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bookViews>
  <sheets>
    <sheet name="1.Дох" sheetId="1" r:id="rId1"/>
    <sheet name="3.ВС" sheetId="2" state="hidden" r:id="rId2"/>
    <sheet name="4.ФС" sheetId="3" state="hidden" r:id="rId3"/>
    <sheet name="5.ПС" sheetId="4" state="hidden" r:id="rId4"/>
    <sheet name="8.Ист" sheetId="5" state="hidden" r:id="rId5"/>
  </sheets>
  <externalReferences>
    <externalReference r:id="rId6"/>
  </externalReferences>
  <definedNames>
    <definedName name="_xlnm.Print_Titles" localSheetId="0">'1.Дох'!$5:$5</definedName>
    <definedName name="_xlnm.Print_Titles" localSheetId="1">'3.ВС'!$A:$BA,'3.ВС'!$7:$7</definedName>
    <definedName name="_xlnm.Print_Titles" localSheetId="2">'4.ФС'!$7:$7</definedName>
    <definedName name="_xlnm.Print_Titles" localSheetId="3">'5.ПС'!$7:$7</definedName>
  </definedNames>
  <calcPr calcId="145621"/>
</workbook>
</file>

<file path=xl/calcChain.xml><?xml version="1.0" encoding="utf-8"?>
<calcChain xmlns="http://schemas.openxmlformats.org/spreadsheetml/2006/main">
  <c r="V220" i="2" l="1"/>
  <c r="G23" i="5" l="1"/>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AV491" i="4"/>
  <c r="AV490" i="4" s="1"/>
  <c r="AV489" i="4" s="1"/>
  <c r="AU491" i="4"/>
  <c r="AT491" i="4"/>
  <c r="AR491" i="4"/>
  <c r="AQ491" i="4"/>
  <c r="AQ490" i="4" s="1"/>
  <c r="AQ489" i="4" s="1"/>
  <c r="AP491" i="4"/>
  <c r="AJ491" i="4"/>
  <c r="AI491" i="4"/>
  <c r="AI490" i="4" s="1"/>
  <c r="AI489" i="4" s="1"/>
  <c r="AH491" i="4"/>
  <c r="AH490" i="4" s="1"/>
  <c r="AH489" i="4" s="1"/>
  <c r="AF491" i="4"/>
  <c r="AE491" i="4"/>
  <c r="AD491" i="4"/>
  <c r="AD490" i="4" s="1"/>
  <c r="AD489" i="4" s="1"/>
  <c r="X491" i="4"/>
  <c r="X490" i="4" s="1"/>
  <c r="X489" i="4" s="1"/>
  <c r="W491" i="4"/>
  <c r="V491" i="4"/>
  <c r="P491" i="4"/>
  <c r="P490" i="4" s="1"/>
  <c r="P489" i="4" s="1"/>
  <c r="O491" i="4"/>
  <c r="O490" i="4" s="1"/>
  <c r="O489" i="4" s="1"/>
  <c r="N491" i="4"/>
  <c r="L491" i="4"/>
  <c r="K491" i="4"/>
  <c r="J491" i="4"/>
  <c r="J490" i="4" s="1"/>
  <c r="J489" i="4" s="1"/>
  <c r="AU490" i="4"/>
  <c r="AT490" i="4"/>
  <c r="AR490" i="4"/>
  <c r="AR489" i="4" s="1"/>
  <c r="AP490" i="4"/>
  <c r="AP489" i="4" s="1"/>
  <c r="AJ490" i="4"/>
  <c r="AJ489" i="4" s="1"/>
  <c r="AF490" i="4"/>
  <c r="AE490" i="4"/>
  <c r="AE489" i="4" s="1"/>
  <c r="W490" i="4"/>
  <c r="W489" i="4" s="1"/>
  <c r="V490" i="4"/>
  <c r="V489" i="4" s="1"/>
  <c r="N490" i="4"/>
  <c r="L490" i="4"/>
  <c r="L489" i="4" s="1"/>
  <c r="K490" i="4"/>
  <c r="K489" i="4" s="1"/>
  <c r="AU489" i="4"/>
  <c r="AT489" i="4"/>
  <c r="AF489" i="4"/>
  <c r="N489" i="4"/>
  <c r="AW488" i="4"/>
  <c r="AW487" i="4" s="1"/>
  <c r="AW486" i="4" s="1"/>
  <c r="AU488" i="4"/>
  <c r="AU487" i="4" s="1"/>
  <c r="AU486" i="4" s="1"/>
  <c r="AT488" i="4"/>
  <c r="AT487" i="4" s="1"/>
  <c r="AT486" i="4" s="1"/>
  <c r="AS488" i="4"/>
  <c r="AQ488" i="4"/>
  <c r="AQ487" i="4" s="1"/>
  <c r="AQ486" i="4" s="1"/>
  <c r="AP488" i="4"/>
  <c r="AP487" i="4" s="1"/>
  <c r="AP486" i="4" s="1"/>
  <c r="AK488" i="4"/>
  <c r="AI488" i="4"/>
  <c r="AH488" i="4"/>
  <c r="AH487" i="4" s="1"/>
  <c r="AH486" i="4" s="1"/>
  <c r="AG488" i="4"/>
  <c r="AG487" i="4" s="1"/>
  <c r="AG486" i="4" s="1"/>
  <c r="AE488" i="4"/>
  <c r="AD488" i="4"/>
  <c r="Y488" i="4"/>
  <c r="Y487" i="4" s="1"/>
  <c r="Y486" i="4" s="1"/>
  <c r="W488" i="4"/>
  <c r="W487" i="4" s="1"/>
  <c r="W486" i="4" s="1"/>
  <c r="V488" i="4"/>
  <c r="Q488" i="4"/>
  <c r="O488" i="4"/>
  <c r="O487" i="4" s="1"/>
  <c r="O486" i="4" s="1"/>
  <c r="N488" i="4"/>
  <c r="N487" i="4" s="1"/>
  <c r="N486" i="4" s="1"/>
  <c r="M488" i="4"/>
  <c r="K488" i="4"/>
  <c r="J488" i="4"/>
  <c r="J487" i="4" s="1"/>
  <c r="J486" i="4" s="1"/>
  <c r="AS487" i="4"/>
  <c r="AS486" i="4" s="1"/>
  <c r="AK487" i="4"/>
  <c r="AK486" i="4" s="1"/>
  <c r="AI487" i="4"/>
  <c r="AI486" i="4" s="1"/>
  <c r="AE487" i="4"/>
  <c r="AE486" i="4" s="1"/>
  <c r="AD487" i="4"/>
  <c r="AD486" i="4" s="1"/>
  <c r="V487" i="4"/>
  <c r="V486" i="4" s="1"/>
  <c r="Q487" i="4"/>
  <c r="Q486" i="4" s="1"/>
  <c r="M487" i="4"/>
  <c r="M486" i="4" s="1"/>
  <c r="K487" i="4"/>
  <c r="K486" i="4" s="1"/>
  <c r="AW485" i="4"/>
  <c r="AW484" i="4" s="1"/>
  <c r="AU485" i="4"/>
  <c r="AT485" i="4"/>
  <c r="AT484" i="4" s="1"/>
  <c r="AT483" i="4" s="1"/>
  <c r="AS485" i="4"/>
  <c r="AS484" i="4" s="1"/>
  <c r="AS483" i="4" s="1"/>
  <c r="AQ485" i="4"/>
  <c r="AQ484" i="4" s="1"/>
  <c r="AQ483" i="4" s="1"/>
  <c r="AP485" i="4"/>
  <c r="AP484" i="4" s="1"/>
  <c r="AP483" i="4" s="1"/>
  <c r="AK485" i="4"/>
  <c r="AK484" i="4" s="1"/>
  <c r="AK483" i="4" s="1"/>
  <c r="AI485" i="4"/>
  <c r="AH485" i="4"/>
  <c r="AH484" i="4" s="1"/>
  <c r="AH483" i="4" s="1"/>
  <c r="AG485" i="4"/>
  <c r="AG484" i="4" s="1"/>
  <c r="AG483" i="4" s="1"/>
  <c r="AE485" i="4"/>
  <c r="AE484" i="4" s="1"/>
  <c r="AE483" i="4" s="1"/>
  <c r="AD485" i="4"/>
  <c r="AD484" i="4" s="1"/>
  <c r="AD483" i="4" s="1"/>
  <c r="Y485" i="4"/>
  <c r="Y484" i="4" s="1"/>
  <c r="Y483" i="4" s="1"/>
  <c r="W485" i="4"/>
  <c r="V485" i="4"/>
  <c r="V484" i="4" s="1"/>
  <c r="V483" i="4" s="1"/>
  <c r="Q485" i="4"/>
  <c r="Q484" i="4" s="1"/>
  <c r="Q483" i="4" s="1"/>
  <c r="O485" i="4"/>
  <c r="O484" i="4" s="1"/>
  <c r="O483" i="4" s="1"/>
  <c r="N485" i="4"/>
  <c r="M485" i="4"/>
  <c r="M484" i="4" s="1"/>
  <c r="M483" i="4" s="1"/>
  <c r="K485" i="4"/>
  <c r="K484" i="4" s="1"/>
  <c r="K483" i="4" s="1"/>
  <c r="J485" i="4"/>
  <c r="J484" i="4" s="1"/>
  <c r="J483" i="4" s="1"/>
  <c r="AU484" i="4"/>
  <c r="AU483" i="4" s="1"/>
  <c r="AI484" i="4"/>
  <c r="AI483" i="4" s="1"/>
  <c r="W484" i="4"/>
  <c r="W483" i="4" s="1"/>
  <c r="N484" i="4"/>
  <c r="N483" i="4" s="1"/>
  <c r="AW483" i="4"/>
  <c r="AW481" i="4"/>
  <c r="AW480" i="4" s="1"/>
  <c r="AU481" i="4"/>
  <c r="AT481" i="4"/>
  <c r="AS481" i="4"/>
  <c r="AQ481" i="4"/>
  <c r="AQ480" i="4" s="1"/>
  <c r="AP481" i="4"/>
  <c r="AP480" i="4" s="1"/>
  <c r="AK481" i="4"/>
  <c r="AK480" i="4" s="1"/>
  <c r="AI481" i="4"/>
  <c r="AH481" i="4"/>
  <c r="AH480" i="4" s="1"/>
  <c r="AG481" i="4"/>
  <c r="AE481" i="4"/>
  <c r="AE480" i="4" s="1"/>
  <c r="AD481" i="4"/>
  <c r="AD480" i="4" s="1"/>
  <c r="Y481" i="4"/>
  <c r="Y480" i="4" s="1"/>
  <c r="W481" i="4"/>
  <c r="V481" i="4"/>
  <c r="Q481" i="4"/>
  <c r="O481" i="4"/>
  <c r="O480" i="4" s="1"/>
  <c r="N481" i="4"/>
  <c r="N480" i="4" s="1"/>
  <c r="M481" i="4"/>
  <c r="M480" i="4" s="1"/>
  <c r="K481" i="4"/>
  <c r="J481" i="4"/>
  <c r="J480" i="4" s="1"/>
  <c r="AT480" i="4"/>
  <c r="AS480" i="4"/>
  <c r="AI480" i="4"/>
  <c r="Q480" i="4"/>
  <c r="K480" i="4"/>
  <c r="AW479" i="4"/>
  <c r="AW478" i="4" s="1"/>
  <c r="AW477" i="4" s="1"/>
  <c r="AW476" i="4" s="1"/>
  <c r="AU479" i="4"/>
  <c r="AT479" i="4"/>
  <c r="AT478" i="4" s="1"/>
  <c r="AT477" i="4" s="1"/>
  <c r="AT476" i="4" s="1"/>
  <c r="AS479" i="4"/>
  <c r="AQ479" i="4"/>
  <c r="AQ478" i="4" s="1"/>
  <c r="AQ477" i="4" s="1"/>
  <c r="AQ476" i="4" s="1"/>
  <c r="AP479" i="4"/>
  <c r="AK479" i="4"/>
  <c r="AI479" i="4"/>
  <c r="AH479" i="4"/>
  <c r="AH478" i="4" s="1"/>
  <c r="AH477" i="4" s="1"/>
  <c r="AH476" i="4" s="1"/>
  <c r="AG479" i="4"/>
  <c r="AE479" i="4"/>
  <c r="AE478" i="4" s="1"/>
  <c r="AE477" i="4" s="1"/>
  <c r="AE476" i="4" s="1"/>
  <c r="AD479" i="4"/>
  <c r="Y479" i="4"/>
  <c r="Y478" i="4" s="1"/>
  <c r="Y477" i="4" s="1"/>
  <c r="Y476" i="4" s="1"/>
  <c r="W479" i="4"/>
  <c r="V479" i="4"/>
  <c r="V478" i="4" s="1"/>
  <c r="Q479" i="4"/>
  <c r="O479" i="4"/>
  <c r="O478" i="4" s="1"/>
  <c r="O477" i="4" s="1"/>
  <c r="O476" i="4" s="1"/>
  <c r="N479" i="4"/>
  <c r="M479" i="4"/>
  <c r="M478" i="4" s="1"/>
  <c r="M477" i="4" s="1"/>
  <c r="M476" i="4" s="1"/>
  <c r="K479" i="4"/>
  <c r="J479" i="4"/>
  <c r="J478" i="4" s="1"/>
  <c r="J477" i="4" s="1"/>
  <c r="J476" i="4" s="1"/>
  <c r="AU478" i="4"/>
  <c r="AS478" i="4"/>
  <c r="AS477" i="4" s="1"/>
  <c r="AS476" i="4" s="1"/>
  <c r="AP478" i="4"/>
  <c r="AK478" i="4"/>
  <c r="AK477" i="4" s="1"/>
  <c r="AK476" i="4" s="1"/>
  <c r="AI478" i="4"/>
  <c r="AI477" i="4" s="1"/>
  <c r="AI476" i="4" s="1"/>
  <c r="AG478" i="4"/>
  <c r="AD478" i="4"/>
  <c r="AD477" i="4" s="1"/>
  <c r="AD476" i="4" s="1"/>
  <c r="W478" i="4"/>
  <c r="Q478" i="4"/>
  <c r="Q477" i="4" s="1"/>
  <c r="Q476" i="4" s="1"/>
  <c r="N478" i="4"/>
  <c r="K478" i="4"/>
  <c r="K477" i="4" s="1"/>
  <c r="K476" i="4" s="1"/>
  <c r="AW475" i="4"/>
  <c r="AU475" i="4"/>
  <c r="AT475" i="4"/>
  <c r="AS475" i="4"/>
  <c r="AQ475" i="4"/>
  <c r="AP475" i="4"/>
  <c r="AK475" i="4"/>
  <c r="AI475" i="4"/>
  <c r="AH475" i="4"/>
  <c r="AG475" i="4"/>
  <c r="AE475" i="4"/>
  <c r="AD475" i="4"/>
  <c r="Y475" i="4"/>
  <c r="W475" i="4"/>
  <c r="V475" i="4"/>
  <c r="Q475" i="4"/>
  <c r="O475" i="4"/>
  <c r="M475" i="4"/>
  <c r="K475" i="4"/>
  <c r="J475" i="4"/>
  <c r="AW474" i="4"/>
  <c r="AU474" i="4"/>
  <c r="AT474" i="4"/>
  <c r="AS474" i="4"/>
  <c r="AQ474" i="4"/>
  <c r="AP474" i="4"/>
  <c r="AK474" i="4"/>
  <c r="AI474" i="4"/>
  <c r="AH474" i="4"/>
  <c r="AG474" i="4"/>
  <c r="AE474" i="4"/>
  <c r="AD474" i="4"/>
  <c r="Y474" i="4"/>
  <c r="W474" i="4"/>
  <c r="V474" i="4"/>
  <c r="Q474" i="4"/>
  <c r="O474" i="4"/>
  <c r="M474" i="4"/>
  <c r="K474" i="4"/>
  <c r="J474" i="4"/>
  <c r="AW473" i="4"/>
  <c r="AU473" i="4"/>
  <c r="AT473" i="4"/>
  <c r="AS473" i="4"/>
  <c r="AQ473" i="4"/>
  <c r="AP473" i="4"/>
  <c r="AK473" i="4"/>
  <c r="AI473" i="4"/>
  <c r="AH473" i="4"/>
  <c r="AG473" i="4"/>
  <c r="AE473" i="4"/>
  <c r="AD473" i="4"/>
  <c r="Y473" i="4"/>
  <c r="W473" i="4"/>
  <c r="V473" i="4"/>
  <c r="Q473" i="4"/>
  <c r="O473" i="4"/>
  <c r="M473" i="4"/>
  <c r="K473" i="4"/>
  <c r="J473" i="4"/>
  <c r="AW472" i="4"/>
  <c r="AU472" i="4"/>
  <c r="AU471" i="4" s="1"/>
  <c r="AU467" i="4" s="1"/>
  <c r="AT472" i="4"/>
  <c r="AT471" i="4" s="1"/>
  <c r="AT467" i="4" s="1"/>
  <c r="AS472" i="4"/>
  <c r="AQ472" i="4"/>
  <c r="AK472" i="4"/>
  <c r="AK471" i="4" s="1"/>
  <c r="AK467" i="4" s="1"/>
  <c r="AI472" i="4"/>
  <c r="AI471" i="4" s="1"/>
  <c r="AI467" i="4" s="1"/>
  <c r="AH472" i="4"/>
  <c r="AG472" i="4"/>
  <c r="AE472" i="4"/>
  <c r="Y472" i="4"/>
  <c r="Y471" i="4" s="1"/>
  <c r="X472" i="4"/>
  <c r="W472" i="4"/>
  <c r="V472" i="4"/>
  <c r="V471" i="4" s="1"/>
  <c r="Q472" i="4"/>
  <c r="Q471" i="4" s="1"/>
  <c r="Q467" i="4" s="1"/>
  <c r="P472" i="4"/>
  <c r="P471" i="4" s="1"/>
  <c r="O472" i="4"/>
  <c r="N472" i="4"/>
  <c r="N471" i="4" s="1"/>
  <c r="M472" i="4"/>
  <c r="M471" i="4" s="1"/>
  <c r="L472" i="4"/>
  <c r="L471" i="4" s="1"/>
  <c r="K472" i="4"/>
  <c r="J472" i="4"/>
  <c r="J471" i="4" s="1"/>
  <c r="J467" i="4" s="1"/>
  <c r="AW471" i="4"/>
  <c r="AW467" i="4" s="1"/>
  <c r="AS471" i="4"/>
  <c r="AQ471" i="4"/>
  <c r="AH471" i="4"/>
  <c r="AG471" i="4"/>
  <c r="AE471" i="4"/>
  <c r="AE467" i="4" s="1"/>
  <c r="X471" i="4"/>
  <c r="W471" i="4"/>
  <c r="O471" i="4"/>
  <c r="O467" i="4" s="1"/>
  <c r="K471" i="4"/>
  <c r="Y470" i="4"/>
  <c r="Y469" i="4" s="1"/>
  <c r="Y468" i="4" s="1"/>
  <c r="X470" i="4"/>
  <c r="X469" i="4" s="1"/>
  <c r="X468" i="4" s="1"/>
  <c r="V470" i="4"/>
  <c r="V469" i="4" s="1"/>
  <c r="V468" i="4" s="1"/>
  <c r="U470" i="4"/>
  <c r="U469" i="4" s="1"/>
  <c r="U468" i="4" s="1"/>
  <c r="T470" i="4"/>
  <c r="S470" i="4"/>
  <c r="S469" i="4" s="1"/>
  <c r="S468" i="4" s="1"/>
  <c r="R470" i="4"/>
  <c r="R469" i="4" s="1"/>
  <c r="R468" i="4" s="1"/>
  <c r="T469" i="4"/>
  <c r="T468" i="4" s="1"/>
  <c r="AS467" i="4"/>
  <c r="AQ467" i="4"/>
  <c r="AH467" i="4"/>
  <c r="Y466" i="4"/>
  <c r="Y465" i="4" s="1"/>
  <c r="Y464" i="4" s="1"/>
  <c r="Y463" i="4" s="1"/>
  <c r="X466" i="4"/>
  <c r="X465" i="4" s="1"/>
  <c r="X464" i="4" s="1"/>
  <c r="X463" i="4" s="1"/>
  <c r="V466" i="4"/>
  <c r="U466" i="4"/>
  <c r="U465" i="4" s="1"/>
  <c r="U464" i="4" s="1"/>
  <c r="U463" i="4" s="1"/>
  <c r="T466" i="4"/>
  <c r="T465" i="4" s="1"/>
  <c r="T464" i="4" s="1"/>
  <c r="T463" i="4" s="1"/>
  <c r="S466" i="4"/>
  <c r="S465" i="4" s="1"/>
  <c r="S464" i="4" s="1"/>
  <c r="S463" i="4" s="1"/>
  <c r="R466" i="4"/>
  <c r="V465" i="4"/>
  <c r="V464" i="4" s="1"/>
  <c r="V463" i="4" s="1"/>
  <c r="R465" i="4"/>
  <c r="R464" i="4" s="1"/>
  <c r="R463" i="4" s="1"/>
  <c r="AW462" i="4"/>
  <c r="AU462" i="4"/>
  <c r="AT462" i="4"/>
  <c r="AS462" i="4"/>
  <c r="AS461" i="4" s="1"/>
  <c r="AS460" i="4" s="1"/>
  <c r="AS456" i="4" s="1"/>
  <c r="AQ462" i="4"/>
  <c r="AP462" i="4"/>
  <c r="AK462" i="4"/>
  <c r="AI462" i="4"/>
  <c r="AI461" i="4" s="1"/>
  <c r="AI460" i="4" s="1"/>
  <c r="AI456" i="4" s="1"/>
  <c r="AH462" i="4"/>
  <c r="AG462" i="4"/>
  <c r="AE462" i="4"/>
  <c r="AD462" i="4"/>
  <c r="AD461" i="4" s="1"/>
  <c r="AD460" i="4" s="1"/>
  <c r="AD456" i="4" s="1"/>
  <c r="Y462" i="4"/>
  <c r="W462" i="4"/>
  <c r="V462" i="4"/>
  <c r="Q462" i="4"/>
  <c r="Q461" i="4" s="1"/>
  <c r="Q460" i="4" s="1"/>
  <c r="Q456" i="4" s="1"/>
  <c r="O462" i="4"/>
  <c r="N462" i="4"/>
  <c r="M462" i="4"/>
  <c r="K462" i="4"/>
  <c r="K461" i="4" s="1"/>
  <c r="K460" i="4" s="1"/>
  <c r="K456" i="4" s="1"/>
  <c r="J462" i="4"/>
  <c r="AW461" i="4"/>
  <c r="AU461" i="4"/>
  <c r="AT461" i="4"/>
  <c r="AT460" i="4" s="1"/>
  <c r="AT456" i="4" s="1"/>
  <c r="AQ461" i="4"/>
  <c r="AP461" i="4"/>
  <c r="AK461" i="4"/>
  <c r="AK460" i="4" s="1"/>
  <c r="AK456" i="4" s="1"/>
  <c r="AH461" i="4"/>
  <c r="AH460" i="4" s="1"/>
  <c r="AH456" i="4" s="1"/>
  <c r="AG461" i="4"/>
  <c r="AE461" i="4"/>
  <c r="AE460" i="4" s="1"/>
  <c r="AE456" i="4" s="1"/>
  <c r="Y461" i="4"/>
  <c r="W461" i="4"/>
  <c r="W460" i="4" s="1"/>
  <c r="V461" i="4"/>
  <c r="V460" i="4" s="1"/>
  <c r="O461" i="4"/>
  <c r="N461" i="4"/>
  <c r="M461" i="4"/>
  <c r="M460" i="4" s="1"/>
  <c r="M456" i="4" s="1"/>
  <c r="J461" i="4"/>
  <c r="AW460" i="4"/>
  <c r="AU460" i="4"/>
  <c r="AU456" i="4" s="1"/>
  <c r="AQ460" i="4"/>
  <c r="AQ456" i="4" s="1"/>
  <c r="AP460" i="4"/>
  <c r="AP456" i="4" s="1"/>
  <c r="AG460" i="4"/>
  <c r="AG456" i="4" s="1"/>
  <c r="Y460" i="4"/>
  <c r="O460" i="4"/>
  <c r="O456" i="4" s="1"/>
  <c r="N460" i="4"/>
  <c r="N456" i="4" s="1"/>
  <c r="J460" i="4"/>
  <c r="Y459" i="4"/>
  <c r="Y458" i="4" s="1"/>
  <c r="Y457" i="4" s="1"/>
  <c r="X459" i="4"/>
  <c r="X458" i="4" s="1"/>
  <c r="X457" i="4" s="1"/>
  <c r="V459" i="4"/>
  <c r="U459" i="4"/>
  <c r="U458" i="4" s="1"/>
  <c r="U457" i="4" s="1"/>
  <c r="T459" i="4"/>
  <c r="S459" i="4"/>
  <c r="S458" i="4" s="1"/>
  <c r="S457" i="4" s="1"/>
  <c r="R459" i="4"/>
  <c r="Z459" i="4" s="1"/>
  <c r="Z458" i="4" s="1"/>
  <c r="Z457" i="4" s="1"/>
  <c r="V458" i="4"/>
  <c r="V457" i="4" s="1"/>
  <c r="V456" i="4" s="1"/>
  <c r="R458" i="4"/>
  <c r="R457" i="4" s="1"/>
  <c r="AW456" i="4"/>
  <c r="J456" i="4"/>
  <c r="AW454" i="4"/>
  <c r="AU454" i="4"/>
  <c r="AU453" i="4" s="1"/>
  <c r="AU452" i="4" s="1"/>
  <c r="AT454" i="4"/>
  <c r="AS454" i="4"/>
  <c r="AQ454" i="4"/>
  <c r="AP454" i="4"/>
  <c r="AP453" i="4" s="1"/>
  <c r="AP452" i="4" s="1"/>
  <c r="AK454" i="4"/>
  <c r="AI454" i="4"/>
  <c r="AI453" i="4" s="1"/>
  <c r="AI452" i="4" s="1"/>
  <c r="AH454" i="4"/>
  <c r="AH453" i="4" s="1"/>
  <c r="AH452" i="4" s="1"/>
  <c r="AG454" i="4"/>
  <c r="AG453" i="4" s="1"/>
  <c r="AG452" i="4" s="1"/>
  <c r="AE454" i="4"/>
  <c r="AD454" i="4"/>
  <c r="Y454" i="4"/>
  <c r="W454" i="4"/>
  <c r="W453" i="4" s="1"/>
  <c r="W452" i="4" s="1"/>
  <c r="V454" i="4"/>
  <c r="Q454" i="4"/>
  <c r="Q453" i="4" s="1"/>
  <c r="Q452" i="4" s="1"/>
  <c r="O454" i="4"/>
  <c r="O453" i="4" s="1"/>
  <c r="O452" i="4" s="1"/>
  <c r="N454" i="4"/>
  <c r="N453" i="4" s="1"/>
  <c r="N452" i="4" s="1"/>
  <c r="M454" i="4"/>
  <c r="K454" i="4"/>
  <c r="J454" i="4"/>
  <c r="J453" i="4" s="1"/>
  <c r="J452" i="4" s="1"/>
  <c r="AW453" i="4"/>
  <c r="AW452" i="4" s="1"/>
  <c r="AT453" i="4"/>
  <c r="AS453" i="4"/>
  <c r="AS452" i="4" s="1"/>
  <c r="AQ453" i="4"/>
  <c r="AQ452" i="4" s="1"/>
  <c r="AK453" i="4"/>
  <c r="AK452" i="4" s="1"/>
  <c r="AE453" i="4"/>
  <c r="AE452" i="4" s="1"/>
  <c r="AD453" i="4"/>
  <c r="AD452" i="4" s="1"/>
  <c r="Y453" i="4"/>
  <c r="Y452" i="4" s="1"/>
  <c r="V453" i="4"/>
  <c r="V452" i="4" s="1"/>
  <c r="M453" i="4"/>
  <c r="M452" i="4" s="1"/>
  <c r="K453" i="4"/>
  <c r="K452" i="4" s="1"/>
  <c r="AT452" i="4"/>
  <c r="AW451" i="4"/>
  <c r="AW450" i="4" s="1"/>
  <c r="AW449" i="4" s="1"/>
  <c r="AV451" i="4"/>
  <c r="AT451" i="4"/>
  <c r="AT450" i="4" s="1"/>
  <c r="AT449" i="4" s="1"/>
  <c r="AT448" i="4" s="1"/>
  <c r="AT447" i="4" s="1"/>
  <c r="AS451" i="4"/>
  <c r="AR451" i="4"/>
  <c r="AR450" i="4" s="1"/>
  <c r="AR449" i="4" s="1"/>
  <c r="AP451" i="4"/>
  <c r="AK451" i="4"/>
  <c r="AK450" i="4" s="1"/>
  <c r="AK449" i="4" s="1"/>
  <c r="AJ451" i="4"/>
  <c r="AJ450" i="4" s="1"/>
  <c r="AJ449" i="4" s="1"/>
  <c r="AH451" i="4"/>
  <c r="AH450" i="4" s="1"/>
  <c r="AH449" i="4" s="1"/>
  <c r="AG451" i="4"/>
  <c r="AF451" i="4"/>
  <c r="AF450" i="4" s="1"/>
  <c r="AF449" i="4" s="1"/>
  <c r="AD451" i="4"/>
  <c r="Y451" i="4"/>
  <c r="X451" i="4"/>
  <c r="V451" i="4"/>
  <c r="V450" i="4" s="1"/>
  <c r="V449" i="4" s="1"/>
  <c r="Q451" i="4"/>
  <c r="P451" i="4"/>
  <c r="P450" i="4" s="1"/>
  <c r="P449" i="4" s="1"/>
  <c r="N451" i="4"/>
  <c r="M451" i="4"/>
  <c r="M450" i="4" s="1"/>
  <c r="M449" i="4" s="1"/>
  <c r="L451" i="4"/>
  <c r="L450" i="4" s="1"/>
  <c r="L449" i="4" s="1"/>
  <c r="J451" i="4"/>
  <c r="J450" i="4" s="1"/>
  <c r="J449" i="4" s="1"/>
  <c r="AV450" i="4"/>
  <c r="AV449" i="4" s="1"/>
  <c r="AS450" i="4"/>
  <c r="AS449" i="4" s="1"/>
  <c r="AP450" i="4"/>
  <c r="AP449" i="4" s="1"/>
  <c r="AG450" i="4"/>
  <c r="AG449" i="4" s="1"/>
  <c r="AD450" i="4"/>
  <c r="AD449" i="4" s="1"/>
  <c r="Y450" i="4"/>
  <c r="Y449" i="4" s="1"/>
  <c r="X450" i="4"/>
  <c r="X449" i="4" s="1"/>
  <c r="Q450" i="4"/>
  <c r="Q449" i="4" s="1"/>
  <c r="N450" i="4"/>
  <c r="N449" i="4" s="1"/>
  <c r="AV446" i="4"/>
  <c r="AV445" i="4" s="1"/>
  <c r="AV444" i="4" s="1"/>
  <c r="AU446" i="4"/>
  <c r="AT446" i="4"/>
  <c r="AT445" i="4" s="1"/>
  <c r="AT444" i="4" s="1"/>
  <c r="AR446" i="4"/>
  <c r="AR445" i="4" s="1"/>
  <c r="AR444" i="4" s="1"/>
  <c r="AQ446" i="4"/>
  <c r="AQ445" i="4" s="1"/>
  <c r="AQ444" i="4" s="1"/>
  <c r="AP446" i="4"/>
  <c r="AP445" i="4" s="1"/>
  <c r="AP444" i="4" s="1"/>
  <c r="AJ446" i="4"/>
  <c r="AI446" i="4"/>
  <c r="AI445" i="4" s="1"/>
  <c r="AI444" i="4" s="1"/>
  <c r="AH446" i="4"/>
  <c r="AF446" i="4"/>
  <c r="AF445" i="4" s="1"/>
  <c r="AF444" i="4" s="1"/>
  <c r="AE446" i="4"/>
  <c r="AE445" i="4" s="1"/>
  <c r="AE444" i="4" s="1"/>
  <c r="AD446" i="4"/>
  <c r="AD445" i="4" s="1"/>
  <c r="AD444" i="4" s="1"/>
  <c r="X446" i="4"/>
  <c r="W446" i="4"/>
  <c r="W445" i="4" s="1"/>
  <c r="W444" i="4" s="1"/>
  <c r="V446" i="4"/>
  <c r="V445" i="4" s="1"/>
  <c r="V444" i="4" s="1"/>
  <c r="P446" i="4"/>
  <c r="P445" i="4" s="1"/>
  <c r="P444" i="4" s="1"/>
  <c r="O446" i="4"/>
  <c r="N446" i="4"/>
  <c r="L446" i="4"/>
  <c r="L445" i="4" s="1"/>
  <c r="L444" i="4" s="1"/>
  <c r="K446" i="4"/>
  <c r="K445" i="4" s="1"/>
  <c r="K444" i="4" s="1"/>
  <c r="J446" i="4"/>
  <c r="AU445" i="4"/>
  <c r="AU444" i="4" s="1"/>
  <c r="AJ445" i="4"/>
  <c r="AJ444" i="4" s="1"/>
  <c r="AH445" i="4"/>
  <c r="AH444" i="4" s="1"/>
  <c r="X445" i="4"/>
  <c r="X444" i="4" s="1"/>
  <c r="O445" i="4"/>
  <c r="O444" i="4" s="1"/>
  <c r="N445" i="4"/>
  <c r="N444" i="4" s="1"/>
  <c r="J445" i="4"/>
  <c r="J444" i="4" s="1"/>
  <c r="AW443" i="4"/>
  <c r="AW442" i="4" s="1"/>
  <c r="AU443" i="4"/>
  <c r="AT443" i="4"/>
  <c r="AS443" i="4"/>
  <c r="AQ443" i="4"/>
  <c r="AQ442" i="4" s="1"/>
  <c r="AP443" i="4"/>
  <c r="AP442" i="4" s="1"/>
  <c r="AK443" i="4"/>
  <c r="AI443" i="4"/>
  <c r="AI442" i="4" s="1"/>
  <c r="AH443" i="4"/>
  <c r="AH442" i="4" s="1"/>
  <c r="AG443" i="4"/>
  <c r="AG442" i="4" s="1"/>
  <c r="AE443" i="4"/>
  <c r="AE442" i="4" s="1"/>
  <c r="AD443" i="4"/>
  <c r="AD442" i="4" s="1"/>
  <c r="Y443" i="4"/>
  <c r="Y442" i="4" s="1"/>
  <c r="W443" i="4"/>
  <c r="W442" i="4" s="1"/>
  <c r="V443" i="4"/>
  <c r="Q443" i="4"/>
  <c r="Q442" i="4" s="1"/>
  <c r="O443" i="4"/>
  <c r="O442" i="4" s="1"/>
  <c r="N443" i="4"/>
  <c r="N442" i="4" s="1"/>
  <c r="M443" i="4"/>
  <c r="M442" i="4" s="1"/>
  <c r="K443" i="4"/>
  <c r="K442" i="4" s="1"/>
  <c r="J443" i="4"/>
  <c r="J442" i="4" s="1"/>
  <c r="AU442" i="4"/>
  <c r="AT442" i="4"/>
  <c r="AS442" i="4"/>
  <c r="AK442" i="4"/>
  <c r="V442" i="4"/>
  <c r="AW441" i="4"/>
  <c r="AW440" i="4" s="1"/>
  <c r="AU441" i="4"/>
  <c r="AT441" i="4"/>
  <c r="AT440" i="4" s="1"/>
  <c r="AS441" i="4"/>
  <c r="AQ441" i="4"/>
  <c r="AP441" i="4"/>
  <c r="AK441" i="4"/>
  <c r="AK440" i="4" s="1"/>
  <c r="AK439" i="4" s="1"/>
  <c r="AI441" i="4"/>
  <c r="AI440" i="4" s="1"/>
  <c r="AH441" i="4"/>
  <c r="AH440" i="4" s="1"/>
  <c r="AG441" i="4"/>
  <c r="AE441" i="4"/>
  <c r="AE440" i="4" s="1"/>
  <c r="AD441" i="4"/>
  <c r="AD440" i="4" s="1"/>
  <c r="Y441" i="4"/>
  <c r="W441" i="4"/>
  <c r="V441" i="4"/>
  <c r="V440" i="4" s="1"/>
  <c r="V439" i="4" s="1"/>
  <c r="Q441" i="4"/>
  <c r="O441" i="4"/>
  <c r="O440" i="4" s="1"/>
  <c r="N441" i="4"/>
  <c r="M441" i="4"/>
  <c r="M440" i="4" s="1"/>
  <c r="K441" i="4"/>
  <c r="K440" i="4" s="1"/>
  <c r="J441" i="4"/>
  <c r="AU440" i="4"/>
  <c r="AS440" i="4"/>
  <c r="AQ440" i="4"/>
  <c r="AP440" i="4"/>
  <c r="AG440" i="4"/>
  <c r="Y440" i="4"/>
  <c r="W440" i="4"/>
  <c r="Q440" i="4"/>
  <c r="N440" i="4"/>
  <c r="J440" i="4"/>
  <c r="AW435" i="4"/>
  <c r="AV435" i="4"/>
  <c r="AT435" i="4"/>
  <c r="AT434" i="4" s="1"/>
  <c r="AT433" i="4" s="1"/>
  <c r="AS435" i="4"/>
  <c r="AR435" i="4"/>
  <c r="AP435" i="4"/>
  <c r="AK435" i="4"/>
  <c r="AK434" i="4" s="1"/>
  <c r="AK433" i="4" s="1"/>
  <c r="AJ435" i="4"/>
  <c r="AJ434" i="4" s="1"/>
  <c r="AJ433" i="4" s="1"/>
  <c r="AH435" i="4"/>
  <c r="AG435" i="4"/>
  <c r="AF435" i="4"/>
  <c r="AF434" i="4" s="1"/>
  <c r="AF433" i="4" s="1"/>
  <c r="AD435" i="4"/>
  <c r="AD434" i="4" s="1"/>
  <c r="AD433" i="4" s="1"/>
  <c r="Y435" i="4"/>
  <c r="X435" i="4"/>
  <c r="X434" i="4" s="1"/>
  <c r="X433" i="4" s="1"/>
  <c r="V435" i="4"/>
  <c r="V434" i="4" s="1"/>
  <c r="V433" i="4" s="1"/>
  <c r="Q435" i="4"/>
  <c r="Q434" i="4" s="1"/>
  <c r="Q433" i="4" s="1"/>
  <c r="P435" i="4"/>
  <c r="N435" i="4"/>
  <c r="N434" i="4" s="1"/>
  <c r="N433" i="4" s="1"/>
  <c r="M435" i="4"/>
  <c r="M434" i="4" s="1"/>
  <c r="M433" i="4" s="1"/>
  <c r="L435" i="4"/>
  <c r="L434" i="4" s="1"/>
  <c r="L433" i="4" s="1"/>
  <c r="J435" i="4"/>
  <c r="AW434" i="4"/>
  <c r="AW433" i="4" s="1"/>
  <c r="AV434" i="4"/>
  <c r="AV433" i="4" s="1"/>
  <c r="AS434" i="4"/>
  <c r="AS433" i="4" s="1"/>
  <c r="AR434" i="4"/>
  <c r="AP434" i="4"/>
  <c r="AP433" i="4" s="1"/>
  <c r="AH434" i="4"/>
  <c r="AH433" i="4" s="1"/>
  <c r="AG434" i="4"/>
  <c r="AG433" i="4" s="1"/>
  <c r="Y434" i="4"/>
  <c r="Y433" i="4" s="1"/>
  <c r="P434" i="4"/>
  <c r="P433" i="4" s="1"/>
  <c r="J434" i="4"/>
  <c r="J433" i="4" s="1"/>
  <c r="AR433" i="4"/>
  <c r="AW432" i="4"/>
  <c r="AV432" i="4"/>
  <c r="AT432" i="4"/>
  <c r="AS432" i="4"/>
  <c r="AR432" i="4"/>
  <c r="AP432" i="4"/>
  <c r="AK432" i="4"/>
  <c r="AJ432" i="4"/>
  <c r="AH432" i="4"/>
  <c r="AG432" i="4"/>
  <c r="AF432" i="4"/>
  <c r="AD432" i="4"/>
  <c r="Y432" i="4"/>
  <c r="X432" i="4"/>
  <c r="V432" i="4"/>
  <c r="Q432" i="4"/>
  <c r="P432" i="4"/>
  <c r="N432" i="4"/>
  <c r="M432" i="4"/>
  <c r="L432" i="4"/>
  <c r="J432" i="4"/>
  <c r="AW431" i="4"/>
  <c r="AV431" i="4"/>
  <c r="AT431" i="4"/>
  <c r="AS431" i="4"/>
  <c r="AR431" i="4"/>
  <c r="AR430" i="4" s="1"/>
  <c r="AR429" i="4" s="1"/>
  <c r="AP431" i="4"/>
  <c r="AP430" i="4" s="1"/>
  <c r="AK431" i="4"/>
  <c r="AJ431" i="4"/>
  <c r="AH431" i="4"/>
  <c r="AG431" i="4"/>
  <c r="AG430" i="4" s="1"/>
  <c r="AG429" i="4" s="1"/>
  <c r="AF431" i="4"/>
  <c r="AD431" i="4"/>
  <c r="Y431" i="4"/>
  <c r="Y430" i="4" s="1"/>
  <c r="Y429" i="4" s="1"/>
  <c r="X431" i="4"/>
  <c r="X430" i="4" s="1"/>
  <c r="X429" i="4" s="1"/>
  <c r="V431" i="4"/>
  <c r="Q431" i="4"/>
  <c r="P431" i="4"/>
  <c r="N431" i="4"/>
  <c r="N430" i="4" s="1"/>
  <c r="N429" i="4" s="1"/>
  <c r="M431" i="4"/>
  <c r="L431" i="4"/>
  <c r="J431" i="4"/>
  <c r="J430" i="4" s="1"/>
  <c r="J429" i="4" s="1"/>
  <c r="AV430" i="4"/>
  <c r="AV429" i="4" s="1"/>
  <c r="AJ430" i="4"/>
  <c r="AJ429" i="4" s="1"/>
  <c r="AP429" i="4"/>
  <c r="AW428" i="4"/>
  <c r="AW427" i="4" s="1"/>
  <c r="AW426" i="4" s="1"/>
  <c r="AV428" i="4"/>
  <c r="AV427" i="4" s="1"/>
  <c r="AV426" i="4" s="1"/>
  <c r="AT428" i="4"/>
  <c r="AS428" i="4"/>
  <c r="AR428" i="4"/>
  <c r="AP428" i="4"/>
  <c r="AP427" i="4" s="1"/>
  <c r="AP426" i="4" s="1"/>
  <c r="AK428" i="4"/>
  <c r="AJ428" i="4"/>
  <c r="AJ427" i="4" s="1"/>
  <c r="AJ426" i="4" s="1"/>
  <c r="AH428" i="4"/>
  <c r="AH427" i="4" s="1"/>
  <c r="AH426" i="4" s="1"/>
  <c r="AG428" i="4"/>
  <c r="AG427" i="4" s="1"/>
  <c r="AG426" i="4" s="1"/>
  <c r="AF428" i="4"/>
  <c r="AD428" i="4"/>
  <c r="AD427" i="4" s="1"/>
  <c r="AD426" i="4" s="1"/>
  <c r="Y428" i="4"/>
  <c r="Y427" i="4" s="1"/>
  <c r="Y426" i="4" s="1"/>
  <c r="X428" i="4"/>
  <c r="X427" i="4" s="1"/>
  <c r="X426" i="4" s="1"/>
  <c r="V428" i="4"/>
  <c r="Q428" i="4"/>
  <c r="Q427" i="4" s="1"/>
  <c r="Q426" i="4" s="1"/>
  <c r="P428" i="4"/>
  <c r="P427" i="4" s="1"/>
  <c r="P426" i="4" s="1"/>
  <c r="N428" i="4"/>
  <c r="N427" i="4" s="1"/>
  <c r="N426" i="4" s="1"/>
  <c r="M428" i="4"/>
  <c r="L428" i="4"/>
  <c r="L427" i="4" s="1"/>
  <c r="L426" i="4" s="1"/>
  <c r="J428" i="4"/>
  <c r="J427" i="4" s="1"/>
  <c r="J426" i="4" s="1"/>
  <c r="AT427" i="4"/>
  <c r="AS427" i="4"/>
  <c r="AS426" i="4" s="1"/>
  <c r="AR427" i="4"/>
  <c r="AR426" i="4" s="1"/>
  <c r="AK427" i="4"/>
  <c r="AK426" i="4" s="1"/>
  <c r="AF427" i="4"/>
  <c r="V427" i="4"/>
  <c r="V426" i="4" s="1"/>
  <c r="M427" i="4"/>
  <c r="M426" i="4" s="1"/>
  <c r="AT426" i="4"/>
  <c r="AF426" i="4"/>
  <c r="AW425" i="4"/>
  <c r="AW424" i="4" s="1"/>
  <c r="AW423" i="4" s="1"/>
  <c r="AV425" i="4"/>
  <c r="AT425" i="4"/>
  <c r="AT424" i="4" s="1"/>
  <c r="AT423" i="4" s="1"/>
  <c r="AS425" i="4"/>
  <c r="AR425" i="4"/>
  <c r="AP425" i="4"/>
  <c r="AK425" i="4"/>
  <c r="AK424" i="4" s="1"/>
  <c r="AK423" i="4" s="1"/>
  <c r="AJ425" i="4"/>
  <c r="AH425" i="4"/>
  <c r="AH424" i="4" s="1"/>
  <c r="AH423" i="4" s="1"/>
  <c r="AG425" i="4"/>
  <c r="AG424" i="4" s="1"/>
  <c r="AG423" i="4" s="1"/>
  <c r="AF425" i="4"/>
  <c r="AF424" i="4" s="1"/>
  <c r="AF423" i="4" s="1"/>
  <c r="AD425" i="4"/>
  <c r="Y425" i="4"/>
  <c r="Y424" i="4" s="1"/>
  <c r="Y423" i="4" s="1"/>
  <c r="X425" i="4"/>
  <c r="V425" i="4"/>
  <c r="V424" i="4" s="1"/>
  <c r="V423" i="4" s="1"/>
  <c r="Q425" i="4"/>
  <c r="Q424" i="4" s="1"/>
  <c r="Q423" i="4" s="1"/>
  <c r="P425" i="4"/>
  <c r="P424" i="4" s="1"/>
  <c r="P423" i="4" s="1"/>
  <c r="N425" i="4"/>
  <c r="M425" i="4"/>
  <c r="M424" i="4" s="1"/>
  <c r="M423" i="4" s="1"/>
  <c r="L425" i="4"/>
  <c r="L424" i="4" s="1"/>
  <c r="L423" i="4" s="1"/>
  <c r="J425" i="4"/>
  <c r="J424" i="4" s="1"/>
  <c r="J423" i="4" s="1"/>
  <c r="AV424" i="4"/>
  <c r="AV423" i="4" s="1"/>
  <c r="AV422" i="4" s="1"/>
  <c r="AV421" i="4" s="1"/>
  <c r="AS424" i="4"/>
  <c r="AS423" i="4" s="1"/>
  <c r="AR424" i="4"/>
  <c r="AR423" i="4" s="1"/>
  <c r="AP424" i="4"/>
  <c r="AP423" i="4" s="1"/>
  <c r="AJ424" i="4"/>
  <c r="AJ423" i="4" s="1"/>
  <c r="AD424" i="4"/>
  <c r="AD423" i="4" s="1"/>
  <c r="X424" i="4"/>
  <c r="X423" i="4" s="1"/>
  <c r="N424" i="4"/>
  <c r="N423" i="4" s="1"/>
  <c r="AW420" i="4"/>
  <c r="AU420" i="4"/>
  <c r="AU419" i="4" s="1"/>
  <c r="AT420" i="4"/>
  <c r="AS420" i="4"/>
  <c r="AS419" i="4" s="1"/>
  <c r="AQ420" i="4"/>
  <c r="AP420" i="4"/>
  <c r="AK420" i="4"/>
  <c r="AK419" i="4" s="1"/>
  <c r="AI420" i="4"/>
  <c r="AI419" i="4" s="1"/>
  <c r="AH420" i="4"/>
  <c r="AG420" i="4"/>
  <c r="AG419" i="4" s="1"/>
  <c r="AE420" i="4"/>
  <c r="AE419" i="4" s="1"/>
  <c r="AD420" i="4"/>
  <c r="AD419" i="4" s="1"/>
  <c r="Y420" i="4"/>
  <c r="W420" i="4"/>
  <c r="W419" i="4" s="1"/>
  <c r="V420" i="4"/>
  <c r="V419" i="4" s="1"/>
  <c r="Q420" i="4"/>
  <c r="Q419" i="4" s="1"/>
  <c r="O420" i="4"/>
  <c r="O419" i="4" s="1"/>
  <c r="N420" i="4"/>
  <c r="N419" i="4" s="1"/>
  <c r="M420" i="4"/>
  <c r="M419" i="4" s="1"/>
  <c r="K420" i="4"/>
  <c r="K419" i="4" s="1"/>
  <c r="J420" i="4"/>
  <c r="AW419" i="4"/>
  <c r="AT419" i="4"/>
  <c r="AQ419" i="4"/>
  <c r="AP419" i="4"/>
  <c r="AH419" i="4"/>
  <c r="Y419" i="4"/>
  <c r="J419" i="4"/>
  <c r="AW418" i="4"/>
  <c r="AU418" i="4"/>
  <c r="AU417" i="4" s="1"/>
  <c r="AT418" i="4"/>
  <c r="AS418" i="4"/>
  <c r="AQ418" i="4"/>
  <c r="AP418" i="4"/>
  <c r="AP417" i="4" s="1"/>
  <c r="AP416" i="4" s="1"/>
  <c r="AP415" i="4" s="1"/>
  <c r="AP414" i="4" s="1"/>
  <c r="AK418" i="4"/>
  <c r="AI418" i="4"/>
  <c r="AH418" i="4"/>
  <c r="AG418" i="4"/>
  <c r="AG417" i="4" s="1"/>
  <c r="AE418" i="4"/>
  <c r="AE417" i="4" s="1"/>
  <c r="AD418" i="4"/>
  <c r="Y418" i="4"/>
  <c r="W418" i="4"/>
  <c r="W417" i="4" s="1"/>
  <c r="V418" i="4"/>
  <c r="V417" i="4" s="1"/>
  <c r="Q418" i="4"/>
  <c r="O418" i="4"/>
  <c r="N418" i="4"/>
  <c r="N417" i="4" s="1"/>
  <c r="M418" i="4"/>
  <c r="K418" i="4"/>
  <c r="J418" i="4"/>
  <c r="AW417" i="4"/>
  <c r="AW416" i="4" s="1"/>
  <c r="AW415" i="4" s="1"/>
  <c r="AW414" i="4" s="1"/>
  <c r="AT417" i="4"/>
  <c r="AS417" i="4"/>
  <c r="AQ417" i="4"/>
  <c r="AQ416" i="4" s="1"/>
  <c r="AQ415" i="4" s="1"/>
  <c r="AQ414" i="4" s="1"/>
  <c r="AK417" i="4"/>
  <c r="AI417" i="4"/>
  <c r="AH417" i="4"/>
  <c r="AH416" i="4" s="1"/>
  <c r="AH415" i="4" s="1"/>
  <c r="AH414" i="4" s="1"/>
  <c r="AD417" i="4"/>
  <c r="AD416" i="4" s="1"/>
  <c r="AD415" i="4" s="1"/>
  <c r="AD414" i="4" s="1"/>
  <c r="Y417" i="4"/>
  <c r="Y416" i="4" s="1"/>
  <c r="Y415" i="4" s="1"/>
  <c r="Y414" i="4" s="1"/>
  <c r="Q417" i="4"/>
  <c r="O417" i="4"/>
  <c r="M417" i="4"/>
  <c r="K417" i="4"/>
  <c r="K416" i="4" s="1"/>
  <c r="K415" i="4" s="1"/>
  <c r="K414" i="4" s="1"/>
  <c r="J417" i="4"/>
  <c r="J416" i="4" s="1"/>
  <c r="J415" i="4" s="1"/>
  <c r="J414" i="4" s="1"/>
  <c r="AS416" i="4"/>
  <c r="AS415" i="4" s="1"/>
  <c r="AS414" i="4" s="1"/>
  <c r="AI416" i="4"/>
  <c r="AI415" i="4" s="1"/>
  <c r="AI414" i="4" s="1"/>
  <c r="Q416" i="4"/>
  <c r="Q415" i="4" s="1"/>
  <c r="Q414" i="4" s="1"/>
  <c r="AW413" i="4"/>
  <c r="AV413" i="4"/>
  <c r="AU413" i="4"/>
  <c r="AT413" i="4"/>
  <c r="AS413" i="4"/>
  <c r="AR413" i="4"/>
  <c r="AQ413" i="4"/>
  <c r="AP413" i="4"/>
  <c r="AK413" i="4"/>
  <c r="AJ413" i="4"/>
  <c r="AI413" i="4"/>
  <c r="AH413" i="4"/>
  <c r="AG413" i="4"/>
  <c r="AF413" i="4"/>
  <c r="AE413" i="4"/>
  <c r="AD413" i="4"/>
  <c r="Y413" i="4"/>
  <c r="X413" i="4"/>
  <c r="W413" i="4"/>
  <c r="V413" i="4"/>
  <c r="Q413" i="4"/>
  <c r="P413" i="4"/>
  <c r="O413" i="4"/>
  <c r="N413" i="4"/>
  <c r="M413" i="4"/>
  <c r="L413" i="4"/>
  <c r="K413" i="4"/>
  <c r="J413" i="4"/>
  <c r="AW412" i="4"/>
  <c r="AV412" i="4"/>
  <c r="AU412" i="4"/>
  <c r="AT412" i="4"/>
  <c r="AS412" i="4"/>
  <c r="AR412" i="4"/>
  <c r="AQ412" i="4"/>
  <c r="AP412" i="4"/>
  <c r="AK412" i="4"/>
  <c r="AJ412" i="4"/>
  <c r="AI412" i="4"/>
  <c r="AH412" i="4"/>
  <c r="AG412" i="4"/>
  <c r="AF412" i="4"/>
  <c r="AE412" i="4"/>
  <c r="AD412" i="4"/>
  <c r="Y412" i="4"/>
  <c r="X412" i="4"/>
  <c r="W412" i="4"/>
  <c r="V412" i="4"/>
  <c r="Q412" i="4"/>
  <c r="P412" i="4"/>
  <c r="O412" i="4"/>
  <c r="N412" i="4"/>
  <c r="M412" i="4"/>
  <c r="L412" i="4"/>
  <c r="K412" i="4"/>
  <c r="J412" i="4"/>
  <c r="AW411" i="4"/>
  <c r="AV411" i="4"/>
  <c r="AU411" i="4"/>
  <c r="AT411" i="4"/>
  <c r="AS411" i="4"/>
  <c r="AR411" i="4"/>
  <c r="AQ411" i="4"/>
  <c r="AP411" i="4"/>
  <c r="AK411" i="4"/>
  <c r="AJ411" i="4"/>
  <c r="AI411" i="4"/>
  <c r="AH411" i="4"/>
  <c r="AG411" i="4"/>
  <c r="AF411" i="4"/>
  <c r="AE411" i="4"/>
  <c r="AD411" i="4"/>
  <c r="Y411" i="4"/>
  <c r="X411" i="4"/>
  <c r="W411" i="4"/>
  <c r="V411" i="4"/>
  <c r="Q411" i="4"/>
  <c r="P411" i="4"/>
  <c r="O411" i="4"/>
  <c r="N411" i="4"/>
  <c r="M411" i="4"/>
  <c r="L411" i="4"/>
  <c r="K411" i="4"/>
  <c r="J411" i="4"/>
  <c r="AW410" i="4"/>
  <c r="AV410" i="4"/>
  <c r="AU410" i="4"/>
  <c r="AT410" i="4"/>
  <c r="AS410" i="4"/>
  <c r="AR410" i="4"/>
  <c r="AQ410" i="4"/>
  <c r="AP410" i="4"/>
  <c r="AK410" i="4"/>
  <c r="AJ410" i="4"/>
  <c r="AI410" i="4"/>
  <c r="AH410" i="4"/>
  <c r="AG410" i="4"/>
  <c r="AF410" i="4"/>
  <c r="AE410" i="4"/>
  <c r="AD410" i="4"/>
  <c r="Y410" i="4"/>
  <c r="X410" i="4"/>
  <c r="W410" i="4"/>
  <c r="V410" i="4"/>
  <c r="Q410" i="4"/>
  <c r="P410" i="4"/>
  <c r="O410" i="4"/>
  <c r="N410" i="4"/>
  <c r="M410" i="4"/>
  <c r="L410" i="4"/>
  <c r="K410" i="4"/>
  <c r="J410" i="4"/>
  <c r="AW409" i="4"/>
  <c r="AV409" i="4"/>
  <c r="AU409" i="4"/>
  <c r="AT409" i="4"/>
  <c r="AS409" i="4"/>
  <c r="AR409" i="4"/>
  <c r="AQ409" i="4"/>
  <c r="AP409" i="4"/>
  <c r="AK409" i="4"/>
  <c r="AJ409" i="4"/>
  <c r="AI409" i="4"/>
  <c r="AH409" i="4"/>
  <c r="AG409" i="4"/>
  <c r="AF409" i="4"/>
  <c r="AE409" i="4"/>
  <c r="AD409" i="4"/>
  <c r="Y409" i="4"/>
  <c r="X409" i="4"/>
  <c r="W409" i="4"/>
  <c r="V409" i="4"/>
  <c r="Q409" i="4"/>
  <c r="P409" i="4"/>
  <c r="O409" i="4"/>
  <c r="N409" i="4"/>
  <c r="M409" i="4"/>
  <c r="L409" i="4"/>
  <c r="K409" i="4"/>
  <c r="J409" i="4"/>
  <c r="AW408" i="4"/>
  <c r="AV408" i="4"/>
  <c r="AV407" i="4" s="1"/>
  <c r="AV406" i="4" s="1"/>
  <c r="AU408" i="4"/>
  <c r="AT408" i="4"/>
  <c r="AS408" i="4"/>
  <c r="AR408" i="4"/>
  <c r="AR407" i="4" s="1"/>
  <c r="AR406" i="4" s="1"/>
  <c r="AQ408" i="4"/>
  <c r="AP408" i="4"/>
  <c r="AP407" i="4" s="1"/>
  <c r="AP406" i="4" s="1"/>
  <c r="AK408" i="4"/>
  <c r="AJ408" i="4"/>
  <c r="AJ407" i="4" s="1"/>
  <c r="AJ406" i="4" s="1"/>
  <c r="AI408" i="4"/>
  <c r="AH408" i="4"/>
  <c r="AH407" i="4" s="1"/>
  <c r="AH406" i="4" s="1"/>
  <c r="AG408" i="4"/>
  <c r="AF408" i="4"/>
  <c r="AF407" i="4" s="1"/>
  <c r="AF406" i="4" s="1"/>
  <c r="AE408" i="4"/>
  <c r="AD408" i="4"/>
  <c r="AD407" i="4" s="1"/>
  <c r="AD406" i="4" s="1"/>
  <c r="Y408" i="4"/>
  <c r="X408" i="4"/>
  <c r="X407" i="4" s="1"/>
  <c r="X406" i="4" s="1"/>
  <c r="W408" i="4"/>
  <c r="V408" i="4"/>
  <c r="V407" i="4" s="1"/>
  <c r="V406" i="4" s="1"/>
  <c r="Q408" i="4"/>
  <c r="P408" i="4"/>
  <c r="P407" i="4" s="1"/>
  <c r="P406" i="4" s="1"/>
  <c r="O408" i="4"/>
  <c r="N408" i="4"/>
  <c r="N407" i="4" s="1"/>
  <c r="N406" i="4" s="1"/>
  <c r="M408" i="4"/>
  <c r="AW407" i="4"/>
  <c r="AW406" i="4" s="1"/>
  <c r="AU407" i="4"/>
  <c r="AU406" i="4" s="1"/>
  <c r="AT407" i="4"/>
  <c r="AT406" i="4" s="1"/>
  <c r="AS407" i="4"/>
  <c r="AS406" i="4" s="1"/>
  <c r="AQ407" i="4"/>
  <c r="AQ406" i="4" s="1"/>
  <c r="AK407" i="4"/>
  <c r="AK406" i="4" s="1"/>
  <c r="AI407" i="4"/>
  <c r="AG407" i="4"/>
  <c r="AG406" i="4" s="1"/>
  <c r="AE407" i="4"/>
  <c r="AE406" i="4" s="1"/>
  <c r="Y407" i="4"/>
  <c r="Y406" i="4" s="1"/>
  <c r="W407" i="4"/>
  <c r="W406" i="4" s="1"/>
  <c r="Q407" i="4"/>
  <c r="Q406" i="4" s="1"/>
  <c r="O407" i="4"/>
  <c r="O406" i="4" s="1"/>
  <c r="M407" i="4"/>
  <c r="M406" i="4" s="1"/>
  <c r="AI406" i="4"/>
  <c r="AW405" i="4"/>
  <c r="AV405" i="4"/>
  <c r="AU405" i="4"/>
  <c r="AT405" i="4"/>
  <c r="AS405" i="4"/>
  <c r="AR405" i="4"/>
  <c r="AQ405" i="4"/>
  <c r="AP405" i="4"/>
  <c r="AK405" i="4"/>
  <c r="AJ405" i="4"/>
  <c r="AI405" i="4"/>
  <c r="AH405" i="4"/>
  <c r="AG405" i="4"/>
  <c r="AF405" i="4"/>
  <c r="AE405" i="4"/>
  <c r="AD405" i="4"/>
  <c r="Y405" i="4"/>
  <c r="X405" i="4"/>
  <c r="W405" i="4"/>
  <c r="V405" i="4"/>
  <c r="Q405" i="4"/>
  <c r="P405" i="4"/>
  <c r="O405" i="4"/>
  <c r="N405" i="4"/>
  <c r="M405" i="4"/>
  <c r="L405" i="4"/>
  <c r="K405" i="4"/>
  <c r="J405" i="4"/>
  <c r="AW404" i="4"/>
  <c r="AV404" i="4"/>
  <c r="AU404" i="4"/>
  <c r="AT404" i="4"/>
  <c r="AS404" i="4"/>
  <c r="AR404" i="4"/>
  <c r="AQ404" i="4"/>
  <c r="AP404" i="4"/>
  <c r="AK404" i="4"/>
  <c r="AJ404" i="4"/>
  <c r="AI404" i="4"/>
  <c r="AH404" i="4"/>
  <c r="AG404" i="4"/>
  <c r="AF404" i="4"/>
  <c r="AE404" i="4"/>
  <c r="AD404" i="4"/>
  <c r="Y404" i="4"/>
  <c r="X404" i="4"/>
  <c r="W404" i="4"/>
  <c r="V404" i="4"/>
  <c r="Q404" i="4"/>
  <c r="P404" i="4"/>
  <c r="O404" i="4"/>
  <c r="N404" i="4"/>
  <c r="M404" i="4"/>
  <c r="L404" i="4"/>
  <c r="K404" i="4"/>
  <c r="J404" i="4"/>
  <c r="AW403" i="4"/>
  <c r="AV403" i="4"/>
  <c r="AU403" i="4"/>
  <c r="AT403" i="4"/>
  <c r="AS403" i="4"/>
  <c r="AR403" i="4"/>
  <c r="AQ403" i="4"/>
  <c r="AP403" i="4"/>
  <c r="AK403" i="4"/>
  <c r="AJ403" i="4"/>
  <c r="AI403" i="4"/>
  <c r="AH403" i="4"/>
  <c r="AG403" i="4"/>
  <c r="AF403" i="4"/>
  <c r="AE403" i="4"/>
  <c r="AD403" i="4"/>
  <c r="Y403" i="4"/>
  <c r="X403" i="4"/>
  <c r="W403" i="4"/>
  <c r="V403" i="4"/>
  <c r="Q403" i="4"/>
  <c r="P403" i="4"/>
  <c r="O403" i="4"/>
  <c r="N403" i="4"/>
  <c r="M403" i="4"/>
  <c r="L403" i="4"/>
  <c r="K403" i="4"/>
  <c r="J403" i="4"/>
  <c r="AW402" i="4"/>
  <c r="AV402" i="4"/>
  <c r="AV401" i="4" s="1"/>
  <c r="AV400" i="4" s="1"/>
  <c r="AU402" i="4"/>
  <c r="AU401" i="4" s="1"/>
  <c r="AU400" i="4" s="1"/>
  <c r="AT402" i="4"/>
  <c r="AT401" i="4" s="1"/>
  <c r="AT400" i="4" s="1"/>
  <c r="AS402" i="4"/>
  <c r="AR402" i="4"/>
  <c r="AR401" i="4" s="1"/>
  <c r="AR400" i="4" s="1"/>
  <c r="AQ402" i="4"/>
  <c r="AQ401" i="4" s="1"/>
  <c r="AQ400" i="4" s="1"/>
  <c r="AP402" i="4"/>
  <c r="AP401" i="4" s="1"/>
  <c r="AP400" i="4" s="1"/>
  <c r="AK402" i="4"/>
  <c r="AJ402" i="4"/>
  <c r="AJ401" i="4" s="1"/>
  <c r="AJ400" i="4" s="1"/>
  <c r="AI402" i="4"/>
  <c r="AI401" i="4" s="1"/>
  <c r="AI400" i="4" s="1"/>
  <c r="AH402" i="4"/>
  <c r="AH401" i="4" s="1"/>
  <c r="AH400" i="4" s="1"/>
  <c r="AG402" i="4"/>
  <c r="AF402" i="4"/>
  <c r="AF401" i="4" s="1"/>
  <c r="AF400" i="4" s="1"/>
  <c r="AE402" i="4"/>
  <c r="AE401" i="4" s="1"/>
  <c r="AE400" i="4" s="1"/>
  <c r="AD402" i="4"/>
  <c r="AD401" i="4" s="1"/>
  <c r="AD400" i="4" s="1"/>
  <c r="Y402" i="4"/>
  <c r="X402" i="4"/>
  <c r="X401" i="4" s="1"/>
  <c r="X400" i="4" s="1"/>
  <c r="W402" i="4"/>
  <c r="W401" i="4" s="1"/>
  <c r="W400" i="4" s="1"/>
  <c r="Q402" i="4"/>
  <c r="Q401" i="4" s="1"/>
  <c r="Q400" i="4" s="1"/>
  <c r="P402" i="4"/>
  <c r="O402" i="4"/>
  <c r="O401" i="4" s="1"/>
  <c r="O400" i="4" s="1"/>
  <c r="N402" i="4"/>
  <c r="N401" i="4" s="1"/>
  <c r="N400" i="4" s="1"/>
  <c r="M402" i="4"/>
  <c r="M401" i="4" s="1"/>
  <c r="M400" i="4" s="1"/>
  <c r="L402" i="4"/>
  <c r="K402" i="4"/>
  <c r="K401" i="4" s="1"/>
  <c r="K400" i="4" s="1"/>
  <c r="J402" i="4"/>
  <c r="J401" i="4" s="1"/>
  <c r="J400" i="4" s="1"/>
  <c r="AW401" i="4"/>
  <c r="AW400" i="4" s="1"/>
  <c r="AS401" i="4"/>
  <c r="AS400" i="4" s="1"/>
  <c r="AK401" i="4"/>
  <c r="AK400" i="4" s="1"/>
  <c r="AK393" i="4" s="1"/>
  <c r="AK392" i="4" s="1"/>
  <c r="AG401" i="4"/>
  <c r="AG400" i="4" s="1"/>
  <c r="Y401" i="4"/>
  <c r="Y400" i="4" s="1"/>
  <c r="P401" i="4"/>
  <c r="P400" i="4" s="1"/>
  <c r="L401" i="4"/>
  <c r="L400" i="4" s="1"/>
  <c r="Y399" i="4"/>
  <c r="Y398" i="4" s="1"/>
  <c r="Y397" i="4" s="1"/>
  <c r="X399" i="4"/>
  <c r="X398" i="4" s="1"/>
  <c r="X397" i="4" s="1"/>
  <c r="W399" i="4"/>
  <c r="W398" i="4" s="1"/>
  <c r="W397" i="4" s="1"/>
  <c r="V399" i="4"/>
  <c r="V398" i="4" s="1"/>
  <c r="V397" i="4" s="1"/>
  <c r="Q399" i="4"/>
  <c r="Q398" i="4" s="1"/>
  <c r="Q397" i="4" s="1"/>
  <c r="P399" i="4"/>
  <c r="P398" i="4" s="1"/>
  <c r="P397" i="4" s="1"/>
  <c r="O399" i="4"/>
  <c r="O398" i="4" s="1"/>
  <c r="O397" i="4" s="1"/>
  <c r="M399" i="4"/>
  <c r="L399" i="4"/>
  <c r="L398" i="4" s="1"/>
  <c r="L397" i="4" s="1"/>
  <c r="K399" i="4"/>
  <c r="K398" i="4" s="1"/>
  <c r="K397" i="4" s="1"/>
  <c r="J399" i="4"/>
  <c r="J398" i="4" s="1"/>
  <c r="J397" i="4" s="1"/>
  <c r="M398" i="4"/>
  <c r="M397" i="4" s="1"/>
  <c r="Y396" i="4"/>
  <c r="Y395" i="4" s="1"/>
  <c r="Y394" i="4" s="1"/>
  <c r="X396" i="4"/>
  <c r="X395" i="4" s="1"/>
  <c r="X394" i="4" s="1"/>
  <c r="W396" i="4"/>
  <c r="W395" i="4" s="1"/>
  <c r="W394" i="4" s="1"/>
  <c r="V396" i="4"/>
  <c r="Q396" i="4"/>
  <c r="P396" i="4"/>
  <c r="P395" i="4" s="1"/>
  <c r="P394" i="4" s="1"/>
  <c r="O396" i="4"/>
  <c r="O395" i="4" s="1"/>
  <c r="O394" i="4" s="1"/>
  <c r="M396" i="4"/>
  <c r="M395" i="4" s="1"/>
  <c r="M394" i="4" s="1"/>
  <c r="L396" i="4"/>
  <c r="L395" i="4" s="1"/>
  <c r="L394" i="4" s="1"/>
  <c r="K396" i="4"/>
  <c r="K395" i="4" s="1"/>
  <c r="K394" i="4" s="1"/>
  <c r="J396" i="4"/>
  <c r="J395" i="4" s="1"/>
  <c r="J394" i="4" s="1"/>
  <c r="V395" i="4"/>
  <c r="V394" i="4" s="1"/>
  <c r="Q395" i="4"/>
  <c r="Q394" i="4" s="1"/>
  <c r="AW391" i="4"/>
  <c r="AW390" i="4" s="1"/>
  <c r="AW389" i="4" s="1"/>
  <c r="AW388" i="4" s="1"/>
  <c r="AW387" i="4" s="1"/>
  <c r="AV391" i="4"/>
  <c r="AT391" i="4"/>
  <c r="AS391" i="4"/>
  <c r="AR391" i="4"/>
  <c r="AR390" i="4" s="1"/>
  <c r="AR389" i="4" s="1"/>
  <c r="AR388" i="4" s="1"/>
  <c r="AR387" i="4" s="1"/>
  <c r="AP391" i="4"/>
  <c r="AP390" i="4" s="1"/>
  <c r="AP389" i="4" s="1"/>
  <c r="AP388" i="4" s="1"/>
  <c r="AP387" i="4" s="1"/>
  <c r="AK391" i="4"/>
  <c r="AJ391" i="4"/>
  <c r="AJ390" i="4" s="1"/>
  <c r="AJ389" i="4" s="1"/>
  <c r="AJ388" i="4" s="1"/>
  <c r="AJ387" i="4" s="1"/>
  <c r="AH391" i="4"/>
  <c r="AH390" i="4" s="1"/>
  <c r="AH389" i="4" s="1"/>
  <c r="AH388" i="4" s="1"/>
  <c r="AH387" i="4" s="1"/>
  <c r="AG391" i="4"/>
  <c r="AG390" i="4" s="1"/>
  <c r="AG389" i="4" s="1"/>
  <c r="AG388" i="4" s="1"/>
  <c r="AG387" i="4" s="1"/>
  <c r="AF391" i="4"/>
  <c r="AD391" i="4"/>
  <c r="AD390" i="4" s="1"/>
  <c r="AD389" i="4" s="1"/>
  <c r="AD388" i="4" s="1"/>
  <c r="AD387" i="4" s="1"/>
  <c r="Y391" i="4"/>
  <c r="Y390" i="4" s="1"/>
  <c r="Y389" i="4" s="1"/>
  <c r="Y388" i="4" s="1"/>
  <c r="Y387" i="4" s="1"/>
  <c r="X391" i="4"/>
  <c r="X390" i="4" s="1"/>
  <c r="X389" i="4" s="1"/>
  <c r="X388" i="4" s="1"/>
  <c r="X387" i="4" s="1"/>
  <c r="V391" i="4"/>
  <c r="Q391" i="4"/>
  <c r="Q390" i="4" s="1"/>
  <c r="Q389" i="4" s="1"/>
  <c r="Q388" i="4" s="1"/>
  <c r="Q387" i="4" s="1"/>
  <c r="P391" i="4"/>
  <c r="P390" i="4" s="1"/>
  <c r="P389" i="4" s="1"/>
  <c r="P388" i="4" s="1"/>
  <c r="P387" i="4" s="1"/>
  <c r="N391" i="4"/>
  <c r="N390" i="4" s="1"/>
  <c r="N389" i="4" s="1"/>
  <c r="N388" i="4" s="1"/>
  <c r="N387" i="4" s="1"/>
  <c r="M391" i="4"/>
  <c r="L391" i="4"/>
  <c r="L390" i="4" s="1"/>
  <c r="L389" i="4" s="1"/>
  <c r="L388" i="4" s="1"/>
  <c r="L387" i="4" s="1"/>
  <c r="J391" i="4"/>
  <c r="J390" i="4" s="1"/>
  <c r="J389" i="4" s="1"/>
  <c r="J388" i="4" s="1"/>
  <c r="J387" i="4" s="1"/>
  <c r="AV390" i="4"/>
  <c r="AV389" i="4" s="1"/>
  <c r="AV388" i="4" s="1"/>
  <c r="AV387" i="4" s="1"/>
  <c r="AT390" i="4"/>
  <c r="AS390" i="4"/>
  <c r="AS389" i="4" s="1"/>
  <c r="AS388" i="4" s="1"/>
  <c r="AS387" i="4" s="1"/>
  <c r="AK390" i="4"/>
  <c r="AK389" i="4" s="1"/>
  <c r="AK388" i="4" s="1"/>
  <c r="AK387" i="4" s="1"/>
  <c r="AF390" i="4"/>
  <c r="AF389" i="4" s="1"/>
  <c r="AF388" i="4" s="1"/>
  <c r="AF387" i="4" s="1"/>
  <c r="V390" i="4"/>
  <c r="V389" i="4" s="1"/>
  <c r="V388" i="4" s="1"/>
  <c r="V387" i="4" s="1"/>
  <c r="M390" i="4"/>
  <c r="M389" i="4" s="1"/>
  <c r="M388" i="4" s="1"/>
  <c r="M387" i="4" s="1"/>
  <c r="AT389" i="4"/>
  <c r="AT388" i="4" s="1"/>
  <c r="AT387" i="4" s="1"/>
  <c r="AW386" i="4"/>
  <c r="AW385" i="4" s="1"/>
  <c r="AV386" i="4"/>
  <c r="AV385" i="4" s="1"/>
  <c r="AT386" i="4"/>
  <c r="AT385" i="4" s="1"/>
  <c r="AS386" i="4"/>
  <c r="AS385" i="4" s="1"/>
  <c r="AR386" i="4"/>
  <c r="AR385" i="4" s="1"/>
  <c r="AP386" i="4"/>
  <c r="AK386" i="4"/>
  <c r="AJ386" i="4"/>
  <c r="AJ385" i="4" s="1"/>
  <c r="AH386" i="4"/>
  <c r="AH385" i="4" s="1"/>
  <c r="AG386" i="4"/>
  <c r="AG385" i="4" s="1"/>
  <c r="AF386" i="4"/>
  <c r="AF385" i="4" s="1"/>
  <c r="AD386" i="4"/>
  <c r="AD385" i="4" s="1"/>
  <c r="Y386" i="4"/>
  <c r="Y385" i="4" s="1"/>
  <c r="X386" i="4"/>
  <c r="V386" i="4"/>
  <c r="V385" i="4" s="1"/>
  <c r="Q386" i="4"/>
  <c r="Q385" i="4" s="1"/>
  <c r="P386" i="4"/>
  <c r="P385" i="4" s="1"/>
  <c r="N386" i="4"/>
  <c r="N385" i="4" s="1"/>
  <c r="M386" i="4"/>
  <c r="M385" i="4" s="1"/>
  <c r="L386" i="4"/>
  <c r="L385" i="4" s="1"/>
  <c r="J386" i="4"/>
  <c r="J385" i="4" s="1"/>
  <c r="AP385" i="4"/>
  <c r="AK385" i="4"/>
  <c r="X385" i="4"/>
  <c r="AW384" i="4"/>
  <c r="AW383" i="4" s="1"/>
  <c r="AV384" i="4"/>
  <c r="AV383" i="4" s="1"/>
  <c r="AT384" i="4"/>
  <c r="AS384" i="4"/>
  <c r="AS383" i="4" s="1"/>
  <c r="AR384" i="4"/>
  <c r="AR383" i="4" s="1"/>
  <c r="AP384" i="4"/>
  <c r="AP383" i="4" s="1"/>
  <c r="AK384" i="4"/>
  <c r="AK383" i="4" s="1"/>
  <c r="AJ384" i="4"/>
  <c r="AJ383" i="4" s="1"/>
  <c r="AH384" i="4"/>
  <c r="AH383" i="4" s="1"/>
  <c r="AG384" i="4"/>
  <c r="AG383" i="4" s="1"/>
  <c r="AF384" i="4"/>
  <c r="AF383" i="4" s="1"/>
  <c r="AD384" i="4"/>
  <c r="AD383" i="4" s="1"/>
  <c r="Y384" i="4"/>
  <c r="Y383" i="4" s="1"/>
  <c r="X384" i="4"/>
  <c r="X383" i="4" s="1"/>
  <c r="V384" i="4"/>
  <c r="V383" i="4" s="1"/>
  <c r="Q384" i="4"/>
  <c r="Q383" i="4" s="1"/>
  <c r="P384" i="4"/>
  <c r="P383" i="4" s="1"/>
  <c r="N384" i="4"/>
  <c r="N383" i="4" s="1"/>
  <c r="M384" i="4"/>
  <c r="L384" i="4"/>
  <c r="L383" i="4" s="1"/>
  <c r="J384" i="4"/>
  <c r="J383" i="4" s="1"/>
  <c r="AT383" i="4"/>
  <c r="M383" i="4"/>
  <c r="AW379" i="4"/>
  <c r="AW378" i="4" s="1"/>
  <c r="AV379" i="4"/>
  <c r="AV378" i="4" s="1"/>
  <c r="AV377" i="4" s="1"/>
  <c r="AU379" i="4"/>
  <c r="AU378" i="4" s="1"/>
  <c r="AU377" i="4" s="1"/>
  <c r="AT379" i="4"/>
  <c r="AS379" i="4"/>
  <c r="AS378" i="4" s="1"/>
  <c r="AR379" i="4"/>
  <c r="AR378" i="4" s="1"/>
  <c r="AR377" i="4" s="1"/>
  <c r="AQ379" i="4"/>
  <c r="AQ378" i="4" s="1"/>
  <c r="AQ377" i="4" s="1"/>
  <c r="AP379" i="4"/>
  <c r="AK379" i="4"/>
  <c r="AK378" i="4" s="1"/>
  <c r="AK377" i="4" s="1"/>
  <c r="AJ379" i="4"/>
  <c r="AJ378" i="4" s="1"/>
  <c r="AJ377" i="4" s="1"/>
  <c r="AI379" i="4"/>
  <c r="AI378" i="4" s="1"/>
  <c r="AI377" i="4" s="1"/>
  <c r="AH379" i="4"/>
  <c r="AG379" i="4"/>
  <c r="AG378" i="4" s="1"/>
  <c r="AF379" i="4"/>
  <c r="AF378" i="4" s="1"/>
  <c r="AF377" i="4" s="1"/>
  <c r="AE379" i="4"/>
  <c r="AE378" i="4" s="1"/>
  <c r="AE377" i="4" s="1"/>
  <c r="AD379" i="4"/>
  <c r="Y379" i="4"/>
  <c r="Y378" i="4" s="1"/>
  <c r="X379" i="4"/>
  <c r="X378" i="4" s="1"/>
  <c r="X377" i="4" s="1"/>
  <c r="W379" i="4"/>
  <c r="W378" i="4" s="1"/>
  <c r="W377" i="4" s="1"/>
  <c r="Q379" i="4"/>
  <c r="P379" i="4"/>
  <c r="P378" i="4" s="1"/>
  <c r="O379" i="4"/>
  <c r="O378" i="4" s="1"/>
  <c r="O377" i="4" s="1"/>
  <c r="N379" i="4"/>
  <c r="N378" i="4" s="1"/>
  <c r="N377" i="4" s="1"/>
  <c r="M379" i="4"/>
  <c r="L379" i="4"/>
  <c r="L378" i="4" s="1"/>
  <c r="L377" i="4" s="1"/>
  <c r="K379" i="4"/>
  <c r="K378" i="4" s="1"/>
  <c r="K377" i="4" s="1"/>
  <c r="J379" i="4"/>
  <c r="J378" i="4" s="1"/>
  <c r="J377" i="4" s="1"/>
  <c r="AT378" i="4"/>
  <c r="AT377" i="4" s="1"/>
  <c r="AP378" i="4"/>
  <c r="AP377" i="4" s="1"/>
  <c r="AH378" i="4"/>
  <c r="AH377" i="4" s="1"/>
  <c r="AD378" i="4"/>
  <c r="AD377" i="4" s="1"/>
  <c r="Q378" i="4"/>
  <c r="Q377" i="4" s="1"/>
  <c r="M378" i="4"/>
  <c r="M377" i="4" s="1"/>
  <c r="AW377" i="4"/>
  <c r="AS377" i="4"/>
  <c r="AG377" i="4"/>
  <c r="Y377" i="4"/>
  <c r="P377" i="4"/>
  <c r="AW376" i="4"/>
  <c r="AV376" i="4"/>
  <c r="AU376" i="4"/>
  <c r="AT376" i="4"/>
  <c r="AS376" i="4"/>
  <c r="AR376" i="4"/>
  <c r="AQ376" i="4"/>
  <c r="AP376" i="4"/>
  <c r="AK376" i="4"/>
  <c r="AJ376" i="4"/>
  <c r="AI376" i="4"/>
  <c r="AH376" i="4"/>
  <c r="AG376" i="4"/>
  <c r="AF376" i="4"/>
  <c r="AE376" i="4"/>
  <c r="AD376" i="4"/>
  <c r="Y376" i="4"/>
  <c r="X376" i="4"/>
  <c r="W376" i="4"/>
  <c r="V376" i="4"/>
  <c r="Q376" i="4"/>
  <c r="P376" i="4"/>
  <c r="O376" i="4"/>
  <c r="N376" i="4"/>
  <c r="M376" i="4"/>
  <c r="L376" i="4"/>
  <c r="K376" i="4"/>
  <c r="J376" i="4"/>
  <c r="AW375" i="4"/>
  <c r="AV375" i="4"/>
  <c r="AU375" i="4"/>
  <c r="AT375" i="4"/>
  <c r="AS375" i="4"/>
  <c r="AR375" i="4"/>
  <c r="AQ375" i="4"/>
  <c r="AP375" i="4"/>
  <c r="AK375" i="4"/>
  <c r="AJ375" i="4"/>
  <c r="AI375" i="4"/>
  <c r="AH375" i="4"/>
  <c r="AG375" i="4"/>
  <c r="AF375" i="4"/>
  <c r="AE375" i="4"/>
  <c r="AD375" i="4"/>
  <c r="Y375" i="4"/>
  <c r="X375" i="4"/>
  <c r="W375" i="4"/>
  <c r="V375" i="4"/>
  <c r="Q375" i="4"/>
  <c r="P375" i="4"/>
  <c r="O375" i="4"/>
  <c r="N375" i="4"/>
  <c r="M375" i="4"/>
  <c r="L375" i="4"/>
  <c r="K375" i="4"/>
  <c r="J375" i="4"/>
  <c r="AW374" i="4"/>
  <c r="AV374" i="4"/>
  <c r="AU374" i="4"/>
  <c r="AT374" i="4"/>
  <c r="AS374" i="4"/>
  <c r="AR374" i="4"/>
  <c r="AQ374" i="4"/>
  <c r="AP374" i="4"/>
  <c r="AK374" i="4"/>
  <c r="AJ374" i="4"/>
  <c r="AI374" i="4"/>
  <c r="AH374" i="4"/>
  <c r="AG374" i="4"/>
  <c r="AF374" i="4"/>
  <c r="AE374" i="4"/>
  <c r="AD374" i="4"/>
  <c r="Y374" i="4"/>
  <c r="X374" i="4"/>
  <c r="W374" i="4"/>
  <c r="V374" i="4"/>
  <c r="Q374" i="4"/>
  <c r="P374" i="4"/>
  <c r="O374" i="4"/>
  <c r="N374" i="4"/>
  <c r="M374" i="4"/>
  <c r="L374" i="4"/>
  <c r="K374" i="4"/>
  <c r="J374" i="4"/>
  <c r="AW373" i="4"/>
  <c r="AV373" i="4"/>
  <c r="AV372" i="4" s="1"/>
  <c r="AV371" i="4" s="1"/>
  <c r="AU373" i="4"/>
  <c r="AS373" i="4"/>
  <c r="AR373" i="4"/>
  <c r="AQ373" i="4"/>
  <c r="AQ372" i="4" s="1"/>
  <c r="AQ371" i="4" s="1"/>
  <c r="AP373" i="4"/>
  <c r="AP372" i="4" s="1"/>
  <c r="AP371" i="4" s="1"/>
  <c r="AK373" i="4"/>
  <c r="AK372" i="4" s="1"/>
  <c r="AK371" i="4" s="1"/>
  <c r="AJ373" i="4"/>
  <c r="AI373" i="4"/>
  <c r="AI372" i="4" s="1"/>
  <c r="AI371" i="4" s="1"/>
  <c r="AG373" i="4"/>
  <c r="AG372" i="4" s="1"/>
  <c r="AG371" i="4" s="1"/>
  <c r="AF373" i="4"/>
  <c r="AE373" i="4"/>
  <c r="AD373" i="4"/>
  <c r="AD372" i="4" s="1"/>
  <c r="AD371" i="4" s="1"/>
  <c r="Y373" i="4"/>
  <c r="Y372" i="4" s="1"/>
  <c r="Y371" i="4" s="1"/>
  <c r="X373" i="4"/>
  <c r="X372" i="4" s="1"/>
  <c r="X371" i="4" s="1"/>
  <c r="W373" i="4"/>
  <c r="V373" i="4"/>
  <c r="V372" i="4" s="1"/>
  <c r="V371" i="4" s="1"/>
  <c r="Q373" i="4"/>
  <c r="Q372" i="4" s="1"/>
  <c r="Q371" i="4" s="1"/>
  <c r="P373" i="4"/>
  <c r="O373" i="4"/>
  <c r="M373" i="4"/>
  <c r="M372" i="4" s="1"/>
  <c r="M371" i="4" s="1"/>
  <c r="L373" i="4"/>
  <c r="L372" i="4" s="1"/>
  <c r="L371" i="4" s="1"/>
  <c r="K373" i="4"/>
  <c r="K372" i="4" s="1"/>
  <c r="K371" i="4" s="1"/>
  <c r="J373" i="4"/>
  <c r="AW372" i="4"/>
  <c r="AW371" i="4" s="1"/>
  <c r="AU372" i="4"/>
  <c r="AU371" i="4" s="1"/>
  <c r="AS372" i="4"/>
  <c r="AS371" i="4" s="1"/>
  <c r="AR372" i="4"/>
  <c r="AR371" i="4" s="1"/>
  <c r="AJ372" i="4"/>
  <c r="AJ371" i="4" s="1"/>
  <c r="AF372" i="4"/>
  <c r="AF371" i="4" s="1"/>
  <c r="AE372" i="4"/>
  <c r="AE371" i="4" s="1"/>
  <c r="W372" i="4"/>
  <c r="W371" i="4" s="1"/>
  <c r="P372" i="4"/>
  <c r="P371" i="4" s="1"/>
  <c r="O372" i="4"/>
  <c r="O371" i="4" s="1"/>
  <c r="J372" i="4"/>
  <c r="J371" i="4" s="1"/>
  <c r="AW370" i="4"/>
  <c r="AV370" i="4"/>
  <c r="AU370" i="4"/>
  <c r="AU369" i="4" s="1"/>
  <c r="AU368" i="4" s="1"/>
  <c r="AS370" i="4"/>
  <c r="AK370" i="4"/>
  <c r="AK369" i="4" s="1"/>
  <c r="AK368" i="4" s="1"/>
  <c r="AJ370" i="4"/>
  <c r="AJ369" i="4" s="1"/>
  <c r="AJ368" i="4" s="1"/>
  <c r="AI370" i="4"/>
  <c r="AI369" i="4" s="1"/>
  <c r="AI368" i="4" s="1"/>
  <c r="AG370" i="4"/>
  <c r="Y370" i="4"/>
  <c r="Y369" i="4" s="1"/>
  <c r="Y368" i="4" s="1"/>
  <c r="X370" i="4"/>
  <c r="X369" i="4" s="1"/>
  <c r="X368" i="4" s="1"/>
  <c r="W370" i="4"/>
  <c r="W369" i="4" s="1"/>
  <c r="W368" i="4" s="1"/>
  <c r="V370" i="4"/>
  <c r="Q370" i="4"/>
  <c r="Q369" i="4" s="1"/>
  <c r="Q368" i="4" s="1"/>
  <c r="P370" i="4"/>
  <c r="P369" i="4" s="1"/>
  <c r="P368" i="4" s="1"/>
  <c r="O370" i="4"/>
  <c r="O369" i="4" s="1"/>
  <c r="O368" i="4" s="1"/>
  <c r="M370" i="4"/>
  <c r="M369" i="4" s="1"/>
  <c r="M368" i="4" s="1"/>
  <c r="AW369" i="4"/>
  <c r="AW368" i="4" s="1"/>
  <c r="AV369" i="4"/>
  <c r="AS369" i="4"/>
  <c r="AS368" i="4" s="1"/>
  <c r="AG369" i="4"/>
  <c r="V369" i="4"/>
  <c r="V368" i="4" s="1"/>
  <c r="AV368" i="4"/>
  <c r="AG368" i="4"/>
  <c r="AW367" i="4"/>
  <c r="AV367" i="4"/>
  <c r="AU367" i="4"/>
  <c r="AU366" i="4" s="1"/>
  <c r="AU365" i="4" s="1"/>
  <c r="AT367" i="4"/>
  <c r="AT366" i="4" s="1"/>
  <c r="AT365" i="4" s="1"/>
  <c r="AS367" i="4"/>
  <c r="AK367" i="4"/>
  <c r="AJ367" i="4"/>
  <c r="AJ366" i="4" s="1"/>
  <c r="AJ365" i="4" s="1"/>
  <c r="AI367" i="4"/>
  <c r="AI366" i="4" s="1"/>
  <c r="AI365" i="4" s="1"/>
  <c r="AH367" i="4"/>
  <c r="AG367" i="4"/>
  <c r="AF367" i="4"/>
  <c r="AF366" i="4" s="1"/>
  <c r="AF365" i="4" s="1"/>
  <c r="AE367" i="4"/>
  <c r="AE366" i="4" s="1"/>
  <c r="AE365" i="4" s="1"/>
  <c r="AD367" i="4"/>
  <c r="Y367" i="4"/>
  <c r="X367" i="4"/>
  <c r="X366" i="4" s="1"/>
  <c r="X365" i="4" s="1"/>
  <c r="W367" i="4"/>
  <c r="W366" i="4" s="1"/>
  <c r="W365" i="4" s="1"/>
  <c r="V367" i="4"/>
  <c r="Q367" i="4"/>
  <c r="P367" i="4"/>
  <c r="P366" i="4" s="1"/>
  <c r="P365" i="4" s="1"/>
  <c r="O367" i="4"/>
  <c r="O366" i="4" s="1"/>
  <c r="O365" i="4" s="1"/>
  <c r="N367" i="4"/>
  <c r="M367" i="4"/>
  <c r="AW366" i="4"/>
  <c r="AW365" i="4" s="1"/>
  <c r="AV366" i="4"/>
  <c r="AV365" i="4" s="1"/>
  <c r="AS366" i="4"/>
  <c r="AS365" i="4" s="1"/>
  <c r="AK366" i="4"/>
  <c r="AK365" i="4" s="1"/>
  <c r="AH366" i="4"/>
  <c r="AH365" i="4" s="1"/>
  <c r="AG366" i="4"/>
  <c r="AG365" i="4" s="1"/>
  <c r="AD366" i="4"/>
  <c r="AD365" i="4" s="1"/>
  <c r="Y366" i="4"/>
  <c r="Y365" i="4" s="1"/>
  <c r="V366" i="4"/>
  <c r="V365" i="4" s="1"/>
  <c r="Q366" i="4"/>
  <c r="Q365" i="4" s="1"/>
  <c r="N366" i="4"/>
  <c r="N365" i="4" s="1"/>
  <c r="M366" i="4"/>
  <c r="M365" i="4" s="1"/>
  <c r="AW364" i="4"/>
  <c r="AW363" i="4" s="1"/>
  <c r="AW362" i="4" s="1"/>
  <c r="AU364" i="4"/>
  <c r="AU363" i="4" s="1"/>
  <c r="AU362" i="4" s="1"/>
  <c r="AS364" i="4"/>
  <c r="AQ364" i="4"/>
  <c r="AK364" i="4"/>
  <c r="AI364" i="4"/>
  <c r="AI363" i="4" s="1"/>
  <c r="AI362" i="4" s="1"/>
  <c r="AG364" i="4"/>
  <c r="AE364" i="4"/>
  <c r="AE363" i="4" s="1"/>
  <c r="AE362" i="4" s="1"/>
  <c r="Y364" i="4"/>
  <c r="Y363" i="4" s="1"/>
  <c r="Y362" i="4" s="1"/>
  <c r="W364" i="4"/>
  <c r="W363" i="4" s="1"/>
  <c r="W362" i="4" s="1"/>
  <c r="Q364" i="4"/>
  <c r="Q363" i="4" s="1"/>
  <c r="Q362" i="4" s="1"/>
  <c r="O364" i="4"/>
  <c r="O363" i="4" s="1"/>
  <c r="O362" i="4" s="1"/>
  <c r="M364" i="4"/>
  <c r="M363" i="4" s="1"/>
  <c r="M362" i="4" s="1"/>
  <c r="K364" i="4"/>
  <c r="K363" i="4" s="1"/>
  <c r="K362" i="4" s="1"/>
  <c r="AS363" i="4"/>
  <c r="AQ363" i="4"/>
  <c r="AK363" i="4"/>
  <c r="AK362" i="4" s="1"/>
  <c r="AG363" i="4"/>
  <c r="AG362" i="4" s="1"/>
  <c r="AS362" i="4"/>
  <c r="AQ362" i="4"/>
  <c r="AW361" i="4"/>
  <c r="AU361" i="4"/>
  <c r="AT361" i="4"/>
  <c r="AS361" i="4"/>
  <c r="AQ361" i="4"/>
  <c r="AP361" i="4"/>
  <c r="AK361" i="4"/>
  <c r="AI361" i="4"/>
  <c r="AH361" i="4"/>
  <c r="AG361" i="4"/>
  <c r="AE361" i="4"/>
  <c r="AD361" i="4"/>
  <c r="Y361" i="4"/>
  <c r="W361" i="4"/>
  <c r="V361" i="4"/>
  <c r="Q361" i="4"/>
  <c r="O361" i="4"/>
  <c r="M361" i="4"/>
  <c r="K361" i="4"/>
  <c r="J361" i="4"/>
  <c r="AW360" i="4"/>
  <c r="AU360" i="4"/>
  <c r="AT360" i="4"/>
  <c r="AS360" i="4"/>
  <c r="AQ360" i="4"/>
  <c r="AP360" i="4"/>
  <c r="AK360" i="4"/>
  <c r="AI360" i="4"/>
  <c r="AH360" i="4"/>
  <c r="AG360" i="4"/>
  <c r="AE360" i="4"/>
  <c r="AD360" i="4"/>
  <c r="Y360" i="4"/>
  <c r="W360" i="4"/>
  <c r="V360" i="4"/>
  <c r="Q360" i="4"/>
  <c r="O360" i="4"/>
  <c r="M360" i="4"/>
  <c r="K360" i="4"/>
  <c r="J360" i="4"/>
  <c r="AW359" i="4"/>
  <c r="AU359" i="4"/>
  <c r="AT359" i="4"/>
  <c r="AS359" i="4"/>
  <c r="AQ359" i="4"/>
  <c r="AP359" i="4"/>
  <c r="AK359" i="4"/>
  <c r="AI359" i="4"/>
  <c r="AH359" i="4"/>
  <c r="AG359" i="4"/>
  <c r="AE359" i="4"/>
  <c r="AD359" i="4"/>
  <c r="Y359" i="4"/>
  <c r="W359" i="4"/>
  <c r="V359" i="4"/>
  <c r="Q359" i="4"/>
  <c r="O359" i="4"/>
  <c r="M359" i="4"/>
  <c r="K359" i="4"/>
  <c r="J359" i="4"/>
  <c r="AW358" i="4"/>
  <c r="AU358" i="4"/>
  <c r="AS358" i="4"/>
  <c r="AS357" i="4" s="1"/>
  <c r="AS356" i="4" s="1"/>
  <c r="AQ358" i="4"/>
  <c r="AQ357" i="4" s="1"/>
  <c r="AQ356" i="4" s="1"/>
  <c r="AK358" i="4"/>
  <c r="AI358" i="4"/>
  <c r="AG358" i="4"/>
  <c r="AG357" i="4" s="1"/>
  <c r="AG356" i="4" s="1"/>
  <c r="AE358" i="4"/>
  <c r="AE357" i="4" s="1"/>
  <c r="Y358" i="4"/>
  <c r="W358" i="4"/>
  <c r="Q358" i="4"/>
  <c r="Q357" i="4" s="1"/>
  <c r="Q356" i="4" s="1"/>
  <c r="O358" i="4"/>
  <c r="O357" i="4" s="1"/>
  <c r="O356" i="4" s="1"/>
  <c r="M358" i="4"/>
  <c r="K358" i="4"/>
  <c r="AW357" i="4"/>
  <c r="AW356" i="4" s="1"/>
  <c r="AU357" i="4"/>
  <c r="AU356" i="4" s="1"/>
  <c r="AK357" i="4"/>
  <c r="AK356" i="4" s="1"/>
  <c r="AI357" i="4"/>
  <c r="AI356" i="4" s="1"/>
  <c r="Y357" i="4"/>
  <c r="Y356" i="4" s="1"/>
  <c r="W357" i="4"/>
  <c r="W356" i="4" s="1"/>
  <c r="M357" i="4"/>
  <c r="M356" i="4" s="1"/>
  <c r="K357" i="4"/>
  <c r="K356" i="4" s="1"/>
  <c r="AE356" i="4"/>
  <c r="AW355" i="4"/>
  <c r="AW354" i="4" s="1"/>
  <c r="AW353" i="4" s="1"/>
  <c r="AU355" i="4"/>
  <c r="AU354" i="4" s="1"/>
  <c r="AU353" i="4" s="1"/>
  <c r="AT355" i="4"/>
  <c r="AS355" i="4"/>
  <c r="AQ355" i="4"/>
  <c r="AQ354" i="4" s="1"/>
  <c r="AQ353" i="4" s="1"/>
  <c r="AP355" i="4"/>
  <c r="AP354" i="4" s="1"/>
  <c r="AP353" i="4" s="1"/>
  <c r="AK355" i="4"/>
  <c r="AI355" i="4"/>
  <c r="AI354" i="4" s="1"/>
  <c r="AI353" i="4" s="1"/>
  <c r="AH355" i="4"/>
  <c r="AH354" i="4" s="1"/>
  <c r="AH353" i="4" s="1"/>
  <c r="AG355" i="4"/>
  <c r="AG354" i="4" s="1"/>
  <c r="AG353" i="4" s="1"/>
  <c r="AE355" i="4"/>
  <c r="AD355" i="4"/>
  <c r="Y355" i="4"/>
  <c r="Y354" i="4" s="1"/>
  <c r="Y353" i="4" s="1"/>
  <c r="W355" i="4"/>
  <c r="W354" i="4" s="1"/>
  <c r="W353" i="4" s="1"/>
  <c r="Q355" i="4"/>
  <c r="O355" i="4"/>
  <c r="O354" i="4" s="1"/>
  <c r="O353" i="4" s="1"/>
  <c r="M355" i="4"/>
  <c r="M354" i="4" s="1"/>
  <c r="M353" i="4" s="1"/>
  <c r="K355" i="4"/>
  <c r="K354" i="4" s="1"/>
  <c r="K353" i="4" s="1"/>
  <c r="AT354" i="4"/>
  <c r="AT353" i="4" s="1"/>
  <c r="AS354" i="4"/>
  <c r="AS353" i="4" s="1"/>
  <c r="AK354" i="4"/>
  <c r="AK353" i="4" s="1"/>
  <c r="AE354" i="4"/>
  <c r="AE353" i="4" s="1"/>
  <c r="AD354" i="4"/>
  <c r="AD353" i="4" s="1"/>
  <c r="Q354" i="4"/>
  <c r="Q353" i="4" s="1"/>
  <c r="AW352" i="4"/>
  <c r="AU352" i="4"/>
  <c r="AU351" i="4" s="1"/>
  <c r="AU350" i="4" s="1"/>
  <c r="AT352" i="4"/>
  <c r="AS352" i="4"/>
  <c r="AS351" i="4" s="1"/>
  <c r="AS350" i="4" s="1"/>
  <c r="AQ352" i="4"/>
  <c r="AP352" i="4"/>
  <c r="AK352" i="4"/>
  <c r="AI352" i="4"/>
  <c r="AI351" i="4" s="1"/>
  <c r="AI350" i="4" s="1"/>
  <c r="AH352" i="4"/>
  <c r="AG352" i="4"/>
  <c r="AG351" i="4" s="1"/>
  <c r="AG350" i="4" s="1"/>
  <c r="AE352" i="4"/>
  <c r="AE351" i="4" s="1"/>
  <c r="AE350" i="4" s="1"/>
  <c r="AD352" i="4"/>
  <c r="AD351" i="4" s="1"/>
  <c r="AD350" i="4" s="1"/>
  <c r="Y352" i="4"/>
  <c r="W352" i="4"/>
  <c r="W351" i="4" s="1"/>
  <c r="W350" i="4" s="1"/>
  <c r="V352" i="4"/>
  <c r="Q352" i="4"/>
  <c r="Q351" i="4" s="1"/>
  <c r="Q350" i="4" s="1"/>
  <c r="O352" i="4"/>
  <c r="N352" i="4"/>
  <c r="N351" i="4" s="1"/>
  <c r="N350" i="4" s="1"/>
  <c r="M352" i="4"/>
  <c r="M351" i="4" s="1"/>
  <c r="M350" i="4" s="1"/>
  <c r="K352" i="4"/>
  <c r="K351" i="4" s="1"/>
  <c r="K350" i="4" s="1"/>
  <c r="J352" i="4"/>
  <c r="AW351" i="4"/>
  <c r="AW350" i="4" s="1"/>
  <c r="AT351" i="4"/>
  <c r="AT350" i="4" s="1"/>
  <c r="AQ351" i="4"/>
  <c r="AQ350" i="4" s="1"/>
  <c r="AP351" i="4"/>
  <c r="AK351" i="4"/>
  <c r="AK350" i="4" s="1"/>
  <c r="AH351" i="4"/>
  <c r="AH350" i="4" s="1"/>
  <c r="Y351" i="4"/>
  <c r="Y350" i="4" s="1"/>
  <c r="V351" i="4"/>
  <c r="V350" i="4" s="1"/>
  <c r="O351" i="4"/>
  <c r="O350" i="4" s="1"/>
  <c r="J351" i="4"/>
  <c r="J350" i="4" s="1"/>
  <c r="AP350" i="4"/>
  <c r="AW349" i="4"/>
  <c r="AW348" i="4" s="1"/>
  <c r="AW347" i="4" s="1"/>
  <c r="AU349" i="4"/>
  <c r="AU348" i="4" s="1"/>
  <c r="AU347" i="4" s="1"/>
  <c r="AT349" i="4"/>
  <c r="AS349" i="4"/>
  <c r="AS348" i="4" s="1"/>
  <c r="AQ349" i="4"/>
  <c r="AQ348" i="4" s="1"/>
  <c r="AQ347" i="4" s="1"/>
  <c r="AK349" i="4"/>
  <c r="AK348" i="4" s="1"/>
  <c r="AK347" i="4" s="1"/>
  <c r="AI349" i="4"/>
  <c r="AI348" i="4" s="1"/>
  <c r="AI347" i="4" s="1"/>
  <c r="AH349" i="4"/>
  <c r="AG349" i="4"/>
  <c r="AG348" i="4" s="1"/>
  <c r="AG347" i="4" s="1"/>
  <c r="AE349" i="4"/>
  <c r="AE348" i="4" s="1"/>
  <c r="AE347" i="4" s="1"/>
  <c r="Y349" i="4"/>
  <c r="W349" i="4"/>
  <c r="V349" i="4"/>
  <c r="V348" i="4" s="1"/>
  <c r="V347" i="4" s="1"/>
  <c r="Q349" i="4"/>
  <c r="Q348" i="4" s="1"/>
  <c r="Q347" i="4" s="1"/>
  <c r="O349" i="4"/>
  <c r="N349" i="4"/>
  <c r="M349" i="4"/>
  <c r="M348" i="4" s="1"/>
  <c r="M347" i="4" s="1"/>
  <c r="K349" i="4"/>
  <c r="K348" i="4" s="1"/>
  <c r="K347" i="4" s="1"/>
  <c r="AT348" i="4"/>
  <c r="AT347" i="4" s="1"/>
  <c r="AH348" i="4"/>
  <c r="AH347" i="4" s="1"/>
  <c r="Y348" i="4"/>
  <c r="Y347" i="4" s="1"/>
  <c r="W348" i="4"/>
  <c r="W347" i="4" s="1"/>
  <c r="O348" i="4"/>
  <c r="N348" i="4"/>
  <c r="N347" i="4" s="1"/>
  <c r="AS347" i="4"/>
  <c r="O347" i="4"/>
  <c r="AW346" i="4"/>
  <c r="AW345" i="4" s="1"/>
  <c r="AW344" i="4" s="1"/>
  <c r="AU346" i="4"/>
  <c r="AT346" i="4"/>
  <c r="AT345" i="4" s="1"/>
  <c r="AT344" i="4" s="1"/>
  <c r="AS346" i="4"/>
  <c r="AS345" i="4" s="1"/>
  <c r="AQ346" i="4"/>
  <c r="AQ345" i="4" s="1"/>
  <c r="AQ344" i="4" s="1"/>
  <c r="AK346" i="4"/>
  <c r="AI346" i="4"/>
  <c r="AI345" i="4" s="1"/>
  <c r="AI344" i="4" s="1"/>
  <c r="AH346" i="4"/>
  <c r="AH345" i="4" s="1"/>
  <c r="AG346" i="4"/>
  <c r="AG345" i="4" s="1"/>
  <c r="AG344" i="4" s="1"/>
  <c r="AE346" i="4"/>
  <c r="Y346" i="4"/>
  <c r="Y345" i="4" s="1"/>
  <c r="Y344" i="4" s="1"/>
  <c r="W346" i="4"/>
  <c r="W345" i="4" s="1"/>
  <c r="W344" i="4" s="1"/>
  <c r="V346" i="4"/>
  <c r="V345" i="4" s="1"/>
  <c r="V344" i="4" s="1"/>
  <c r="Q346" i="4"/>
  <c r="Q345" i="4" s="1"/>
  <c r="Q344" i="4" s="1"/>
  <c r="O346" i="4"/>
  <c r="O345" i="4" s="1"/>
  <c r="O344" i="4" s="1"/>
  <c r="N346" i="4"/>
  <c r="N345" i="4" s="1"/>
  <c r="N344" i="4" s="1"/>
  <c r="M346" i="4"/>
  <c r="M345" i="4" s="1"/>
  <c r="M344" i="4" s="1"/>
  <c r="K346" i="4"/>
  <c r="AU345" i="4"/>
  <c r="AU344" i="4" s="1"/>
  <c r="AK345" i="4"/>
  <c r="AK344" i="4" s="1"/>
  <c r="AE345" i="4"/>
  <c r="AE344" i="4" s="1"/>
  <c r="K345" i="4"/>
  <c r="K344" i="4" s="1"/>
  <c r="AS344" i="4"/>
  <c r="AH344" i="4"/>
  <c r="AW343" i="4"/>
  <c r="AU343" i="4"/>
  <c r="AU342" i="4" s="1"/>
  <c r="AU341" i="4" s="1"/>
  <c r="AT343" i="4"/>
  <c r="AT342" i="4" s="1"/>
  <c r="AT341" i="4" s="1"/>
  <c r="AS343" i="4"/>
  <c r="AQ343" i="4"/>
  <c r="AK343" i="4"/>
  <c r="AK342" i="4" s="1"/>
  <c r="AK341" i="4" s="1"/>
  <c r="AI343" i="4"/>
  <c r="AI342" i="4" s="1"/>
  <c r="AI341" i="4" s="1"/>
  <c r="AH343" i="4"/>
  <c r="AG343" i="4"/>
  <c r="AE343" i="4"/>
  <c r="AE342" i="4" s="1"/>
  <c r="AE341" i="4" s="1"/>
  <c r="Y343" i="4"/>
  <c r="Y342" i="4" s="1"/>
  <c r="Y341" i="4" s="1"/>
  <c r="W343" i="4"/>
  <c r="V343" i="4"/>
  <c r="Q343" i="4"/>
  <c r="Q342" i="4" s="1"/>
  <c r="Q341" i="4" s="1"/>
  <c r="O343" i="4"/>
  <c r="O342" i="4" s="1"/>
  <c r="O341" i="4" s="1"/>
  <c r="N343" i="4"/>
  <c r="M343" i="4"/>
  <c r="K343" i="4"/>
  <c r="K342" i="4" s="1"/>
  <c r="K341" i="4" s="1"/>
  <c r="AW342" i="4"/>
  <c r="AW341" i="4" s="1"/>
  <c r="AS342" i="4"/>
  <c r="AS341" i="4" s="1"/>
  <c r="AQ342" i="4"/>
  <c r="AQ341" i="4" s="1"/>
  <c r="AH342" i="4"/>
  <c r="AH341" i="4" s="1"/>
  <c r="AG342" i="4"/>
  <c r="AG341" i="4" s="1"/>
  <c r="W342" i="4"/>
  <c r="W341" i="4" s="1"/>
  <c r="V342" i="4"/>
  <c r="V341" i="4" s="1"/>
  <c r="N342" i="4"/>
  <c r="N341" i="4" s="1"/>
  <c r="M342" i="4"/>
  <c r="M341" i="4" s="1"/>
  <c r="AW340" i="4"/>
  <c r="AV340" i="4"/>
  <c r="AV339" i="4" s="1"/>
  <c r="AV338" i="4" s="1"/>
  <c r="AT340" i="4"/>
  <c r="AS340" i="4"/>
  <c r="AS339" i="4" s="1"/>
  <c r="AS338" i="4" s="1"/>
  <c r="AR340" i="4"/>
  <c r="AP340" i="4"/>
  <c r="AP339" i="4" s="1"/>
  <c r="AP338" i="4" s="1"/>
  <c r="AK340" i="4"/>
  <c r="AK339" i="4" s="1"/>
  <c r="AK338" i="4" s="1"/>
  <c r="AJ340" i="4"/>
  <c r="AJ339" i="4" s="1"/>
  <c r="AJ338" i="4" s="1"/>
  <c r="AH340" i="4"/>
  <c r="AG340" i="4"/>
  <c r="AG339" i="4" s="1"/>
  <c r="AG338" i="4" s="1"/>
  <c r="AF340" i="4"/>
  <c r="AD340" i="4"/>
  <c r="AD339" i="4" s="1"/>
  <c r="AD338" i="4" s="1"/>
  <c r="Y340" i="4"/>
  <c r="X340" i="4"/>
  <c r="X339" i="4" s="1"/>
  <c r="X338" i="4" s="1"/>
  <c r="V340" i="4"/>
  <c r="V339" i="4" s="1"/>
  <c r="V338" i="4" s="1"/>
  <c r="Q340" i="4"/>
  <c r="Q339" i="4" s="1"/>
  <c r="Q338" i="4" s="1"/>
  <c r="P340" i="4"/>
  <c r="N340" i="4"/>
  <c r="N339" i="4" s="1"/>
  <c r="N338" i="4" s="1"/>
  <c r="M340" i="4"/>
  <c r="L340" i="4"/>
  <c r="L339" i="4" s="1"/>
  <c r="L338" i="4" s="1"/>
  <c r="J340" i="4"/>
  <c r="AW339" i="4"/>
  <c r="AW338" i="4" s="1"/>
  <c r="AT339" i="4"/>
  <c r="AT338" i="4" s="1"/>
  <c r="AR339" i="4"/>
  <c r="AR338" i="4" s="1"/>
  <c r="AH339" i="4"/>
  <c r="AH338" i="4" s="1"/>
  <c r="AF339" i="4"/>
  <c r="AF338" i="4" s="1"/>
  <c r="Y339" i="4"/>
  <c r="Y338" i="4" s="1"/>
  <c r="P339" i="4"/>
  <c r="P338" i="4" s="1"/>
  <c r="M339" i="4"/>
  <c r="M338" i="4" s="1"/>
  <c r="J339" i="4"/>
  <c r="J338" i="4" s="1"/>
  <c r="AW337" i="4"/>
  <c r="AW336" i="4" s="1"/>
  <c r="AW335" i="4" s="1"/>
  <c r="AV337" i="4"/>
  <c r="AT337" i="4"/>
  <c r="AT336" i="4" s="1"/>
  <c r="AT335" i="4" s="1"/>
  <c r="AS337" i="4"/>
  <c r="AR337" i="4"/>
  <c r="AR336" i="4" s="1"/>
  <c r="AR335" i="4" s="1"/>
  <c r="AP337" i="4"/>
  <c r="AK337" i="4"/>
  <c r="AK336" i="4" s="1"/>
  <c r="AK335" i="4" s="1"/>
  <c r="AJ337" i="4"/>
  <c r="AH337" i="4"/>
  <c r="AH336" i="4" s="1"/>
  <c r="AH335" i="4" s="1"/>
  <c r="AG337" i="4"/>
  <c r="AF337" i="4"/>
  <c r="AF336" i="4" s="1"/>
  <c r="AF335" i="4" s="1"/>
  <c r="AD337" i="4"/>
  <c r="Y337" i="4"/>
  <c r="Y336" i="4" s="1"/>
  <c r="Y335" i="4" s="1"/>
  <c r="X337" i="4"/>
  <c r="V337" i="4"/>
  <c r="V336" i="4" s="1"/>
  <c r="V335" i="4" s="1"/>
  <c r="Q337" i="4"/>
  <c r="P337" i="4"/>
  <c r="P336" i="4" s="1"/>
  <c r="P335" i="4" s="1"/>
  <c r="N337" i="4"/>
  <c r="M337" i="4"/>
  <c r="M336" i="4" s="1"/>
  <c r="M335" i="4" s="1"/>
  <c r="L337" i="4"/>
  <c r="J337" i="4"/>
  <c r="J336" i="4" s="1"/>
  <c r="J335" i="4" s="1"/>
  <c r="AV336" i="4"/>
  <c r="AV335" i="4" s="1"/>
  <c r="AS336" i="4"/>
  <c r="AS335" i="4" s="1"/>
  <c r="AP336" i="4"/>
  <c r="AP335" i="4" s="1"/>
  <c r="AJ336" i="4"/>
  <c r="AJ335" i="4" s="1"/>
  <c r="AG336" i="4"/>
  <c r="AG335" i="4" s="1"/>
  <c r="AD336" i="4"/>
  <c r="AD335" i="4" s="1"/>
  <c r="X336" i="4"/>
  <c r="X335" i="4" s="1"/>
  <c r="Q336" i="4"/>
  <c r="Q335" i="4" s="1"/>
  <c r="N336" i="4"/>
  <c r="N335" i="4" s="1"/>
  <c r="L336" i="4"/>
  <c r="L335" i="4" s="1"/>
  <c r="AW334" i="4"/>
  <c r="AV334" i="4"/>
  <c r="AV333" i="4" s="1"/>
  <c r="AV332" i="4" s="1"/>
  <c r="AT334" i="4"/>
  <c r="AS334" i="4"/>
  <c r="AS333" i="4" s="1"/>
  <c r="AR334" i="4"/>
  <c r="AP334" i="4"/>
  <c r="AP333" i="4" s="1"/>
  <c r="AP332" i="4" s="1"/>
  <c r="AK334" i="4"/>
  <c r="AJ334" i="4"/>
  <c r="AJ333" i="4" s="1"/>
  <c r="AJ332" i="4" s="1"/>
  <c r="AH334" i="4"/>
  <c r="AG334" i="4"/>
  <c r="AG333" i="4" s="1"/>
  <c r="AG332" i="4" s="1"/>
  <c r="AF334" i="4"/>
  <c r="AD334" i="4"/>
  <c r="AD333" i="4" s="1"/>
  <c r="Y334" i="4"/>
  <c r="X334" i="4"/>
  <c r="X333" i="4" s="1"/>
  <c r="X332" i="4" s="1"/>
  <c r="V334" i="4"/>
  <c r="Q334" i="4"/>
  <c r="Q333" i="4" s="1"/>
  <c r="Q332" i="4" s="1"/>
  <c r="P334" i="4"/>
  <c r="N334" i="4"/>
  <c r="N333" i="4" s="1"/>
  <c r="N332" i="4" s="1"/>
  <c r="M334" i="4"/>
  <c r="L334" i="4"/>
  <c r="L333" i="4" s="1"/>
  <c r="L332" i="4" s="1"/>
  <c r="J334" i="4"/>
  <c r="AW333" i="4"/>
  <c r="AW332" i="4" s="1"/>
  <c r="AT333" i="4"/>
  <c r="AT332" i="4" s="1"/>
  <c r="AR333" i="4"/>
  <c r="AR332" i="4" s="1"/>
  <c r="AK333" i="4"/>
  <c r="AK332" i="4" s="1"/>
  <c r="AH333" i="4"/>
  <c r="AH332" i="4" s="1"/>
  <c r="AF333" i="4"/>
  <c r="AF332" i="4" s="1"/>
  <c r="Y333" i="4"/>
  <c r="Y332" i="4" s="1"/>
  <c r="V333" i="4"/>
  <c r="V332" i="4" s="1"/>
  <c r="P333" i="4"/>
  <c r="P332" i="4" s="1"/>
  <c r="M333" i="4"/>
  <c r="M332" i="4" s="1"/>
  <c r="J333" i="4"/>
  <c r="J332" i="4" s="1"/>
  <c r="AS332" i="4"/>
  <c r="AD332" i="4"/>
  <c r="AW329" i="4"/>
  <c r="AW328" i="4" s="1"/>
  <c r="AU329" i="4"/>
  <c r="AT329" i="4"/>
  <c r="AT328" i="4" s="1"/>
  <c r="AS329" i="4"/>
  <c r="AS328" i="4" s="1"/>
  <c r="AQ329" i="4"/>
  <c r="AQ328" i="4" s="1"/>
  <c r="AP329" i="4"/>
  <c r="AP328" i="4" s="1"/>
  <c r="AK329" i="4"/>
  <c r="AK328" i="4" s="1"/>
  <c r="AI329" i="4"/>
  <c r="AI328" i="4" s="1"/>
  <c r="AH329" i="4"/>
  <c r="AH328" i="4" s="1"/>
  <c r="AG329" i="4"/>
  <c r="AE329" i="4"/>
  <c r="AE328" i="4" s="1"/>
  <c r="AD329" i="4"/>
  <c r="AD328" i="4" s="1"/>
  <c r="Y329" i="4"/>
  <c r="Y328" i="4" s="1"/>
  <c r="W329" i="4"/>
  <c r="W328" i="4" s="1"/>
  <c r="V329" i="4"/>
  <c r="V328" i="4" s="1"/>
  <c r="Q329" i="4"/>
  <c r="Q328" i="4" s="1"/>
  <c r="O329" i="4"/>
  <c r="O328" i="4" s="1"/>
  <c r="N329" i="4"/>
  <c r="M329" i="4"/>
  <c r="M328" i="4" s="1"/>
  <c r="K329" i="4"/>
  <c r="K328" i="4" s="1"/>
  <c r="J329" i="4"/>
  <c r="J328" i="4" s="1"/>
  <c r="AU328" i="4"/>
  <c r="AG328" i="4"/>
  <c r="N328" i="4"/>
  <c r="AW327" i="4"/>
  <c r="AW326" i="4" s="1"/>
  <c r="AU327" i="4"/>
  <c r="AT327" i="4"/>
  <c r="AT326" i="4" s="1"/>
  <c r="AS327" i="4"/>
  <c r="AQ327" i="4"/>
  <c r="AQ326" i="4" s="1"/>
  <c r="AP327" i="4"/>
  <c r="AP326" i="4" s="1"/>
  <c r="AK327" i="4"/>
  <c r="AK326" i="4" s="1"/>
  <c r="AI327" i="4"/>
  <c r="AH327" i="4"/>
  <c r="AH326" i="4" s="1"/>
  <c r="AG327" i="4"/>
  <c r="AE327" i="4"/>
  <c r="AE326" i="4" s="1"/>
  <c r="AD327" i="4"/>
  <c r="Y327" i="4"/>
  <c r="Y326" i="4" s="1"/>
  <c r="W327" i="4"/>
  <c r="W326" i="4" s="1"/>
  <c r="V327" i="4"/>
  <c r="V326" i="4" s="1"/>
  <c r="Q327" i="4"/>
  <c r="O327" i="4"/>
  <c r="O326" i="4" s="1"/>
  <c r="N327" i="4"/>
  <c r="M327" i="4"/>
  <c r="M326" i="4" s="1"/>
  <c r="K327" i="4"/>
  <c r="J327" i="4"/>
  <c r="J326" i="4" s="1"/>
  <c r="AU326" i="4"/>
  <c r="AS326" i="4"/>
  <c r="AI326" i="4"/>
  <c r="AG326" i="4"/>
  <c r="AD326" i="4"/>
  <c r="Q326" i="4"/>
  <c r="N326" i="4"/>
  <c r="K326" i="4"/>
  <c r="AW325" i="4"/>
  <c r="AU325" i="4"/>
  <c r="AT325" i="4"/>
  <c r="AS325" i="4"/>
  <c r="AQ325" i="4"/>
  <c r="AP325" i="4"/>
  <c r="AK325" i="4"/>
  <c r="AI325" i="4"/>
  <c r="AH325" i="4"/>
  <c r="AG325" i="4"/>
  <c r="AE325" i="4"/>
  <c r="AD325" i="4"/>
  <c r="Y325" i="4"/>
  <c r="W325" i="4"/>
  <c r="Q325" i="4"/>
  <c r="Q324" i="4" s="1"/>
  <c r="O325" i="4"/>
  <c r="N325" i="4"/>
  <c r="N324" i="4" s="1"/>
  <c r="M325" i="4"/>
  <c r="M324" i="4" s="1"/>
  <c r="K325" i="4"/>
  <c r="K324" i="4" s="1"/>
  <c r="J325" i="4"/>
  <c r="J324" i="4" s="1"/>
  <c r="AW324" i="4"/>
  <c r="AU324" i="4"/>
  <c r="AT324" i="4"/>
  <c r="AS324" i="4"/>
  <c r="AQ324" i="4"/>
  <c r="AP324" i="4"/>
  <c r="AK324" i="4"/>
  <c r="AK323" i="4" s="1"/>
  <c r="AI324" i="4"/>
  <c r="AH324" i="4"/>
  <c r="AG324" i="4"/>
  <c r="AE324" i="4"/>
  <c r="AD324" i="4"/>
  <c r="Y324" i="4"/>
  <c r="W324" i="4"/>
  <c r="O324" i="4"/>
  <c r="AW322" i="4"/>
  <c r="AW321" i="4" s="1"/>
  <c r="AW320" i="4" s="1"/>
  <c r="AU322" i="4"/>
  <c r="AT322" i="4"/>
  <c r="AS322" i="4"/>
  <c r="AQ322" i="4"/>
  <c r="AQ321" i="4" s="1"/>
  <c r="AQ320" i="4" s="1"/>
  <c r="AP322" i="4"/>
  <c r="AK322" i="4"/>
  <c r="AK321" i="4" s="1"/>
  <c r="AI322" i="4"/>
  <c r="AI321" i="4" s="1"/>
  <c r="AI320" i="4" s="1"/>
  <c r="AH322" i="4"/>
  <c r="AH321" i="4" s="1"/>
  <c r="AH320" i="4" s="1"/>
  <c r="AG322" i="4"/>
  <c r="AE322" i="4"/>
  <c r="AD322" i="4"/>
  <c r="AD321" i="4" s="1"/>
  <c r="AD320" i="4" s="1"/>
  <c r="Y322" i="4"/>
  <c r="Y321" i="4" s="1"/>
  <c r="Y320" i="4" s="1"/>
  <c r="W322" i="4"/>
  <c r="V322" i="4"/>
  <c r="V321" i="4" s="1"/>
  <c r="Q322" i="4"/>
  <c r="Q321" i="4" s="1"/>
  <c r="Q320" i="4" s="1"/>
  <c r="O322" i="4"/>
  <c r="O321" i="4" s="1"/>
  <c r="O320" i="4" s="1"/>
  <c r="N322" i="4"/>
  <c r="M322" i="4"/>
  <c r="M321" i="4" s="1"/>
  <c r="K322" i="4"/>
  <c r="J322" i="4"/>
  <c r="J321" i="4" s="1"/>
  <c r="J320" i="4" s="1"/>
  <c r="AU321" i="4"/>
  <c r="AT321" i="4"/>
  <c r="AT320" i="4" s="1"/>
  <c r="AS321" i="4"/>
  <c r="AS320" i="4" s="1"/>
  <c r="AP321" i="4"/>
  <c r="AP320" i="4" s="1"/>
  <c r="AG321" i="4"/>
  <c r="AE321" i="4"/>
  <c r="AE320" i="4" s="1"/>
  <c r="W321" i="4"/>
  <c r="W320" i="4" s="1"/>
  <c r="N321" i="4"/>
  <c r="N320" i="4" s="1"/>
  <c r="K321" i="4"/>
  <c r="K320" i="4" s="1"/>
  <c r="AU320" i="4"/>
  <c r="AK320" i="4"/>
  <c r="AG320" i="4"/>
  <c r="V320" i="4"/>
  <c r="M320" i="4"/>
  <c r="AW319" i="4"/>
  <c r="AV319" i="4"/>
  <c r="AV318" i="4" s="1"/>
  <c r="AT319" i="4"/>
  <c r="AS319" i="4"/>
  <c r="AS318" i="4" s="1"/>
  <c r="AR319" i="4"/>
  <c r="AP319" i="4"/>
  <c r="AP318" i="4" s="1"/>
  <c r="AK319" i="4"/>
  <c r="AK318" i="4" s="1"/>
  <c r="AJ319" i="4"/>
  <c r="AJ318" i="4" s="1"/>
  <c r="AH319" i="4"/>
  <c r="AG319" i="4"/>
  <c r="AG318" i="4" s="1"/>
  <c r="AF319" i="4"/>
  <c r="AF318" i="4" s="1"/>
  <c r="AD319" i="4"/>
  <c r="AD318" i="4" s="1"/>
  <c r="AD315" i="4" s="1"/>
  <c r="Y319" i="4"/>
  <c r="X319" i="4"/>
  <c r="X318" i="4" s="1"/>
  <c r="V319" i="4"/>
  <c r="V318" i="4" s="1"/>
  <c r="Q319" i="4"/>
  <c r="Q318" i="4" s="1"/>
  <c r="P319" i="4"/>
  <c r="N319" i="4"/>
  <c r="N318" i="4" s="1"/>
  <c r="M319" i="4"/>
  <c r="M318" i="4" s="1"/>
  <c r="L319" i="4"/>
  <c r="L318" i="4" s="1"/>
  <c r="J319" i="4"/>
  <c r="AW318" i="4"/>
  <c r="AT318" i="4"/>
  <c r="AR318" i="4"/>
  <c r="AH318" i="4"/>
  <c r="Y318" i="4"/>
  <c r="P318" i="4"/>
  <c r="J318" i="4"/>
  <c r="AW317" i="4"/>
  <c r="AV317" i="4"/>
  <c r="AT317" i="4"/>
  <c r="AS317" i="4"/>
  <c r="AR317" i="4"/>
  <c r="AP317" i="4"/>
  <c r="AK317" i="4"/>
  <c r="AJ317" i="4"/>
  <c r="AH317" i="4"/>
  <c r="AG317" i="4"/>
  <c r="AF317" i="4"/>
  <c r="AD317" i="4"/>
  <c r="Y317" i="4"/>
  <c r="X317" i="4"/>
  <c r="Q317" i="4"/>
  <c r="P317" i="4"/>
  <c r="N317" i="4"/>
  <c r="M317" i="4"/>
  <c r="L317" i="4"/>
  <c r="J317" i="4"/>
  <c r="AW316" i="4"/>
  <c r="AV316" i="4"/>
  <c r="AT316" i="4"/>
  <c r="AT315" i="4" s="1"/>
  <c r="AS316" i="4"/>
  <c r="AR316" i="4"/>
  <c r="AP316" i="4"/>
  <c r="AK316" i="4"/>
  <c r="AJ316" i="4"/>
  <c r="AH316" i="4"/>
  <c r="AG316" i="4"/>
  <c r="AF316" i="4"/>
  <c r="AD316" i="4"/>
  <c r="Y316" i="4"/>
  <c r="X316" i="4"/>
  <c r="Q316" i="4"/>
  <c r="P316" i="4"/>
  <c r="N316" i="4"/>
  <c r="M316" i="4"/>
  <c r="L316" i="4"/>
  <c r="J316" i="4"/>
  <c r="AJ315" i="4"/>
  <c r="J315" i="4"/>
  <c r="AW311" i="4"/>
  <c r="AV311" i="4"/>
  <c r="AV310" i="4" s="1"/>
  <c r="AV309" i="4" s="1"/>
  <c r="AV308" i="4" s="1"/>
  <c r="AV307" i="4" s="1"/>
  <c r="AV306" i="4" s="1"/>
  <c r="AU311" i="4"/>
  <c r="AT311" i="4"/>
  <c r="AT310" i="4" s="1"/>
  <c r="AT309" i="4" s="1"/>
  <c r="AT308" i="4" s="1"/>
  <c r="AT307" i="4" s="1"/>
  <c r="AT306" i="4" s="1"/>
  <c r="AS311" i="4"/>
  <c r="AR311" i="4"/>
  <c r="AR310" i="4" s="1"/>
  <c r="AR309" i="4" s="1"/>
  <c r="AR308" i="4" s="1"/>
  <c r="AR307" i="4" s="1"/>
  <c r="AQ311" i="4"/>
  <c r="AP311" i="4"/>
  <c r="AP310" i="4" s="1"/>
  <c r="AP309" i="4" s="1"/>
  <c r="AP308" i="4" s="1"/>
  <c r="AP307" i="4" s="1"/>
  <c r="AK311" i="4"/>
  <c r="AJ311" i="4"/>
  <c r="AJ310" i="4" s="1"/>
  <c r="AJ309" i="4" s="1"/>
  <c r="AJ308" i="4" s="1"/>
  <c r="AJ307" i="4" s="1"/>
  <c r="AJ306" i="4" s="1"/>
  <c r="AI311" i="4"/>
  <c r="AH311" i="4"/>
  <c r="AH310" i="4" s="1"/>
  <c r="AG311" i="4"/>
  <c r="AF311" i="4"/>
  <c r="AF310" i="4" s="1"/>
  <c r="AF309" i="4" s="1"/>
  <c r="AF308" i="4" s="1"/>
  <c r="AF307" i="4" s="1"/>
  <c r="AE311" i="4"/>
  <c r="AD311" i="4"/>
  <c r="AD310" i="4" s="1"/>
  <c r="AD309" i="4" s="1"/>
  <c r="AD308" i="4" s="1"/>
  <c r="AD307" i="4" s="1"/>
  <c r="Y311" i="4"/>
  <c r="X311" i="4"/>
  <c r="X310" i="4" s="1"/>
  <c r="X309" i="4" s="1"/>
  <c r="X308" i="4" s="1"/>
  <c r="X307" i="4" s="1"/>
  <c r="X306" i="4" s="1"/>
  <c r="W311" i="4"/>
  <c r="Q311" i="4"/>
  <c r="Q310" i="4" s="1"/>
  <c r="Q309" i="4" s="1"/>
  <c r="Q308" i="4" s="1"/>
  <c r="Q307" i="4" s="1"/>
  <c r="Q306" i="4" s="1"/>
  <c r="P311" i="4"/>
  <c r="O311" i="4"/>
  <c r="O310" i="4" s="1"/>
  <c r="O309" i="4" s="1"/>
  <c r="O308" i="4" s="1"/>
  <c r="O307" i="4" s="1"/>
  <c r="O306" i="4" s="1"/>
  <c r="N311" i="4"/>
  <c r="M311" i="4"/>
  <c r="M310" i="4" s="1"/>
  <c r="M309" i="4" s="1"/>
  <c r="M308" i="4" s="1"/>
  <c r="M307" i="4" s="1"/>
  <c r="L311" i="4"/>
  <c r="K311" i="4"/>
  <c r="K310" i="4" s="1"/>
  <c r="K309" i="4" s="1"/>
  <c r="K308" i="4" s="1"/>
  <c r="K307" i="4" s="1"/>
  <c r="J311" i="4"/>
  <c r="AW310" i="4"/>
  <c r="AW309" i="4" s="1"/>
  <c r="AW308" i="4" s="1"/>
  <c r="AW307" i="4" s="1"/>
  <c r="AW306" i="4" s="1"/>
  <c r="AU310" i="4"/>
  <c r="AU309" i="4" s="1"/>
  <c r="AU308" i="4" s="1"/>
  <c r="AU307" i="4" s="1"/>
  <c r="AU306" i="4" s="1"/>
  <c r="AS310" i="4"/>
  <c r="AS309" i="4" s="1"/>
  <c r="AS308" i="4" s="1"/>
  <c r="AS307" i="4" s="1"/>
  <c r="AQ310" i="4"/>
  <c r="AQ309" i="4" s="1"/>
  <c r="AQ308" i="4" s="1"/>
  <c r="AQ307" i="4" s="1"/>
  <c r="AK310" i="4"/>
  <c r="AK309" i="4" s="1"/>
  <c r="AK308" i="4" s="1"/>
  <c r="AK307" i="4" s="1"/>
  <c r="AK306" i="4" s="1"/>
  <c r="AI310" i="4"/>
  <c r="AI309" i="4" s="1"/>
  <c r="AI308" i="4" s="1"/>
  <c r="AI307" i="4" s="1"/>
  <c r="AG310" i="4"/>
  <c r="AG309" i="4" s="1"/>
  <c r="AG308" i="4" s="1"/>
  <c r="AG307" i="4" s="1"/>
  <c r="AE310" i="4"/>
  <c r="AE309" i="4" s="1"/>
  <c r="AE308" i="4" s="1"/>
  <c r="AE307" i="4" s="1"/>
  <c r="Y310" i="4"/>
  <c r="Y309" i="4" s="1"/>
  <c r="Y308" i="4" s="1"/>
  <c r="Y307" i="4" s="1"/>
  <c r="Y306" i="4" s="1"/>
  <c r="W310" i="4"/>
  <c r="W309" i="4" s="1"/>
  <c r="W308" i="4" s="1"/>
  <c r="W307" i="4" s="1"/>
  <c r="W306" i="4" s="1"/>
  <c r="P310" i="4"/>
  <c r="P309" i="4" s="1"/>
  <c r="P308" i="4" s="1"/>
  <c r="P307" i="4" s="1"/>
  <c r="P306" i="4" s="1"/>
  <c r="N310" i="4"/>
  <c r="N309" i="4" s="1"/>
  <c r="N308" i="4" s="1"/>
  <c r="N307" i="4" s="1"/>
  <c r="L310" i="4"/>
  <c r="L309" i="4" s="1"/>
  <c r="L308" i="4" s="1"/>
  <c r="L307" i="4" s="1"/>
  <c r="J310" i="4"/>
  <c r="J309" i="4" s="1"/>
  <c r="J308" i="4" s="1"/>
  <c r="J307" i="4" s="1"/>
  <c r="AH309" i="4"/>
  <c r="AH308" i="4" s="1"/>
  <c r="AH307" i="4" s="1"/>
  <c r="AH306" i="4" s="1"/>
  <c r="AQ306" i="4"/>
  <c r="AI306" i="4"/>
  <c r="AE306" i="4"/>
  <c r="N306" i="4"/>
  <c r="AW305" i="4"/>
  <c r="AV305" i="4"/>
  <c r="AU305" i="4"/>
  <c r="AT305" i="4"/>
  <c r="AS305" i="4"/>
  <c r="AR305" i="4"/>
  <c r="AQ305" i="4"/>
  <c r="AP305" i="4"/>
  <c r="AK305" i="4"/>
  <c r="AJ305" i="4"/>
  <c r="AI305" i="4"/>
  <c r="AH305" i="4"/>
  <c r="AG305" i="4"/>
  <c r="AF305" i="4"/>
  <c r="AE305" i="4"/>
  <c r="AD305" i="4"/>
  <c r="Y305" i="4"/>
  <c r="X305" i="4"/>
  <c r="W305" i="4"/>
  <c r="V305" i="4"/>
  <c r="Q305" i="4"/>
  <c r="P305" i="4"/>
  <c r="O305" i="4"/>
  <c r="N305" i="4"/>
  <c r="M305" i="4"/>
  <c r="L305" i="4"/>
  <c r="K305" i="4"/>
  <c r="J305" i="4"/>
  <c r="AW304" i="4"/>
  <c r="AV304" i="4"/>
  <c r="AU304" i="4"/>
  <c r="AT304" i="4"/>
  <c r="AS304" i="4"/>
  <c r="AR304" i="4"/>
  <c r="AQ304" i="4"/>
  <c r="AP304" i="4"/>
  <c r="AK304" i="4"/>
  <c r="AJ304" i="4"/>
  <c r="AI304" i="4"/>
  <c r="AH304" i="4"/>
  <c r="AG304" i="4"/>
  <c r="AF304" i="4"/>
  <c r="AE304" i="4"/>
  <c r="AD304" i="4"/>
  <c r="Y304" i="4"/>
  <c r="X304" i="4"/>
  <c r="W304" i="4"/>
  <c r="V304" i="4"/>
  <c r="Q304" i="4"/>
  <c r="P304" i="4"/>
  <c r="O304" i="4"/>
  <c r="N304" i="4"/>
  <c r="M304" i="4"/>
  <c r="L304" i="4"/>
  <c r="K304" i="4"/>
  <c r="J304" i="4"/>
  <c r="AW303" i="4"/>
  <c r="AV303" i="4"/>
  <c r="AU303" i="4"/>
  <c r="AT303" i="4"/>
  <c r="AS303" i="4"/>
  <c r="AR303" i="4"/>
  <c r="AQ303" i="4"/>
  <c r="AP303" i="4"/>
  <c r="AK303" i="4"/>
  <c r="AJ303" i="4"/>
  <c r="AI303" i="4"/>
  <c r="AH303" i="4"/>
  <c r="AG303" i="4"/>
  <c r="AF303" i="4"/>
  <c r="AE303" i="4"/>
  <c r="AD303" i="4"/>
  <c r="Y303" i="4"/>
  <c r="X303" i="4"/>
  <c r="W303" i="4"/>
  <c r="V303" i="4"/>
  <c r="Q303" i="4"/>
  <c r="P303" i="4"/>
  <c r="O303" i="4"/>
  <c r="N303" i="4"/>
  <c r="M303" i="4"/>
  <c r="L303" i="4"/>
  <c r="K303" i="4"/>
  <c r="J303" i="4"/>
  <c r="AW302" i="4"/>
  <c r="AV302" i="4"/>
  <c r="AU302" i="4"/>
  <c r="AT302" i="4"/>
  <c r="AS302" i="4"/>
  <c r="AR302" i="4"/>
  <c r="AQ302" i="4"/>
  <c r="AP302" i="4"/>
  <c r="AK302" i="4"/>
  <c r="AJ302" i="4"/>
  <c r="AI302" i="4"/>
  <c r="AH302" i="4"/>
  <c r="AG302" i="4"/>
  <c r="AF302" i="4"/>
  <c r="AE302" i="4"/>
  <c r="AD302" i="4"/>
  <c r="Y302" i="4"/>
  <c r="X302" i="4"/>
  <c r="W302" i="4"/>
  <c r="V302" i="4"/>
  <c r="Q302" i="4"/>
  <c r="P302" i="4"/>
  <c r="O302" i="4"/>
  <c r="N302" i="4"/>
  <c r="M302" i="4"/>
  <c r="L302" i="4"/>
  <c r="K302" i="4"/>
  <c r="J302" i="4"/>
  <c r="AW301" i="4"/>
  <c r="AV301" i="4"/>
  <c r="AU301" i="4"/>
  <c r="AT301" i="4"/>
  <c r="AS301" i="4"/>
  <c r="AR301" i="4"/>
  <c r="AQ301" i="4"/>
  <c r="AP301" i="4"/>
  <c r="AK301" i="4"/>
  <c r="AJ301" i="4"/>
  <c r="AI301" i="4"/>
  <c r="AH301" i="4"/>
  <c r="AG301" i="4"/>
  <c r="AF301" i="4"/>
  <c r="AE301" i="4"/>
  <c r="AD301" i="4"/>
  <c r="Y301" i="4"/>
  <c r="X301" i="4"/>
  <c r="W301" i="4"/>
  <c r="V301" i="4"/>
  <c r="Q301" i="4"/>
  <c r="P301" i="4"/>
  <c r="O301" i="4"/>
  <c r="N301" i="4"/>
  <c r="M301" i="4"/>
  <c r="L301" i="4"/>
  <c r="K301" i="4"/>
  <c r="J301" i="4"/>
  <c r="AW300" i="4"/>
  <c r="AV300" i="4"/>
  <c r="AU300" i="4"/>
  <c r="AT300" i="4"/>
  <c r="AS300" i="4"/>
  <c r="AR300" i="4"/>
  <c r="AQ300" i="4"/>
  <c r="AP300" i="4"/>
  <c r="AK300" i="4"/>
  <c r="AJ300" i="4"/>
  <c r="AI300" i="4"/>
  <c r="AH300" i="4"/>
  <c r="AG300" i="4"/>
  <c r="AF300" i="4"/>
  <c r="AE300" i="4"/>
  <c r="AD300" i="4"/>
  <c r="Y300" i="4"/>
  <c r="X300" i="4"/>
  <c r="W300" i="4"/>
  <c r="V300" i="4"/>
  <c r="Q300" i="4"/>
  <c r="P300" i="4"/>
  <c r="O300" i="4"/>
  <c r="N300" i="4"/>
  <c r="M300" i="4"/>
  <c r="L300" i="4"/>
  <c r="K300" i="4"/>
  <c r="J300" i="4"/>
  <c r="AW299" i="4"/>
  <c r="AV299" i="4"/>
  <c r="AV298" i="4" s="1"/>
  <c r="AV297" i="4" s="1"/>
  <c r="AT299" i="4"/>
  <c r="AS299" i="4"/>
  <c r="AS298" i="4" s="1"/>
  <c r="AS297" i="4" s="1"/>
  <c r="AR299" i="4"/>
  <c r="AP299" i="4"/>
  <c r="AP298" i="4" s="1"/>
  <c r="AP297" i="4" s="1"/>
  <c r="AK299" i="4"/>
  <c r="AJ299" i="4"/>
  <c r="AJ298" i="4" s="1"/>
  <c r="AJ297" i="4" s="1"/>
  <c r="AH299" i="4"/>
  <c r="AG299" i="4"/>
  <c r="AG298" i="4" s="1"/>
  <c r="AG297" i="4" s="1"/>
  <c r="AF299" i="4"/>
  <c r="AD299" i="4"/>
  <c r="AD298" i="4" s="1"/>
  <c r="AD297" i="4" s="1"/>
  <c r="Y299" i="4"/>
  <c r="X299" i="4"/>
  <c r="X298" i="4" s="1"/>
  <c r="X297" i="4" s="1"/>
  <c r="V299" i="4"/>
  <c r="Q299" i="4"/>
  <c r="Q298" i="4" s="1"/>
  <c r="Q297" i="4" s="1"/>
  <c r="P299" i="4"/>
  <c r="N299" i="4"/>
  <c r="N298" i="4" s="1"/>
  <c r="N297" i="4" s="1"/>
  <c r="M299" i="4"/>
  <c r="M298" i="4" s="1"/>
  <c r="M297" i="4" s="1"/>
  <c r="L299" i="4"/>
  <c r="L298" i="4" s="1"/>
  <c r="L297" i="4" s="1"/>
  <c r="J299" i="4"/>
  <c r="AW298" i="4"/>
  <c r="AW297" i="4" s="1"/>
  <c r="AT298" i="4"/>
  <c r="AT297" i="4" s="1"/>
  <c r="AR298" i="4"/>
  <c r="AR297" i="4" s="1"/>
  <c r="AK298" i="4"/>
  <c r="AK297" i="4" s="1"/>
  <c r="AH298" i="4"/>
  <c r="AH297" i="4" s="1"/>
  <c r="AF298" i="4"/>
  <c r="AF297" i="4" s="1"/>
  <c r="Y298" i="4"/>
  <c r="V298" i="4"/>
  <c r="V297" i="4" s="1"/>
  <c r="P298" i="4"/>
  <c r="P297" i="4" s="1"/>
  <c r="J298" i="4"/>
  <c r="J297" i="4" s="1"/>
  <c r="Y297" i="4"/>
  <c r="BA295" i="4"/>
  <c r="AZ295" i="4"/>
  <c r="AY295" i="4"/>
  <c r="AX295" i="4"/>
  <c r="AW295" i="4"/>
  <c r="AV295" i="4"/>
  <c r="AU295" i="4"/>
  <c r="AT295" i="4"/>
  <c r="AS295" i="4"/>
  <c r="AR295" i="4"/>
  <c r="AQ295" i="4"/>
  <c r="AP295" i="4"/>
  <c r="AO295" i="4"/>
  <c r="AN295" i="4"/>
  <c r="AM295" i="4"/>
  <c r="AL295" i="4"/>
  <c r="AK295" i="4"/>
  <c r="AJ295" i="4"/>
  <c r="AI295" i="4"/>
  <c r="AH295" i="4"/>
  <c r="AG295" i="4"/>
  <c r="AF295" i="4"/>
  <c r="AE295" i="4"/>
  <c r="AD295" i="4"/>
  <c r="AC295" i="4"/>
  <c r="AB295" i="4"/>
  <c r="AA295" i="4"/>
  <c r="Z295" i="4"/>
  <c r="Y295" i="4"/>
  <c r="X295" i="4"/>
  <c r="W295" i="4"/>
  <c r="V295" i="4"/>
  <c r="U295" i="4"/>
  <c r="T295" i="4"/>
  <c r="S295" i="4"/>
  <c r="R295" i="4"/>
  <c r="Q295" i="4"/>
  <c r="P295" i="4"/>
  <c r="O295" i="4"/>
  <c r="N295" i="4"/>
  <c r="M295" i="4"/>
  <c r="L295" i="4"/>
  <c r="K295" i="4"/>
  <c r="J295" i="4"/>
  <c r="BA294" i="4"/>
  <c r="AZ294" i="4"/>
  <c r="AY294" i="4"/>
  <c r="AX294" i="4"/>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R294" i="4"/>
  <c r="Q294" i="4"/>
  <c r="P294" i="4"/>
  <c r="O294" i="4"/>
  <c r="N294" i="4"/>
  <c r="M294" i="4"/>
  <c r="L294" i="4"/>
  <c r="K294" i="4"/>
  <c r="J294" i="4"/>
  <c r="AW291" i="4"/>
  <c r="AU291" i="4"/>
  <c r="AU290" i="4" s="1"/>
  <c r="AU289" i="4" s="1"/>
  <c r="AU288" i="4" s="1"/>
  <c r="AU287" i="4" s="1"/>
  <c r="AT291" i="4"/>
  <c r="AT290" i="4" s="1"/>
  <c r="AS291" i="4"/>
  <c r="AS290" i="4" s="1"/>
  <c r="AS289" i="4" s="1"/>
  <c r="AS288" i="4" s="1"/>
  <c r="AS287" i="4" s="1"/>
  <c r="AQ291" i="4"/>
  <c r="AQ290" i="4" s="1"/>
  <c r="AQ289" i="4" s="1"/>
  <c r="AQ288" i="4" s="1"/>
  <c r="AQ287" i="4" s="1"/>
  <c r="AP291" i="4"/>
  <c r="AP290" i="4" s="1"/>
  <c r="AP289" i="4" s="1"/>
  <c r="AP288" i="4" s="1"/>
  <c r="AP287" i="4" s="1"/>
  <c r="AK291" i="4"/>
  <c r="AK290" i="4" s="1"/>
  <c r="AI291" i="4"/>
  <c r="AI290" i="4" s="1"/>
  <c r="AI289" i="4" s="1"/>
  <c r="AI288" i="4" s="1"/>
  <c r="AI287" i="4" s="1"/>
  <c r="AH291" i="4"/>
  <c r="AG291" i="4"/>
  <c r="AG290" i="4" s="1"/>
  <c r="AG289" i="4" s="1"/>
  <c r="AG288" i="4" s="1"/>
  <c r="AG287" i="4" s="1"/>
  <c r="AE291" i="4"/>
  <c r="AE290" i="4" s="1"/>
  <c r="AD291" i="4"/>
  <c r="AD290" i="4" s="1"/>
  <c r="AD289" i="4" s="1"/>
  <c r="AD288" i="4" s="1"/>
  <c r="AD287" i="4" s="1"/>
  <c r="Y291" i="4"/>
  <c r="W291" i="4"/>
  <c r="W290" i="4" s="1"/>
  <c r="W289" i="4" s="1"/>
  <c r="W288" i="4" s="1"/>
  <c r="W287" i="4" s="1"/>
  <c r="V291" i="4"/>
  <c r="V290" i="4" s="1"/>
  <c r="Q291" i="4"/>
  <c r="Q290" i="4" s="1"/>
  <c r="Q289" i="4" s="1"/>
  <c r="Q288" i="4" s="1"/>
  <c r="Q287" i="4" s="1"/>
  <c r="O291" i="4"/>
  <c r="N291" i="4"/>
  <c r="N290" i="4" s="1"/>
  <c r="N289" i="4" s="1"/>
  <c r="N288" i="4" s="1"/>
  <c r="N287" i="4" s="1"/>
  <c r="M291" i="4"/>
  <c r="K291" i="4"/>
  <c r="J291" i="4"/>
  <c r="AW290" i="4"/>
  <c r="AW289" i="4" s="1"/>
  <c r="AW288" i="4" s="1"/>
  <c r="AW287" i="4" s="1"/>
  <c r="AH290" i="4"/>
  <c r="AH289" i="4" s="1"/>
  <c r="AH288" i="4" s="1"/>
  <c r="AH287" i="4" s="1"/>
  <c r="Y290" i="4"/>
  <c r="O290" i="4"/>
  <c r="O289" i="4" s="1"/>
  <c r="O288" i="4" s="1"/>
  <c r="O287" i="4" s="1"/>
  <c r="M290" i="4"/>
  <c r="K290" i="4"/>
  <c r="K289" i="4" s="1"/>
  <c r="K288" i="4" s="1"/>
  <c r="K287" i="4" s="1"/>
  <c r="J290" i="4"/>
  <c r="J289" i="4" s="1"/>
  <c r="J288" i="4" s="1"/>
  <c r="J287" i="4" s="1"/>
  <c r="AT289" i="4"/>
  <c r="AT288" i="4" s="1"/>
  <c r="AT287" i="4" s="1"/>
  <c r="AK289" i="4"/>
  <c r="AK288" i="4" s="1"/>
  <c r="AK287" i="4" s="1"/>
  <c r="AE289" i="4"/>
  <c r="AE288" i="4" s="1"/>
  <c r="AE287" i="4" s="1"/>
  <c r="Y289" i="4"/>
  <c r="Y288" i="4" s="1"/>
  <c r="Y287" i="4" s="1"/>
  <c r="V289" i="4"/>
  <c r="V288" i="4" s="1"/>
  <c r="V287" i="4" s="1"/>
  <c r="M289" i="4"/>
  <c r="M288" i="4" s="1"/>
  <c r="M287" i="4" s="1"/>
  <c r="AW285" i="4"/>
  <c r="AV285" i="4"/>
  <c r="AU285" i="4"/>
  <c r="AT285" i="4"/>
  <c r="AS285" i="4"/>
  <c r="AR285" i="4"/>
  <c r="AQ285" i="4"/>
  <c r="AP285" i="4"/>
  <c r="AK285" i="4"/>
  <c r="AJ285" i="4"/>
  <c r="AI285" i="4"/>
  <c r="AH285" i="4"/>
  <c r="AG285" i="4"/>
  <c r="AF285" i="4"/>
  <c r="AE285" i="4"/>
  <c r="AD285" i="4"/>
  <c r="Y285" i="4"/>
  <c r="X285" i="4"/>
  <c r="W285" i="4"/>
  <c r="V285" i="4"/>
  <c r="Q285" i="4"/>
  <c r="P285" i="4"/>
  <c r="O285" i="4"/>
  <c r="N285" i="4"/>
  <c r="M285" i="4"/>
  <c r="L285" i="4"/>
  <c r="K285" i="4"/>
  <c r="J285" i="4"/>
  <c r="AW284" i="4"/>
  <c r="AV284" i="4"/>
  <c r="AU284" i="4"/>
  <c r="AT284" i="4"/>
  <c r="AS284" i="4"/>
  <c r="AR284" i="4"/>
  <c r="AQ284" i="4"/>
  <c r="AP284" i="4"/>
  <c r="AK284" i="4"/>
  <c r="AJ284" i="4"/>
  <c r="AI284" i="4"/>
  <c r="AH284" i="4"/>
  <c r="AG284" i="4"/>
  <c r="AF284" i="4"/>
  <c r="AE284" i="4"/>
  <c r="AD284" i="4"/>
  <c r="Y284" i="4"/>
  <c r="X284" i="4"/>
  <c r="W284" i="4"/>
  <c r="V284" i="4"/>
  <c r="Q284" i="4"/>
  <c r="P284" i="4"/>
  <c r="O284" i="4"/>
  <c r="N284" i="4"/>
  <c r="M284" i="4"/>
  <c r="L284" i="4"/>
  <c r="K284" i="4"/>
  <c r="J284" i="4"/>
  <c r="AW283" i="4"/>
  <c r="AV283" i="4"/>
  <c r="AU283" i="4"/>
  <c r="AT283" i="4"/>
  <c r="AS283" i="4"/>
  <c r="AR283" i="4"/>
  <c r="AQ283" i="4"/>
  <c r="AP283" i="4"/>
  <c r="AK283" i="4"/>
  <c r="AJ283" i="4"/>
  <c r="AI283" i="4"/>
  <c r="AH283" i="4"/>
  <c r="AG283" i="4"/>
  <c r="AF283" i="4"/>
  <c r="AE283" i="4"/>
  <c r="AD283" i="4"/>
  <c r="Y283" i="4"/>
  <c r="X283" i="4"/>
  <c r="W283" i="4"/>
  <c r="V283" i="4"/>
  <c r="Q283" i="4"/>
  <c r="P283" i="4"/>
  <c r="O283" i="4"/>
  <c r="N283" i="4"/>
  <c r="M283" i="4"/>
  <c r="L283" i="4"/>
  <c r="K283" i="4"/>
  <c r="J283" i="4"/>
  <c r="AW282" i="4"/>
  <c r="AV282" i="4"/>
  <c r="AU282" i="4"/>
  <c r="AT282" i="4"/>
  <c r="AS282" i="4"/>
  <c r="AR282" i="4"/>
  <c r="AQ282" i="4"/>
  <c r="AP282" i="4"/>
  <c r="AK282" i="4"/>
  <c r="AJ282" i="4"/>
  <c r="AI282" i="4"/>
  <c r="AH282" i="4"/>
  <c r="AG282" i="4"/>
  <c r="AF282" i="4"/>
  <c r="AE282" i="4"/>
  <c r="AD282" i="4"/>
  <c r="Y282" i="4"/>
  <c r="X282" i="4"/>
  <c r="W282" i="4"/>
  <c r="V282" i="4"/>
  <c r="Q282" i="4"/>
  <c r="P282" i="4"/>
  <c r="O282" i="4"/>
  <c r="N282" i="4"/>
  <c r="M282" i="4"/>
  <c r="L282" i="4"/>
  <c r="K282" i="4"/>
  <c r="J282" i="4"/>
  <c r="AW281" i="4"/>
  <c r="AV281" i="4"/>
  <c r="AU281" i="4"/>
  <c r="AT281" i="4"/>
  <c r="AS281" i="4"/>
  <c r="AR281" i="4"/>
  <c r="AQ281" i="4"/>
  <c r="AP281" i="4"/>
  <c r="AK281" i="4"/>
  <c r="AJ281" i="4"/>
  <c r="AI281" i="4"/>
  <c r="AH281" i="4"/>
  <c r="AG281" i="4"/>
  <c r="AF281" i="4"/>
  <c r="AE281" i="4"/>
  <c r="AD281" i="4"/>
  <c r="Y281" i="4"/>
  <c r="X281" i="4"/>
  <c r="W281" i="4"/>
  <c r="V281" i="4"/>
  <c r="Q281" i="4"/>
  <c r="P281" i="4"/>
  <c r="O281" i="4"/>
  <c r="N281" i="4"/>
  <c r="M281" i="4"/>
  <c r="L281" i="4"/>
  <c r="K281" i="4"/>
  <c r="J281" i="4"/>
  <c r="AV280" i="4"/>
  <c r="AV279" i="4" s="1"/>
  <c r="AU280" i="4"/>
  <c r="AT280" i="4"/>
  <c r="AT279" i="4" s="1"/>
  <c r="AR280" i="4"/>
  <c r="AR279" i="4" s="1"/>
  <c r="AQ280" i="4"/>
  <c r="AQ279" i="4" s="1"/>
  <c r="AP280" i="4"/>
  <c r="AP279" i="4" s="1"/>
  <c r="AJ280" i="4"/>
  <c r="AJ279" i="4" s="1"/>
  <c r="AI280" i="4"/>
  <c r="AI279" i="4" s="1"/>
  <c r="AH280" i="4"/>
  <c r="AH279" i="4" s="1"/>
  <c r="AF280" i="4"/>
  <c r="AF279" i="4" s="1"/>
  <c r="AE280" i="4"/>
  <c r="AE279" i="4" s="1"/>
  <c r="AD280" i="4"/>
  <c r="AD279" i="4" s="1"/>
  <c r="X280" i="4"/>
  <c r="X279" i="4" s="1"/>
  <c r="W280" i="4"/>
  <c r="W279" i="4" s="1"/>
  <c r="V280" i="4"/>
  <c r="V279" i="4" s="1"/>
  <c r="P280" i="4"/>
  <c r="P279" i="4" s="1"/>
  <c r="O280" i="4"/>
  <c r="O279" i="4" s="1"/>
  <c r="N280" i="4"/>
  <c r="N279" i="4" s="1"/>
  <c r="L280" i="4"/>
  <c r="L279" i="4" s="1"/>
  <c r="K280" i="4"/>
  <c r="K279" i="4" s="1"/>
  <c r="J280" i="4"/>
  <c r="J279" i="4" s="1"/>
  <c r="AU279" i="4"/>
  <c r="AV278" i="4"/>
  <c r="AV277" i="4" s="1"/>
  <c r="AV276" i="4" s="1"/>
  <c r="AU278" i="4"/>
  <c r="AU277" i="4" s="1"/>
  <c r="AT278" i="4"/>
  <c r="AR278" i="4"/>
  <c r="AR277" i="4" s="1"/>
  <c r="AQ278" i="4"/>
  <c r="AQ277" i="4" s="1"/>
  <c r="AQ276" i="4" s="1"/>
  <c r="AP278" i="4"/>
  <c r="AP277" i="4" s="1"/>
  <c r="AJ278" i="4"/>
  <c r="AI278" i="4"/>
  <c r="AH278" i="4"/>
  <c r="AH277" i="4" s="1"/>
  <c r="AH276" i="4" s="1"/>
  <c r="AF278" i="4"/>
  <c r="AF277" i="4" s="1"/>
  <c r="AE278" i="4"/>
  <c r="AD278" i="4"/>
  <c r="AD277" i="4" s="1"/>
  <c r="X278" i="4"/>
  <c r="X277" i="4" s="1"/>
  <c r="X276" i="4" s="1"/>
  <c r="W278" i="4"/>
  <c r="W277" i="4" s="1"/>
  <c r="V278" i="4"/>
  <c r="P278" i="4"/>
  <c r="P277" i="4" s="1"/>
  <c r="O278" i="4"/>
  <c r="O277" i="4" s="1"/>
  <c r="N278" i="4"/>
  <c r="N277" i="4" s="1"/>
  <c r="L278" i="4"/>
  <c r="K278" i="4"/>
  <c r="K277" i="4" s="1"/>
  <c r="J278" i="4"/>
  <c r="J277" i="4" s="1"/>
  <c r="J276" i="4" s="1"/>
  <c r="AT277" i="4"/>
  <c r="AJ277" i="4"/>
  <c r="AI277" i="4"/>
  <c r="AE277" i="4"/>
  <c r="AE276" i="4" s="1"/>
  <c r="V277" i="4"/>
  <c r="V276" i="4" s="1"/>
  <c r="L277" i="4"/>
  <c r="AJ276" i="4"/>
  <c r="AW275" i="4"/>
  <c r="AW274" i="4" s="1"/>
  <c r="AW273" i="4" s="1"/>
  <c r="AU275" i="4"/>
  <c r="AU274" i="4" s="1"/>
  <c r="AU273" i="4" s="1"/>
  <c r="AT275" i="4"/>
  <c r="AS275" i="4"/>
  <c r="AS274" i="4" s="1"/>
  <c r="AS273" i="4" s="1"/>
  <c r="AQ275" i="4"/>
  <c r="AQ274" i="4" s="1"/>
  <c r="AQ273" i="4" s="1"/>
  <c r="AP275" i="4"/>
  <c r="AP274" i="4" s="1"/>
  <c r="AP273" i="4" s="1"/>
  <c r="AK275" i="4"/>
  <c r="AI275" i="4"/>
  <c r="AI274" i="4" s="1"/>
  <c r="AI273" i="4" s="1"/>
  <c r="AH275" i="4"/>
  <c r="AH274" i="4" s="1"/>
  <c r="AH273" i="4" s="1"/>
  <c r="AG275" i="4"/>
  <c r="AG274" i="4" s="1"/>
  <c r="AG273" i="4" s="1"/>
  <c r="AE275" i="4"/>
  <c r="AD275" i="4"/>
  <c r="AD274" i="4" s="1"/>
  <c r="AD273" i="4" s="1"/>
  <c r="Y275" i="4"/>
  <c r="Y274" i="4" s="1"/>
  <c r="Y273" i="4" s="1"/>
  <c r="W275" i="4"/>
  <c r="W274" i="4" s="1"/>
  <c r="W273" i="4" s="1"/>
  <c r="V275" i="4"/>
  <c r="Q275" i="4"/>
  <c r="Q274" i="4" s="1"/>
  <c r="Q273" i="4" s="1"/>
  <c r="O275" i="4"/>
  <c r="O274" i="4" s="1"/>
  <c r="O273" i="4" s="1"/>
  <c r="N275" i="4"/>
  <c r="N274" i="4" s="1"/>
  <c r="N273" i="4" s="1"/>
  <c r="M275" i="4"/>
  <c r="K275" i="4"/>
  <c r="K274" i="4" s="1"/>
  <c r="K273" i="4" s="1"/>
  <c r="J275" i="4"/>
  <c r="J274" i="4" s="1"/>
  <c r="J273" i="4" s="1"/>
  <c r="AT274" i="4"/>
  <c r="AT273" i="4" s="1"/>
  <c r="AK274" i="4"/>
  <c r="AK273" i="4" s="1"/>
  <c r="AE274" i="4"/>
  <c r="AE273" i="4" s="1"/>
  <c r="V274" i="4"/>
  <c r="V273" i="4" s="1"/>
  <c r="M274" i="4"/>
  <c r="M273" i="4" s="1"/>
  <c r="AW272" i="4"/>
  <c r="AW271" i="4" s="1"/>
  <c r="AU272" i="4"/>
  <c r="AT272" i="4"/>
  <c r="AS272" i="4"/>
  <c r="AQ272" i="4"/>
  <c r="AQ271" i="4" s="1"/>
  <c r="AP272" i="4"/>
  <c r="AP271" i="4" s="1"/>
  <c r="AK272" i="4"/>
  <c r="AK271" i="4" s="1"/>
  <c r="AI272" i="4"/>
  <c r="AI271" i="4" s="1"/>
  <c r="AH272" i="4"/>
  <c r="AH271" i="4" s="1"/>
  <c r="AG272" i="4"/>
  <c r="AE272" i="4"/>
  <c r="AE271" i="4" s="1"/>
  <c r="AD272" i="4"/>
  <c r="Y272" i="4"/>
  <c r="Y271" i="4" s="1"/>
  <c r="W272" i="4"/>
  <c r="V272" i="4"/>
  <c r="V271" i="4" s="1"/>
  <c r="Q272" i="4"/>
  <c r="Q271" i="4" s="1"/>
  <c r="O272" i="4"/>
  <c r="O271" i="4" s="1"/>
  <c r="N272" i="4"/>
  <c r="N271" i="4" s="1"/>
  <c r="M272" i="4"/>
  <c r="M271" i="4" s="1"/>
  <c r="K272" i="4"/>
  <c r="J272" i="4"/>
  <c r="J271" i="4" s="1"/>
  <c r="AU271" i="4"/>
  <c r="AT271" i="4"/>
  <c r="AS271" i="4"/>
  <c r="AG271" i="4"/>
  <c r="AD271" i="4"/>
  <c r="W271" i="4"/>
  <c r="K271" i="4"/>
  <c r="AW270" i="4"/>
  <c r="AW269" i="4" s="1"/>
  <c r="AU270" i="4"/>
  <c r="AT270" i="4"/>
  <c r="AT269" i="4" s="1"/>
  <c r="AS270" i="4"/>
  <c r="AS269" i="4" s="1"/>
  <c r="AQ270" i="4"/>
  <c r="AQ269" i="4" s="1"/>
  <c r="AQ268" i="4" s="1"/>
  <c r="AP270" i="4"/>
  <c r="AP269" i="4" s="1"/>
  <c r="AK270" i="4"/>
  <c r="AK269" i="4" s="1"/>
  <c r="AI270" i="4"/>
  <c r="AH270" i="4"/>
  <c r="AH269" i="4" s="1"/>
  <c r="AH268" i="4" s="1"/>
  <c r="AG270" i="4"/>
  <c r="AE270" i="4"/>
  <c r="AE269" i="4" s="1"/>
  <c r="AD270" i="4"/>
  <c r="AD269" i="4" s="1"/>
  <c r="Y270" i="4"/>
  <c r="Y269" i="4" s="1"/>
  <c r="Y268" i="4" s="1"/>
  <c r="W270" i="4"/>
  <c r="W269" i="4" s="1"/>
  <c r="W268" i="4" s="1"/>
  <c r="V270" i="4"/>
  <c r="V269" i="4" s="1"/>
  <c r="Q270" i="4"/>
  <c r="Q269" i="4" s="1"/>
  <c r="O270" i="4"/>
  <c r="O269" i="4" s="1"/>
  <c r="N270" i="4"/>
  <c r="N269" i="4" s="1"/>
  <c r="M270" i="4"/>
  <c r="M269" i="4" s="1"/>
  <c r="K270" i="4"/>
  <c r="J270" i="4"/>
  <c r="J269" i="4" s="1"/>
  <c r="J268" i="4" s="1"/>
  <c r="AU269" i="4"/>
  <c r="AU268" i="4" s="1"/>
  <c r="AI269" i="4"/>
  <c r="AG269" i="4"/>
  <c r="AG268" i="4" s="1"/>
  <c r="K269" i="4"/>
  <c r="AW267" i="4"/>
  <c r="AW266" i="4" s="1"/>
  <c r="AU267" i="4"/>
  <c r="AT267" i="4"/>
  <c r="AT266" i="4" s="1"/>
  <c r="AS267" i="4"/>
  <c r="AS266" i="4" s="1"/>
  <c r="AQ267" i="4"/>
  <c r="AP267" i="4"/>
  <c r="AP266" i="4" s="1"/>
  <c r="AK267" i="4"/>
  <c r="AK266" i="4" s="1"/>
  <c r="AI267" i="4"/>
  <c r="AI266" i="4" s="1"/>
  <c r="AH267" i="4"/>
  <c r="AG267" i="4"/>
  <c r="AE267" i="4"/>
  <c r="AE266" i="4" s="1"/>
  <c r="AD267" i="4"/>
  <c r="AD266" i="4" s="1"/>
  <c r="Y267" i="4"/>
  <c r="Y266" i="4" s="1"/>
  <c r="W267" i="4"/>
  <c r="V267" i="4"/>
  <c r="V266" i="4" s="1"/>
  <c r="Q267" i="4"/>
  <c r="Q266" i="4" s="1"/>
  <c r="O267" i="4"/>
  <c r="N267" i="4"/>
  <c r="M267" i="4"/>
  <c r="M266" i="4" s="1"/>
  <c r="K267" i="4"/>
  <c r="K266" i="4" s="1"/>
  <c r="J267" i="4"/>
  <c r="J266" i="4" s="1"/>
  <c r="AU266" i="4"/>
  <c r="AQ266" i="4"/>
  <c r="AH266" i="4"/>
  <c r="AG266" i="4"/>
  <c r="W266" i="4"/>
  <c r="O266" i="4"/>
  <c r="N266" i="4"/>
  <c r="AW265" i="4"/>
  <c r="AU265" i="4"/>
  <c r="AT265" i="4"/>
  <c r="AT264" i="4" s="1"/>
  <c r="AS265" i="4"/>
  <c r="AQ265" i="4"/>
  <c r="AP265" i="4"/>
  <c r="AK265" i="4"/>
  <c r="AK264" i="4" s="1"/>
  <c r="AI265" i="4"/>
  <c r="AI264" i="4" s="1"/>
  <c r="AH265" i="4"/>
  <c r="AG265" i="4"/>
  <c r="AG264" i="4" s="1"/>
  <c r="AG263" i="4" s="1"/>
  <c r="AE265" i="4"/>
  <c r="AE264" i="4" s="1"/>
  <c r="AE263" i="4" s="1"/>
  <c r="AD265" i="4"/>
  <c r="AD264" i="4" s="1"/>
  <c r="Y265" i="4"/>
  <c r="W265" i="4"/>
  <c r="V265" i="4"/>
  <c r="V264" i="4" s="1"/>
  <c r="Q265" i="4"/>
  <c r="Q264" i="4" s="1"/>
  <c r="O265" i="4"/>
  <c r="N265" i="4"/>
  <c r="N264" i="4" s="1"/>
  <c r="M265" i="4"/>
  <c r="M264" i="4" s="1"/>
  <c r="K265" i="4"/>
  <c r="K264" i="4" s="1"/>
  <c r="K263" i="4" s="1"/>
  <c r="J265" i="4"/>
  <c r="AW264" i="4"/>
  <c r="AU264" i="4"/>
  <c r="AU263" i="4" s="1"/>
  <c r="AS264" i="4"/>
  <c r="AQ264" i="4"/>
  <c r="AP264" i="4"/>
  <c r="AH264" i="4"/>
  <c r="AH263" i="4" s="1"/>
  <c r="Y264" i="4"/>
  <c r="W264" i="4"/>
  <c r="W263" i="4" s="1"/>
  <c r="O264" i="4"/>
  <c r="O263" i="4" s="1"/>
  <c r="J264" i="4"/>
  <c r="AQ263" i="4"/>
  <c r="AW259" i="4"/>
  <c r="AU259" i="4"/>
  <c r="AT259" i="4"/>
  <c r="AT258" i="4" s="1"/>
  <c r="AT257" i="4" s="1"/>
  <c r="AT256" i="4" s="1"/>
  <c r="AT254" i="4" s="1"/>
  <c r="AS259" i="4"/>
  <c r="AQ259" i="4"/>
  <c r="AP259" i="4"/>
  <c r="AK259" i="4"/>
  <c r="AK258" i="4" s="1"/>
  <c r="AK257" i="4" s="1"/>
  <c r="AK256" i="4" s="1"/>
  <c r="AK254" i="4" s="1"/>
  <c r="AI259" i="4"/>
  <c r="AH259" i="4"/>
  <c r="AG259" i="4"/>
  <c r="AG258" i="4" s="1"/>
  <c r="AG257" i="4" s="1"/>
  <c r="AG256" i="4" s="1"/>
  <c r="AE259" i="4"/>
  <c r="AE258" i="4" s="1"/>
  <c r="AE257" i="4" s="1"/>
  <c r="AE256" i="4" s="1"/>
  <c r="AE254" i="4" s="1"/>
  <c r="AD259" i="4"/>
  <c r="AD258" i="4" s="1"/>
  <c r="AD257" i="4" s="1"/>
  <c r="AD256" i="4" s="1"/>
  <c r="Y259" i="4"/>
  <c r="W259" i="4"/>
  <c r="W258" i="4" s="1"/>
  <c r="W257" i="4" s="1"/>
  <c r="W256" i="4" s="1"/>
  <c r="V259" i="4"/>
  <c r="V258" i="4" s="1"/>
  <c r="V257" i="4" s="1"/>
  <c r="V256" i="4" s="1"/>
  <c r="V254" i="4" s="1"/>
  <c r="Q259" i="4"/>
  <c r="O259" i="4"/>
  <c r="N259" i="4"/>
  <c r="N258" i="4" s="1"/>
  <c r="N257" i="4" s="1"/>
  <c r="N256" i="4" s="1"/>
  <c r="N255" i="4" s="1"/>
  <c r="M259" i="4"/>
  <c r="M258" i="4" s="1"/>
  <c r="M257" i="4" s="1"/>
  <c r="M256" i="4" s="1"/>
  <c r="M254" i="4" s="1"/>
  <c r="K259" i="4"/>
  <c r="J259" i="4"/>
  <c r="AW258" i="4"/>
  <c r="AU258" i="4"/>
  <c r="AU257" i="4" s="1"/>
  <c r="AU256" i="4" s="1"/>
  <c r="AU255" i="4" s="1"/>
  <c r="AS258" i="4"/>
  <c r="AS257" i="4" s="1"/>
  <c r="AS256" i="4" s="1"/>
  <c r="AQ258" i="4"/>
  <c r="AP258" i="4"/>
  <c r="AP257" i="4" s="1"/>
  <c r="AP256" i="4" s="1"/>
  <c r="AP255" i="4" s="1"/>
  <c r="AI258" i="4"/>
  <c r="AI257" i="4" s="1"/>
  <c r="AI256" i="4" s="1"/>
  <c r="AH258" i="4"/>
  <c r="Y258" i="4"/>
  <c r="Y257" i="4" s="1"/>
  <c r="Y256" i="4" s="1"/>
  <c r="Q258" i="4"/>
  <c r="Q257" i="4" s="1"/>
  <c r="Q256" i="4" s="1"/>
  <c r="O258" i="4"/>
  <c r="O257" i="4" s="1"/>
  <c r="O256" i="4" s="1"/>
  <c r="K258" i="4"/>
  <c r="K257" i="4" s="1"/>
  <c r="K256" i="4" s="1"/>
  <c r="J258" i="4"/>
  <c r="AW257" i="4"/>
  <c r="AW256" i="4" s="1"/>
  <c r="AQ257" i="4"/>
  <c r="AQ256" i="4" s="1"/>
  <c r="AH257" i="4"/>
  <c r="AH256" i="4" s="1"/>
  <c r="J257" i="4"/>
  <c r="J256" i="4" s="1"/>
  <c r="AK255" i="4"/>
  <c r="AW253" i="4"/>
  <c r="AW252" i="4" s="1"/>
  <c r="AV253" i="4"/>
  <c r="AU253" i="4"/>
  <c r="AU252" i="4" s="1"/>
  <c r="AU251" i="4" s="1"/>
  <c r="AU250" i="4" s="1"/>
  <c r="AU249" i="4" s="1"/>
  <c r="AT253" i="4"/>
  <c r="AS253" i="4"/>
  <c r="AS252" i="4" s="1"/>
  <c r="AR253" i="4"/>
  <c r="AQ253" i="4"/>
  <c r="AQ252" i="4" s="1"/>
  <c r="AQ251" i="4" s="1"/>
  <c r="AQ250" i="4" s="1"/>
  <c r="AQ249" i="4" s="1"/>
  <c r="AP253" i="4"/>
  <c r="AP252" i="4" s="1"/>
  <c r="AP251" i="4" s="1"/>
  <c r="AP250" i="4" s="1"/>
  <c r="AP249" i="4" s="1"/>
  <c r="AK253" i="4"/>
  <c r="AK252" i="4" s="1"/>
  <c r="AK251" i="4" s="1"/>
  <c r="AK250" i="4" s="1"/>
  <c r="AK249" i="4" s="1"/>
  <c r="AJ253" i="4"/>
  <c r="AI253" i="4"/>
  <c r="AI252" i="4" s="1"/>
  <c r="AI251" i="4" s="1"/>
  <c r="AI250" i="4" s="1"/>
  <c r="AI249" i="4" s="1"/>
  <c r="AH253" i="4"/>
  <c r="AH252" i="4" s="1"/>
  <c r="AH251" i="4" s="1"/>
  <c r="AH250" i="4" s="1"/>
  <c r="AH249" i="4" s="1"/>
  <c r="AG253" i="4"/>
  <c r="AG252" i="4" s="1"/>
  <c r="AG251" i="4" s="1"/>
  <c r="AG250" i="4" s="1"/>
  <c r="AG249" i="4" s="1"/>
  <c r="AF253" i="4"/>
  <c r="AE253" i="4"/>
  <c r="AE252" i="4" s="1"/>
  <c r="AE251" i="4" s="1"/>
  <c r="AE250" i="4" s="1"/>
  <c r="AE249" i="4" s="1"/>
  <c r="AD253" i="4"/>
  <c r="AD252" i="4" s="1"/>
  <c r="AD251" i="4" s="1"/>
  <c r="AD250" i="4" s="1"/>
  <c r="AD249" i="4" s="1"/>
  <c r="Y253" i="4"/>
  <c r="Y252" i="4" s="1"/>
  <c r="Y251" i="4" s="1"/>
  <c r="Y250" i="4" s="1"/>
  <c r="Y249" i="4" s="1"/>
  <c r="X253" i="4"/>
  <c r="W253" i="4"/>
  <c r="W252" i="4" s="1"/>
  <c r="W251" i="4" s="1"/>
  <c r="W250" i="4" s="1"/>
  <c r="W249" i="4" s="1"/>
  <c r="V253" i="4"/>
  <c r="V252" i="4" s="1"/>
  <c r="V251" i="4" s="1"/>
  <c r="V250" i="4" s="1"/>
  <c r="V249" i="4" s="1"/>
  <c r="Q253" i="4"/>
  <c r="Q252" i="4" s="1"/>
  <c r="Q251" i="4" s="1"/>
  <c r="Q250" i="4" s="1"/>
  <c r="Q249" i="4" s="1"/>
  <c r="P253" i="4"/>
  <c r="M253" i="4"/>
  <c r="M252" i="4" s="1"/>
  <c r="M251" i="4" s="1"/>
  <c r="M250" i="4" s="1"/>
  <c r="M249" i="4" s="1"/>
  <c r="L253" i="4"/>
  <c r="L252" i="4" s="1"/>
  <c r="L251" i="4" s="1"/>
  <c r="L250" i="4" s="1"/>
  <c r="L249" i="4" s="1"/>
  <c r="K253" i="4"/>
  <c r="K252" i="4" s="1"/>
  <c r="J253" i="4"/>
  <c r="AV252" i="4"/>
  <c r="AV251" i="4" s="1"/>
  <c r="AV250" i="4" s="1"/>
  <c r="AV249" i="4" s="1"/>
  <c r="AT252" i="4"/>
  <c r="AT251" i="4" s="1"/>
  <c r="AT250" i="4" s="1"/>
  <c r="AT249" i="4" s="1"/>
  <c r="AR252" i="4"/>
  <c r="AR251" i="4" s="1"/>
  <c r="AR250" i="4" s="1"/>
  <c r="AR249" i="4" s="1"/>
  <c r="AJ252" i="4"/>
  <c r="AJ251" i="4" s="1"/>
  <c r="AJ250" i="4" s="1"/>
  <c r="AJ249" i="4" s="1"/>
  <c r="AF252" i="4"/>
  <c r="AF251" i="4" s="1"/>
  <c r="AF250" i="4" s="1"/>
  <c r="AF249" i="4" s="1"/>
  <c r="X252" i="4"/>
  <c r="X251" i="4" s="1"/>
  <c r="X250" i="4" s="1"/>
  <c r="X249" i="4" s="1"/>
  <c r="P252" i="4"/>
  <c r="P251" i="4" s="1"/>
  <c r="P250" i="4" s="1"/>
  <c r="P249" i="4" s="1"/>
  <c r="J252" i="4"/>
  <c r="J251" i="4" s="1"/>
  <c r="J250" i="4" s="1"/>
  <c r="J249" i="4" s="1"/>
  <c r="AW251" i="4"/>
  <c r="AW250" i="4" s="1"/>
  <c r="AW249" i="4" s="1"/>
  <c r="AS251" i="4"/>
  <c r="AS250" i="4" s="1"/>
  <c r="AS249" i="4" s="1"/>
  <c r="K251" i="4"/>
  <c r="K250" i="4" s="1"/>
  <c r="K249" i="4" s="1"/>
  <c r="AW248" i="4"/>
  <c r="AV248" i="4"/>
  <c r="AU248" i="4"/>
  <c r="AT248" i="4"/>
  <c r="AS248" i="4"/>
  <c r="AR248" i="4"/>
  <c r="AQ248" i="4"/>
  <c r="AP248" i="4"/>
  <c r="AK248" i="4"/>
  <c r="AJ248" i="4"/>
  <c r="AI248" i="4"/>
  <c r="AH248" i="4"/>
  <c r="AG248" i="4"/>
  <c r="AF248" i="4"/>
  <c r="AE248" i="4"/>
  <c r="AD248" i="4"/>
  <c r="Y248" i="4"/>
  <c r="X248" i="4"/>
  <c r="W248" i="4"/>
  <c r="V248" i="4"/>
  <c r="Q248" i="4"/>
  <c r="P248" i="4"/>
  <c r="O248" i="4"/>
  <c r="N248" i="4"/>
  <c r="M248" i="4"/>
  <c r="L248" i="4"/>
  <c r="K248" i="4"/>
  <c r="J248" i="4"/>
  <c r="AW247" i="4"/>
  <c r="AV247" i="4"/>
  <c r="AU247" i="4"/>
  <c r="AT247" i="4"/>
  <c r="AS247" i="4"/>
  <c r="AR247" i="4"/>
  <c r="AQ247" i="4"/>
  <c r="AP247" i="4"/>
  <c r="AK247" i="4"/>
  <c r="AJ247" i="4"/>
  <c r="AI247" i="4"/>
  <c r="AH247" i="4"/>
  <c r="AG247" i="4"/>
  <c r="AF247" i="4"/>
  <c r="AE247" i="4"/>
  <c r="AD247" i="4"/>
  <c r="Y247" i="4"/>
  <c r="X247" i="4"/>
  <c r="W247" i="4"/>
  <c r="V247" i="4"/>
  <c r="Q247" i="4"/>
  <c r="P247" i="4"/>
  <c r="O247" i="4"/>
  <c r="N247" i="4"/>
  <c r="M247" i="4"/>
  <c r="L247" i="4"/>
  <c r="K247" i="4"/>
  <c r="J247" i="4"/>
  <c r="AW246" i="4"/>
  <c r="AV246" i="4"/>
  <c r="AU246" i="4"/>
  <c r="AT246" i="4"/>
  <c r="AS246" i="4"/>
  <c r="AR246" i="4"/>
  <c r="AQ246" i="4"/>
  <c r="AP246" i="4"/>
  <c r="AK246" i="4"/>
  <c r="AJ246" i="4"/>
  <c r="AI246" i="4"/>
  <c r="AH246" i="4"/>
  <c r="AG246" i="4"/>
  <c r="AF246" i="4"/>
  <c r="AE246" i="4"/>
  <c r="AD246" i="4"/>
  <c r="Y246" i="4"/>
  <c r="X246" i="4"/>
  <c r="W246" i="4"/>
  <c r="V246" i="4"/>
  <c r="Q246" i="4"/>
  <c r="P246" i="4"/>
  <c r="O246" i="4"/>
  <c r="N246" i="4"/>
  <c r="M246" i="4"/>
  <c r="L246" i="4"/>
  <c r="K246" i="4"/>
  <c r="J246" i="4"/>
  <c r="AW245" i="4"/>
  <c r="AV245" i="4"/>
  <c r="AU245" i="4"/>
  <c r="AT245" i="4"/>
  <c r="AS245" i="4"/>
  <c r="AR245" i="4"/>
  <c r="AQ245" i="4"/>
  <c r="AP245" i="4"/>
  <c r="AK245" i="4"/>
  <c r="AJ245" i="4"/>
  <c r="AI245" i="4"/>
  <c r="AH245" i="4"/>
  <c r="AG245" i="4"/>
  <c r="AF245" i="4"/>
  <c r="AE245" i="4"/>
  <c r="AD245" i="4"/>
  <c r="Y245" i="4"/>
  <c r="X245" i="4"/>
  <c r="W245" i="4"/>
  <c r="V245" i="4"/>
  <c r="Q245" i="4"/>
  <c r="P245" i="4"/>
  <c r="O245" i="4"/>
  <c r="N245" i="4"/>
  <c r="M245" i="4"/>
  <c r="L245" i="4"/>
  <c r="K245" i="4"/>
  <c r="J245" i="4"/>
  <c r="AW244" i="4"/>
  <c r="AV244" i="4"/>
  <c r="AU244" i="4"/>
  <c r="AT244" i="4"/>
  <c r="AS244" i="4"/>
  <c r="AR244" i="4"/>
  <c r="AQ244" i="4"/>
  <c r="AP244" i="4"/>
  <c r="AK244" i="4"/>
  <c r="AJ244" i="4"/>
  <c r="AI244" i="4"/>
  <c r="AH244" i="4"/>
  <c r="AG244" i="4"/>
  <c r="AF244" i="4"/>
  <c r="AE244" i="4"/>
  <c r="AD244" i="4"/>
  <c r="Y244" i="4"/>
  <c r="X244" i="4"/>
  <c r="W244" i="4"/>
  <c r="V244" i="4"/>
  <c r="Q244" i="4"/>
  <c r="P244" i="4"/>
  <c r="O244" i="4"/>
  <c r="N244" i="4"/>
  <c r="M244" i="4"/>
  <c r="L244" i="4"/>
  <c r="K244" i="4"/>
  <c r="J244" i="4"/>
  <c r="AW243" i="4"/>
  <c r="AW242" i="4" s="1"/>
  <c r="AW241" i="4" s="1"/>
  <c r="AW240" i="4" s="1"/>
  <c r="AW239" i="4" s="1"/>
  <c r="AU243" i="4"/>
  <c r="AT243" i="4"/>
  <c r="AS243" i="4"/>
  <c r="AQ243" i="4"/>
  <c r="AQ242" i="4" s="1"/>
  <c r="AQ241" i="4" s="1"/>
  <c r="AQ240" i="4" s="1"/>
  <c r="AQ239" i="4" s="1"/>
  <c r="AP243" i="4"/>
  <c r="AK243" i="4"/>
  <c r="AK242" i="4" s="1"/>
  <c r="AK241" i="4" s="1"/>
  <c r="AK240" i="4" s="1"/>
  <c r="AK239" i="4" s="1"/>
  <c r="AI243" i="4"/>
  <c r="AI242" i="4" s="1"/>
  <c r="AI241" i="4" s="1"/>
  <c r="AI240" i="4" s="1"/>
  <c r="AI239" i="4" s="1"/>
  <c r="AH243" i="4"/>
  <c r="AH242" i="4" s="1"/>
  <c r="AH241" i="4" s="1"/>
  <c r="AH240" i="4" s="1"/>
  <c r="AH239" i="4" s="1"/>
  <c r="AG243" i="4"/>
  <c r="AE243" i="4"/>
  <c r="AD243" i="4"/>
  <c r="AD242" i="4" s="1"/>
  <c r="AD241" i="4" s="1"/>
  <c r="AD240" i="4" s="1"/>
  <c r="AD239" i="4" s="1"/>
  <c r="Y243" i="4"/>
  <c r="Y242" i="4" s="1"/>
  <c r="Y241" i="4" s="1"/>
  <c r="Y240" i="4" s="1"/>
  <c r="Y239" i="4" s="1"/>
  <c r="W243" i="4"/>
  <c r="W242" i="4" s="1"/>
  <c r="W241" i="4" s="1"/>
  <c r="V243" i="4"/>
  <c r="Q243" i="4"/>
  <c r="Q242" i="4" s="1"/>
  <c r="Q241" i="4" s="1"/>
  <c r="Q240" i="4" s="1"/>
  <c r="Q239" i="4" s="1"/>
  <c r="O243" i="4"/>
  <c r="O242" i="4" s="1"/>
  <c r="O241" i="4" s="1"/>
  <c r="O240" i="4" s="1"/>
  <c r="O239" i="4" s="1"/>
  <c r="N243" i="4"/>
  <c r="M243" i="4"/>
  <c r="M242" i="4" s="1"/>
  <c r="M241" i="4" s="1"/>
  <c r="M240" i="4" s="1"/>
  <c r="M239" i="4" s="1"/>
  <c r="K243" i="4"/>
  <c r="K242" i="4" s="1"/>
  <c r="K241" i="4" s="1"/>
  <c r="K240" i="4" s="1"/>
  <c r="K239" i="4" s="1"/>
  <c r="J243" i="4"/>
  <c r="J242" i="4" s="1"/>
  <c r="J241" i="4" s="1"/>
  <c r="J240" i="4" s="1"/>
  <c r="J239" i="4" s="1"/>
  <c r="AU242" i="4"/>
  <c r="AT242" i="4"/>
  <c r="AT241" i="4" s="1"/>
  <c r="AT240" i="4" s="1"/>
  <c r="AT239" i="4" s="1"/>
  <c r="AS242" i="4"/>
  <c r="AS241" i="4" s="1"/>
  <c r="AS240" i="4" s="1"/>
  <c r="AS239" i="4" s="1"/>
  <c r="AP242" i="4"/>
  <c r="AP241" i="4" s="1"/>
  <c r="AP240" i="4" s="1"/>
  <c r="AP239" i="4" s="1"/>
  <c r="AG242" i="4"/>
  <c r="AG241" i="4" s="1"/>
  <c r="AG240" i="4" s="1"/>
  <c r="AG239" i="4" s="1"/>
  <c r="AE242" i="4"/>
  <c r="AE241" i="4" s="1"/>
  <c r="AE240" i="4" s="1"/>
  <c r="AE239" i="4" s="1"/>
  <c r="V242" i="4"/>
  <c r="V241" i="4" s="1"/>
  <c r="V240" i="4" s="1"/>
  <c r="V239" i="4" s="1"/>
  <c r="N242" i="4"/>
  <c r="N241" i="4" s="1"/>
  <c r="N240" i="4" s="1"/>
  <c r="N239" i="4" s="1"/>
  <c r="AU241" i="4"/>
  <c r="AU240" i="4" s="1"/>
  <c r="AU239" i="4" s="1"/>
  <c r="W240" i="4"/>
  <c r="W239" i="4" s="1"/>
  <c r="AW238" i="4"/>
  <c r="AV238" i="4"/>
  <c r="AU238" i="4"/>
  <c r="AT238" i="4"/>
  <c r="AS238" i="4"/>
  <c r="AR238" i="4"/>
  <c r="AQ238" i="4"/>
  <c r="AP238" i="4"/>
  <c r="AK238" i="4"/>
  <c r="AJ238" i="4"/>
  <c r="AI238" i="4"/>
  <c r="AH238" i="4"/>
  <c r="AG238" i="4"/>
  <c r="AF238" i="4"/>
  <c r="AE238" i="4"/>
  <c r="AD238" i="4"/>
  <c r="Y238" i="4"/>
  <c r="X238" i="4"/>
  <c r="W238" i="4"/>
  <c r="V238" i="4"/>
  <c r="Q238" i="4"/>
  <c r="P238" i="4"/>
  <c r="O238" i="4"/>
  <c r="N238" i="4"/>
  <c r="M238" i="4"/>
  <c r="L238" i="4"/>
  <c r="K238" i="4"/>
  <c r="J238" i="4"/>
  <c r="AW237" i="4"/>
  <c r="AV237" i="4"/>
  <c r="AU237" i="4"/>
  <c r="AT237" i="4"/>
  <c r="AS237" i="4"/>
  <c r="AR237" i="4"/>
  <c r="AQ237" i="4"/>
  <c r="AP237" i="4"/>
  <c r="AK237" i="4"/>
  <c r="AJ237" i="4"/>
  <c r="AI237" i="4"/>
  <c r="AH237" i="4"/>
  <c r="AG237" i="4"/>
  <c r="AF237" i="4"/>
  <c r="AE237" i="4"/>
  <c r="AD237" i="4"/>
  <c r="Y237" i="4"/>
  <c r="X237" i="4"/>
  <c r="W237" i="4"/>
  <c r="V237" i="4"/>
  <c r="Q237" i="4"/>
  <c r="P237" i="4"/>
  <c r="O237" i="4"/>
  <c r="N237" i="4"/>
  <c r="M237" i="4"/>
  <c r="L237" i="4"/>
  <c r="K237" i="4"/>
  <c r="J237" i="4"/>
  <c r="AW236" i="4"/>
  <c r="AV236" i="4"/>
  <c r="AU236" i="4"/>
  <c r="AT236" i="4"/>
  <c r="AS236" i="4"/>
  <c r="AR236" i="4"/>
  <c r="AQ236" i="4"/>
  <c r="AP236" i="4"/>
  <c r="AK236" i="4"/>
  <c r="AJ236" i="4"/>
  <c r="AI236" i="4"/>
  <c r="AH236" i="4"/>
  <c r="AG236" i="4"/>
  <c r="AF236" i="4"/>
  <c r="AE236" i="4"/>
  <c r="AD236" i="4"/>
  <c r="Y236" i="4"/>
  <c r="X236" i="4"/>
  <c r="W236" i="4"/>
  <c r="V236" i="4"/>
  <c r="Q236" i="4"/>
  <c r="P236" i="4"/>
  <c r="O236" i="4"/>
  <c r="N236" i="4"/>
  <c r="M236" i="4"/>
  <c r="L236" i="4"/>
  <c r="K236" i="4"/>
  <c r="J236" i="4"/>
  <c r="AW235" i="4"/>
  <c r="AV235" i="4"/>
  <c r="AU235" i="4"/>
  <c r="AT235" i="4"/>
  <c r="AS235" i="4"/>
  <c r="AR235" i="4"/>
  <c r="AQ235" i="4"/>
  <c r="AP235" i="4"/>
  <c r="AK235" i="4"/>
  <c r="AJ235" i="4"/>
  <c r="AI235" i="4"/>
  <c r="AH235" i="4"/>
  <c r="AG235" i="4"/>
  <c r="AF235" i="4"/>
  <c r="AE235" i="4"/>
  <c r="AD235" i="4"/>
  <c r="Y235" i="4"/>
  <c r="X235" i="4"/>
  <c r="W235" i="4"/>
  <c r="V235" i="4"/>
  <c r="Q235" i="4"/>
  <c r="P235" i="4"/>
  <c r="O235" i="4"/>
  <c r="N235" i="4"/>
  <c r="M235" i="4"/>
  <c r="L235" i="4"/>
  <c r="K235" i="4"/>
  <c r="J235" i="4"/>
  <c r="AW234" i="4"/>
  <c r="AV234" i="4"/>
  <c r="AU234" i="4"/>
  <c r="AT234" i="4"/>
  <c r="AS234" i="4"/>
  <c r="AR234" i="4"/>
  <c r="AQ234" i="4"/>
  <c r="AP234" i="4"/>
  <c r="AK234" i="4"/>
  <c r="AJ234" i="4"/>
  <c r="AI234" i="4"/>
  <c r="AH234" i="4"/>
  <c r="AG234" i="4"/>
  <c r="AF234" i="4"/>
  <c r="AE234" i="4"/>
  <c r="AD234" i="4"/>
  <c r="Y234" i="4"/>
  <c r="X234" i="4"/>
  <c r="W234" i="4"/>
  <c r="V234" i="4"/>
  <c r="Q234" i="4"/>
  <c r="P234" i="4"/>
  <c r="O234" i="4"/>
  <c r="N234" i="4"/>
  <c r="M234" i="4"/>
  <c r="L234" i="4"/>
  <c r="K234" i="4"/>
  <c r="J234" i="4"/>
  <c r="AW233" i="4"/>
  <c r="AV233" i="4"/>
  <c r="AU233" i="4"/>
  <c r="AT233" i="4"/>
  <c r="AS233" i="4"/>
  <c r="AR233" i="4"/>
  <c r="AQ233" i="4"/>
  <c r="AP233" i="4"/>
  <c r="AK233" i="4"/>
  <c r="AJ233" i="4"/>
  <c r="AI233" i="4"/>
  <c r="AH233" i="4"/>
  <c r="AG233" i="4"/>
  <c r="AF233" i="4"/>
  <c r="AE233" i="4"/>
  <c r="AD233" i="4"/>
  <c r="Y233" i="4"/>
  <c r="X233" i="4"/>
  <c r="W233" i="4"/>
  <c r="V233" i="4"/>
  <c r="Q233" i="4"/>
  <c r="P233" i="4"/>
  <c r="O233" i="4"/>
  <c r="N233" i="4"/>
  <c r="M233" i="4"/>
  <c r="L233" i="4"/>
  <c r="K233" i="4"/>
  <c r="J233" i="4"/>
  <c r="AW232" i="4"/>
  <c r="AV232" i="4"/>
  <c r="AU232" i="4"/>
  <c r="AT232" i="4"/>
  <c r="AS232" i="4"/>
  <c r="AR232" i="4"/>
  <c r="AQ232" i="4"/>
  <c r="AP232" i="4"/>
  <c r="AK232" i="4"/>
  <c r="AJ232" i="4"/>
  <c r="AI232" i="4"/>
  <c r="AH232" i="4"/>
  <c r="AG232" i="4"/>
  <c r="AF232" i="4"/>
  <c r="AE232" i="4"/>
  <c r="AD232" i="4"/>
  <c r="Y232" i="4"/>
  <c r="X232" i="4"/>
  <c r="W232" i="4"/>
  <c r="V232" i="4"/>
  <c r="Q232" i="4"/>
  <c r="P232" i="4"/>
  <c r="O232" i="4"/>
  <c r="N232" i="4"/>
  <c r="M232" i="4"/>
  <c r="L232" i="4"/>
  <c r="K232" i="4"/>
  <c r="J232" i="4"/>
  <c r="AW231" i="4"/>
  <c r="AV231" i="4"/>
  <c r="AU231" i="4"/>
  <c r="AT231" i="4"/>
  <c r="AS231" i="4"/>
  <c r="AR231" i="4"/>
  <c r="AQ231" i="4"/>
  <c r="AP231" i="4"/>
  <c r="AK231" i="4"/>
  <c r="AJ231" i="4"/>
  <c r="AI231" i="4"/>
  <c r="AH231" i="4"/>
  <c r="AG231" i="4"/>
  <c r="AF231" i="4"/>
  <c r="AE231" i="4"/>
  <c r="AD231" i="4"/>
  <c r="Y231" i="4"/>
  <c r="X231" i="4"/>
  <c r="W231" i="4"/>
  <c r="V231" i="4"/>
  <c r="Q231" i="4"/>
  <c r="P231" i="4"/>
  <c r="O231" i="4"/>
  <c r="N231" i="4"/>
  <c r="M231" i="4"/>
  <c r="L231" i="4"/>
  <c r="K231" i="4"/>
  <c r="J231" i="4"/>
  <c r="AW230" i="4"/>
  <c r="AV230" i="4"/>
  <c r="AU230" i="4"/>
  <c r="AT230" i="4"/>
  <c r="AS230" i="4"/>
  <c r="AR230" i="4"/>
  <c r="AQ230" i="4"/>
  <c r="AP230" i="4"/>
  <c r="AK230" i="4"/>
  <c r="AJ230" i="4"/>
  <c r="AI230" i="4"/>
  <c r="AH230" i="4"/>
  <c r="AG230" i="4"/>
  <c r="AF230" i="4"/>
  <c r="AE230" i="4"/>
  <c r="AD230" i="4"/>
  <c r="Y230" i="4"/>
  <c r="X230" i="4"/>
  <c r="W230" i="4"/>
  <c r="V230" i="4"/>
  <c r="Q230" i="4"/>
  <c r="P230" i="4"/>
  <c r="O230" i="4"/>
  <c r="N230" i="4"/>
  <c r="M230" i="4"/>
  <c r="L230" i="4"/>
  <c r="K230" i="4"/>
  <c r="J230" i="4"/>
  <c r="AW229" i="4"/>
  <c r="AV229" i="4"/>
  <c r="AV228" i="4" s="1"/>
  <c r="AV227" i="4" s="1"/>
  <c r="AU229" i="4"/>
  <c r="AU228" i="4" s="1"/>
  <c r="AU227" i="4" s="1"/>
  <c r="AT229" i="4"/>
  <c r="AT228" i="4" s="1"/>
  <c r="AT227" i="4" s="1"/>
  <c r="AS229" i="4"/>
  <c r="AR229" i="4"/>
  <c r="AQ229" i="4"/>
  <c r="AQ228" i="4" s="1"/>
  <c r="AQ227" i="4" s="1"/>
  <c r="AP229" i="4"/>
  <c r="AP228" i="4" s="1"/>
  <c r="AP227" i="4" s="1"/>
  <c r="AK229" i="4"/>
  <c r="AJ229" i="4"/>
  <c r="AJ228" i="4" s="1"/>
  <c r="AJ227" i="4" s="1"/>
  <c r="AI229" i="4"/>
  <c r="AI228" i="4" s="1"/>
  <c r="AH229" i="4"/>
  <c r="AH228" i="4" s="1"/>
  <c r="AH227" i="4" s="1"/>
  <c r="AG229" i="4"/>
  <c r="AE229" i="4"/>
  <c r="Y229" i="4"/>
  <c r="Y228" i="4" s="1"/>
  <c r="Y227" i="4" s="1"/>
  <c r="X229" i="4"/>
  <c r="X228" i="4" s="1"/>
  <c r="X227" i="4" s="1"/>
  <c r="W229" i="4"/>
  <c r="V229" i="4"/>
  <c r="V228" i="4" s="1"/>
  <c r="V227" i="4" s="1"/>
  <c r="Q229" i="4"/>
  <c r="Q228" i="4" s="1"/>
  <c r="Q227" i="4" s="1"/>
  <c r="P229" i="4"/>
  <c r="P228" i="4" s="1"/>
  <c r="P227" i="4" s="1"/>
  <c r="O229" i="4"/>
  <c r="N229" i="4"/>
  <c r="M229" i="4"/>
  <c r="M228" i="4" s="1"/>
  <c r="M227" i="4" s="1"/>
  <c r="L229" i="4"/>
  <c r="L228" i="4" s="1"/>
  <c r="L227" i="4" s="1"/>
  <c r="K229" i="4"/>
  <c r="J229" i="4"/>
  <c r="J228" i="4" s="1"/>
  <c r="J227" i="4" s="1"/>
  <c r="AW228" i="4"/>
  <c r="AW227" i="4" s="1"/>
  <c r="AS228" i="4"/>
  <c r="AS227" i="4" s="1"/>
  <c r="AR228" i="4"/>
  <c r="AR227" i="4" s="1"/>
  <c r="AK228" i="4"/>
  <c r="AK227" i="4" s="1"/>
  <c r="AG228" i="4"/>
  <c r="AG227" i="4" s="1"/>
  <c r="AE228" i="4"/>
  <c r="AE227" i="4" s="1"/>
  <c r="W228" i="4"/>
  <c r="W227" i="4" s="1"/>
  <c r="O228" i="4"/>
  <c r="O227" i="4" s="1"/>
  <c r="N228" i="4"/>
  <c r="N227" i="4" s="1"/>
  <c r="K228" i="4"/>
  <c r="K227" i="4" s="1"/>
  <c r="AI227" i="4"/>
  <c r="AV226" i="4"/>
  <c r="AU226" i="4"/>
  <c r="AU225" i="4" s="1"/>
  <c r="AT226" i="4"/>
  <c r="AR226" i="4"/>
  <c r="AQ226" i="4"/>
  <c r="AP226" i="4"/>
  <c r="AP225" i="4" s="1"/>
  <c r="AJ226" i="4"/>
  <c r="AI226" i="4"/>
  <c r="AI225" i="4" s="1"/>
  <c r="AH226" i="4"/>
  <c r="AH225" i="4" s="1"/>
  <c r="AF226" i="4"/>
  <c r="AF225" i="4" s="1"/>
  <c r="AE226" i="4"/>
  <c r="AE225" i="4" s="1"/>
  <c r="AD226" i="4"/>
  <c r="AD225" i="4" s="1"/>
  <c r="X226" i="4"/>
  <c r="X225" i="4" s="1"/>
  <c r="W226" i="4"/>
  <c r="W225" i="4" s="1"/>
  <c r="V226" i="4"/>
  <c r="V225" i="4" s="1"/>
  <c r="P226" i="4"/>
  <c r="P225" i="4" s="1"/>
  <c r="O226" i="4"/>
  <c r="O225" i="4" s="1"/>
  <c r="N226" i="4"/>
  <c r="N225" i="4" s="1"/>
  <c r="L226" i="4"/>
  <c r="L225" i="4" s="1"/>
  <c r="K226" i="4"/>
  <c r="K225" i="4" s="1"/>
  <c r="J226" i="4"/>
  <c r="J225" i="4" s="1"/>
  <c r="AV225" i="4"/>
  <c r="AT225" i="4"/>
  <c r="AR225" i="4"/>
  <c r="AQ225" i="4"/>
  <c r="AJ225" i="4"/>
  <c r="AV224" i="4"/>
  <c r="AU224" i="4"/>
  <c r="AU223" i="4" s="1"/>
  <c r="AT224" i="4"/>
  <c r="AR224" i="4"/>
  <c r="AR223" i="4" s="1"/>
  <c r="AQ224" i="4"/>
  <c r="AP224" i="4"/>
  <c r="AP223" i="4" s="1"/>
  <c r="AJ224" i="4"/>
  <c r="AJ223" i="4" s="1"/>
  <c r="AI224" i="4"/>
  <c r="AI223" i="4" s="1"/>
  <c r="AH224" i="4"/>
  <c r="AF224" i="4"/>
  <c r="AF223" i="4" s="1"/>
  <c r="AE224" i="4"/>
  <c r="AD224" i="4"/>
  <c r="AD223" i="4" s="1"/>
  <c r="X224" i="4"/>
  <c r="W224" i="4"/>
  <c r="W223" i="4" s="1"/>
  <c r="V224" i="4"/>
  <c r="V223" i="4" s="1"/>
  <c r="P224" i="4"/>
  <c r="P223" i="4" s="1"/>
  <c r="O224" i="4"/>
  <c r="O223" i="4" s="1"/>
  <c r="N224" i="4"/>
  <c r="N223" i="4" s="1"/>
  <c r="L224" i="4"/>
  <c r="L223" i="4" s="1"/>
  <c r="L222" i="4" s="1"/>
  <c r="K224" i="4"/>
  <c r="K223" i="4" s="1"/>
  <c r="J224" i="4"/>
  <c r="AV223" i="4"/>
  <c r="AV222" i="4" s="1"/>
  <c r="AT223" i="4"/>
  <c r="AT222" i="4" s="1"/>
  <c r="AQ223" i="4"/>
  <c r="AQ222" i="4" s="1"/>
  <c r="AH223" i="4"/>
  <c r="AE223" i="4"/>
  <c r="X223" i="4"/>
  <c r="J223" i="4"/>
  <c r="AU222" i="4"/>
  <c r="AP222" i="4"/>
  <c r="Y221" i="4"/>
  <c r="Y220" i="4" s="1"/>
  <c r="Y219" i="4" s="1"/>
  <c r="W221" i="4"/>
  <c r="W220" i="4" s="1"/>
  <c r="W219" i="4" s="1"/>
  <c r="V221" i="4"/>
  <c r="V220" i="4" s="1"/>
  <c r="V219" i="4" s="1"/>
  <c r="AW218" i="4"/>
  <c r="AU218" i="4"/>
  <c r="AT218" i="4"/>
  <c r="AS218" i="4"/>
  <c r="AQ218" i="4"/>
  <c r="AP218" i="4"/>
  <c r="AK218" i="4"/>
  <c r="AI218" i="4"/>
  <c r="AH218" i="4"/>
  <c r="AG218" i="4"/>
  <c r="AE218" i="4"/>
  <c r="AD218" i="4"/>
  <c r="Y218" i="4"/>
  <c r="W218" i="4"/>
  <c r="Q218" i="4"/>
  <c r="O218" i="4"/>
  <c r="N218" i="4"/>
  <c r="M218" i="4"/>
  <c r="K218" i="4"/>
  <c r="J218" i="4"/>
  <c r="AW217" i="4"/>
  <c r="AU217" i="4"/>
  <c r="AT217" i="4"/>
  <c r="AS217" i="4"/>
  <c r="AQ217" i="4"/>
  <c r="AP217" i="4"/>
  <c r="AK217" i="4"/>
  <c r="AI217" i="4"/>
  <c r="AH217" i="4"/>
  <c r="AG217" i="4"/>
  <c r="AE217" i="4"/>
  <c r="AD217" i="4"/>
  <c r="Y217" i="4"/>
  <c r="W217" i="4"/>
  <c r="Q217" i="4"/>
  <c r="O217" i="4"/>
  <c r="N217" i="4"/>
  <c r="M217" i="4"/>
  <c r="K217" i="4"/>
  <c r="J217" i="4"/>
  <c r="AW216" i="4"/>
  <c r="AW215" i="4" s="1"/>
  <c r="AU216" i="4"/>
  <c r="AT216" i="4"/>
  <c r="AT215" i="4" s="1"/>
  <c r="AT214" i="4" s="1"/>
  <c r="AS216" i="4"/>
  <c r="AQ216" i="4"/>
  <c r="AQ215" i="4" s="1"/>
  <c r="AP216" i="4"/>
  <c r="AK216" i="4"/>
  <c r="AK215" i="4" s="1"/>
  <c r="AK214" i="4" s="1"/>
  <c r="AI216" i="4"/>
  <c r="AH216" i="4"/>
  <c r="AH215" i="4" s="1"/>
  <c r="AG216" i="4"/>
  <c r="AE216" i="4"/>
  <c r="AE215" i="4" s="1"/>
  <c r="AE214" i="4" s="1"/>
  <c r="AD216" i="4"/>
  <c r="Y216" i="4"/>
  <c r="Y215" i="4" s="1"/>
  <c r="W216" i="4"/>
  <c r="V216" i="4"/>
  <c r="V215" i="4" s="1"/>
  <c r="Q216" i="4"/>
  <c r="O216" i="4"/>
  <c r="O215" i="4" s="1"/>
  <c r="O214" i="4" s="1"/>
  <c r="N216" i="4"/>
  <c r="M216" i="4"/>
  <c r="M215" i="4" s="1"/>
  <c r="M214" i="4" s="1"/>
  <c r="K216" i="4"/>
  <c r="J216" i="4"/>
  <c r="J215" i="4" s="1"/>
  <c r="J214" i="4" s="1"/>
  <c r="AU215" i="4"/>
  <c r="AU214" i="4" s="1"/>
  <c r="AS215" i="4"/>
  <c r="AS214" i="4" s="1"/>
  <c r="AP215" i="4"/>
  <c r="AP214" i="4" s="1"/>
  <c r="AI215" i="4"/>
  <c r="AI214" i="4" s="1"/>
  <c r="AG215" i="4"/>
  <c r="AG214" i="4" s="1"/>
  <c r="AD215" i="4"/>
  <c r="AD214" i="4" s="1"/>
  <c r="W215" i="4"/>
  <c r="W214" i="4" s="1"/>
  <c r="Q215" i="4"/>
  <c r="N215" i="4"/>
  <c r="N214" i="4" s="1"/>
  <c r="K215" i="4"/>
  <c r="AW214" i="4"/>
  <c r="AQ214" i="4"/>
  <c r="AH214" i="4"/>
  <c r="Y214" i="4"/>
  <c r="AW213" i="4"/>
  <c r="AW212" i="4" s="1"/>
  <c r="AW211" i="4" s="1"/>
  <c r="AU213" i="4"/>
  <c r="AT213" i="4"/>
  <c r="AT212" i="4" s="1"/>
  <c r="AT211" i="4" s="1"/>
  <c r="AS213" i="4"/>
  <c r="AS212" i="4" s="1"/>
  <c r="AS211" i="4" s="1"/>
  <c r="AQ213" i="4"/>
  <c r="AQ212" i="4" s="1"/>
  <c r="AQ211" i="4" s="1"/>
  <c r="AP213" i="4"/>
  <c r="AK213" i="4"/>
  <c r="AK212" i="4" s="1"/>
  <c r="AK211" i="4" s="1"/>
  <c r="AI213" i="4"/>
  <c r="AI212" i="4" s="1"/>
  <c r="AI211" i="4" s="1"/>
  <c r="AH213" i="4"/>
  <c r="AH212" i="4" s="1"/>
  <c r="AH211" i="4" s="1"/>
  <c r="AG213" i="4"/>
  <c r="AE213" i="4"/>
  <c r="AE212" i="4" s="1"/>
  <c r="AD213" i="4"/>
  <c r="AD212" i="4" s="1"/>
  <c r="AD211" i="4" s="1"/>
  <c r="Y213" i="4"/>
  <c r="Y212" i="4" s="1"/>
  <c r="Y211" i="4" s="1"/>
  <c r="W213" i="4"/>
  <c r="Q213" i="4"/>
  <c r="Q212" i="4" s="1"/>
  <c r="Q211" i="4" s="1"/>
  <c r="O213" i="4"/>
  <c r="O212" i="4" s="1"/>
  <c r="O211" i="4" s="1"/>
  <c r="M213" i="4"/>
  <c r="M212" i="4" s="1"/>
  <c r="M211" i="4" s="1"/>
  <c r="K213" i="4"/>
  <c r="J213" i="4"/>
  <c r="J212" i="4" s="1"/>
  <c r="J211" i="4" s="1"/>
  <c r="AU212" i="4"/>
  <c r="AU211" i="4" s="1"/>
  <c r="AP212" i="4"/>
  <c r="AP211" i="4" s="1"/>
  <c r="AG212" i="4"/>
  <c r="AG211" i="4" s="1"/>
  <c r="W212" i="4"/>
  <c r="W211" i="4" s="1"/>
  <c r="K212" i="4"/>
  <c r="K211" i="4" s="1"/>
  <c r="AE211" i="4"/>
  <c r="AW210" i="4"/>
  <c r="AU210" i="4"/>
  <c r="AU209" i="4" s="1"/>
  <c r="AU208" i="4" s="1"/>
  <c r="AT210" i="4"/>
  <c r="AS210" i="4"/>
  <c r="AS209" i="4" s="1"/>
  <c r="AS208" i="4" s="1"/>
  <c r="AQ210" i="4"/>
  <c r="AP210" i="4"/>
  <c r="AP209" i="4" s="1"/>
  <c r="AP208" i="4" s="1"/>
  <c r="AK210" i="4"/>
  <c r="AK209" i="4" s="1"/>
  <c r="AK208" i="4" s="1"/>
  <c r="AI210" i="4"/>
  <c r="AI209" i="4" s="1"/>
  <c r="AI208" i="4" s="1"/>
  <c r="AH210" i="4"/>
  <c r="AG210" i="4"/>
  <c r="AG209" i="4" s="1"/>
  <c r="AG208" i="4" s="1"/>
  <c r="AE210" i="4"/>
  <c r="AD210" i="4"/>
  <c r="AD209" i="4" s="1"/>
  <c r="AD208" i="4" s="1"/>
  <c r="Y210" i="4"/>
  <c r="W210" i="4"/>
  <c r="W209" i="4" s="1"/>
  <c r="W208" i="4" s="1"/>
  <c r="V210" i="4"/>
  <c r="V209" i="4" s="1"/>
  <c r="V208" i="4" s="1"/>
  <c r="Q210" i="4"/>
  <c r="Q209" i="4" s="1"/>
  <c r="Q208" i="4" s="1"/>
  <c r="O210" i="4"/>
  <c r="N210" i="4"/>
  <c r="N209" i="4" s="1"/>
  <c r="N208" i="4" s="1"/>
  <c r="M210" i="4"/>
  <c r="M209" i="4" s="1"/>
  <c r="M208" i="4" s="1"/>
  <c r="K210" i="4"/>
  <c r="K209" i="4" s="1"/>
  <c r="K208" i="4" s="1"/>
  <c r="J210" i="4"/>
  <c r="AW209" i="4"/>
  <c r="AW208" i="4" s="1"/>
  <c r="AT209" i="4"/>
  <c r="AT208" i="4" s="1"/>
  <c r="AQ209" i="4"/>
  <c r="AQ208" i="4" s="1"/>
  <c r="AH209" i="4"/>
  <c r="AH208" i="4" s="1"/>
  <c r="AE209" i="4"/>
  <c r="AE208" i="4" s="1"/>
  <c r="Y209" i="4"/>
  <c r="Y208" i="4" s="1"/>
  <c r="O209" i="4"/>
  <c r="O208" i="4" s="1"/>
  <c r="J209" i="4"/>
  <c r="J208" i="4" s="1"/>
  <c r="AW205" i="4"/>
  <c r="AV205" i="4"/>
  <c r="AV204" i="4" s="1"/>
  <c r="AV203" i="4" s="1"/>
  <c r="AV202" i="4" s="1"/>
  <c r="AV201" i="4" s="1"/>
  <c r="AT205" i="4"/>
  <c r="AS205" i="4"/>
  <c r="AS204" i="4" s="1"/>
  <c r="AR205" i="4"/>
  <c r="AP205" i="4"/>
  <c r="AP204" i="4" s="1"/>
  <c r="AP203" i="4" s="1"/>
  <c r="AP202" i="4" s="1"/>
  <c r="AP201" i="4" s="1"/>
  <c r="AK205" i="4"/>
  <c r="AK204" i="4" s="1"/>
  <c r="AK203" i="4" s="1"/>
  <c r="AK202" i="4" s="1"/>
  <c r="AK201" i="4" s="1"/>
  <c r="AJ205" i="4"/>
  <c r="AJ204" i="4" s="1"/>
  <c r="AH205" i="4"/>
  <c r="AG205" i="4"/>
  <c r="AG204" i="4" s="1"/>
  <c r="AG203" i="4" s="1"/>
  <c r="AG202" i="4" s="1"/>
  <c r="AG201" i="4" s="1"/>
  <c r="AF205" i="4"/>
  <c r="AF204" i="4" s="1"/>
  <c r="AF203" i="4" s="1"/>
  <c r="AF202" i="4" s="1"/>
  <c r="AF201" i="4" s="1"/>
  <c r="AD205" i="4"/>
  <c r="AD204" i="4" s="1"/>
  <c r="AD203" i="4" s="1"/>
  <c r="AD202" i="4" s="1"/>
  <c r="AD201" i="4" s="1"/>
  <c r="Y205" i="4"/>
  <c r="X205" i="4"/>
  <c r="X204" i="4" s="1"/>
  <c r="X203" i="4" s="1"/>
  <c r="X202" i="4" s="1"/>
  <c r="X201" i="4" s="1"/>
  <c r="V205" i="4"/>
  <c r="V204" i="4" s="1"/>
  <c r="V203" i="4" s="1"/>
  <c r="V202" i="4" s="1"/>
  <c r="V201" i="4" s="1"/>
  <c r="Q205" i="4"/>
  <c r="Q204" i="4" s="1"/>
  <c r="Q203" i="4" s="1"/>
  <c r="Q202" i="4" s="1"/>
  <c r="Q201" i="4" s="1"/>
  <c r="P205" i="4"/>
  <c r="N205" i="4"/>
  <c r="N204" i="4" s="1"/>
  <c r="N203" i="4" s="1"/>
  <c r="N202" i="4" s="1"/>
  <c r="N201" i="4" s="1"/>
  <c r="M205" i="4"/>
  <c r="M204" i="4" s="1"/>
  <c r="M203" i="4" s="1"/>
  <c r="M202" i="4" s="1"/>
  <c r="M201" i="4" s="1"/>
  <c r="L205" i="4"/>
  <c r="L204" i="4" s="1"/>
  <c r="L203" i="4" s="1"/>
  <c r="L202" i="4" s="1"/>
  <c r="L201" i="4" s="1"/>
  <c r="J205" i="4"/>
  <c r="AW204" i="4"/>
  <c r="AW203" i="4" s="1"/>
  <c r="AT204" i="4"/>
  <c r="AT203" i="4" s="1"/>
  <c r="AT202" i="4" s="1"/>
  <c r="AT201" i="4" s="1"/>
  <c r="AR204" i="4"/>
  <c r="AR203" i="4" s="1"/>
  <c r="AR202" i="4" s="1"/>
  <c r="AR201" i="4" s="1"/>
  <c r="AH204" i="4"/>
  <c r="AH203" i="4" s="1"/>
  <c r="AH202" i="4" s="1"/>
  <c r="AH201" i="4" s="1"/>
  <c r="Y204" i="4"/>
  <c r="Y203" i="4" s="1"/>
  <c r="Y202" i="4" s="1"/>
  <c r="Y201" i="4" s="1"/>
  <c r="P204" i="4"/>
  <c r="P203" i="4" s="1"/>
  <c r="P202" i="4" s="1"/>
  <c r="P201" i="4" s="1"/>
  <c r="J204" i="4"/>
  <c r="J203" i="4" s="1"/>
  <c r="J202" i="4" s="1"/>
  <c r="J201" i="4" s="1"/>
  <c r="AS203" i="4"/>
  <c r="AS202" i="4" s="1"/>
  <c r="AS201" i="4" s="1"/>
  <c r="AJ203" i="4"/>
  <c r="AJ202" i="4" s="1"/>
  <c r="AJ201" i="4" s="1"/>
  <c r="AW202" i="4"/>
  <c r="AW201" i="4" s="1"/>
  <c r="AW199" i="4"/>
  <c r="AV199" i="4"/>
  <c r="AU199" i="4"/>
  <c r="AT199" i="4"/>
  <c r="AS199" i="4"/>
  <c r="AR199" i="4"/>
  <c r="AQ199" i="4"/>
  <c r="AP199" i="4"/>
  <c r="AK199" i="4"/>
  <c r="AJ199" i="4"/>
  <c r="AI199" i="4"/>
  <c r="AH199" i="4"/>
  <c r="AG199" i="4"/>
  <c r="AF199" i="4"/>
  <c r="AE199" i="4"/>
  <c r="AD199" i="4"/>
  <c r="Y199" i="4"/>
  <c r="X199" i="4"/>
  <c r="W199" i="4"/>
  <c r="V199" i="4"/>
  <c r="Q199" i="4"/>
  <c r="P199" i="4"/>
  <c r="O199" i="4"/>
  <c r="N199" i="4"/>
  <c r="M199" i="4"/>
  <c r="L199" i="4"/>
  <c r="K199" i="4"/>
  <c r="J199" i="4"/>
  <c r="AW198" i="4"/>
  <c r="AV198" i="4"/>
  <c r="AU198" i="4"/>
  <c r="AT198" i="4"/>
  <c r="AS198" i="4"/>
  <c r="AR198" i="4"/>
  <c r="AQ198" i="4"/>
  <c r="AP198" i="4"/>
  <c r="AK198" i="4"/>
  <c r="AJ198" i="4"/>
  <c r="AI198" i="4"/>
  <c r="AH198" i="4"/>
  <c r="AG198" i="4"/>
  <c r="AF198" i="4"/>
  <c r="AE198" i="4"/>
  <c r="AD198" i="4"/>
  <c r="Y198" i="4"/>
  <c r="X198" i="4"/>
  <c r="W198" i="4"/>
  <c r="V198" i="4"/>
  <c r="Q198" i="4"/>
  <c r="P198" i="4"/>
  <c r="O198" i="4"/>
  <c r="N198" i="4"/>
  <c r="M198" i="4"/>
  <c r="L198" i="4"/>
  <c r="K198" i="4"/>
  <c r="J198" i="4"/>
  <c r="AW197" i="4"/>
  <c r="AV197" i="4"/>
  <c r="AU197" i="4"/>
  <c r="AT197" i="4"/>
  <c r="AS197" i="4"/>
  <c r="AR197" i="4"/>
  <c r="AQ197" i="4"/>
  <c r="AP197" i="4"/>
  <c r="AK197" i="4"/>
  <c r="AJ197" i="4"/>
  <c r="AI197" i="4"/>
  <c r="AH197" i="4"/>
  <c r="AG197" i="4"/>
  <c r="AF197" i="4"/>
  <c r="AE197" i="4"/>
  <c r="AD197" i="4"/>
  <c r="Y197" i="4"/>
  <c r="X197" i="4"/>
  <c r="W197" i="4"/>
  <c r="V197" i="4"/>
  <c r="Q197" i="4"/>
  <c r="P197" i="4"/>
  <c r="O197" i="4"/>
  <c r="N197" i="4"/>
  <c r="M197" i="4"/>
  <c r="L197" i="4"/>
  <c r="K197" i="4"/>
  <c r="J197" i="4"/>
  <c r="AW196" i="4"/>
  <c r="AV196" i="4"/>
  <c r="AU196" i="4"/>
  <c r="AT196" i="4"/>
  <c r="AS196" i="4"/>
  <c r="AR196" i="4"/>
  <c r="AQ196" i="4"/>
  <c r="AP196" i="4"/>
  <c r="AK196" i="4"/>
  <c r="AJ196" i="4"/>
  <c r="AI196" i="4"/>
  <c r="AH196" i="4"/>
  <c r="AG196" i="4"/>
  <c r="AF196" i="4"/>
  <c r="AE196" i="4"/>
  <c r="AD196" i="4"/>
  <c r="Y196" i="4"/>
  <c r="X196" i="4"/>
  <c r="W196" i="4"/>
  <c r="V196" i="4"/>
  <c r="Q196" i="4"/>
  <c r="P196" i="4"/>
  <c r="O196" i="4"/>
  <c r="N196" i="4"/>
  <c r="M196" i="4"/>
  <c r="L196" i="4"/>
  <c r="K196" i="4"/>
  <c r="J196" i="4"/>
  <c r="AW195" i="4"/>
  <c r="AV195" i="4"/>
  <c r="AU195" i="4"/>
  <c r="AT195" i="4"/>
  <c r="AS195" i="4"/>
  <c r="AR195" i="4"/>
  <c r="AQ195" i="4"/>
  <c r="AP195" i="4"/>
  <c r="AK195" i="4"/>
  <c r="AJ195" i="4"/>
  <c r="AI195" i="4"/>
  <c r="AH195" i="4"/>
  <c r="AG195" i="4"/>
  <c r="AF195" i="4"/>
  <c r="AE195" i="4"/>
  <c r="AD195" i="4"/>
  <c r="Y195" i="4"/>
  <c r="X195" i="4"/>
  <c r="W195" i="4"/>
  <c r="V195" i="4"/>
  <c r="Q195" i="4"/>
  <c r="P195" i="4"/>
  <c r="O195" i="4"/>
  <c r="N195" i="4"/>
  <c r="M195" i="4"/>
  <c r="L195" i="4"/>
  <c r="K195" i="4"/>
  <c r="J195" i="4"/>
  <c r="AW194" i="4"/>
  <c r="AV194" i="4"/>
  <c r="AU194" i="4"/>
  <c r="AT194" i="4"/>
  <c r="AS194" i="4"/>
  <c r="AR194" i="4"/>
  <c r="AQ194" i="4"/>
  <c r="AP194" i="4"/>
  <c r="AK194" i="4"/>
  <c r="AJ194" i="4"/>
  <c r="AI194" i="4"/>
  <c r="AH194" i="4"/>
  <c r="AG194" i="4"/>
  <c r="AF194" i="4"/>
  <c r="AE194" i="4"/>
  <c r="AD194" i="4"/>
  <c r="Y194" i="4"/>
  <c r="X194" i="4"/>
  <c r="W194" i="4"/>
  <c r="V194" i="4"/>
  <c r="Q194" i="4"/>
  <c r="P194" i="4"/>
  <c r="O194" i="4"/>
  <c r="N194" i="4"/>
  <c r="M194" i="4"/>
  <c r="L194" i="4"/>
  <c r="K194" i="4"/>
  <c r="J194" i="4"/>
  <c r="AW193" i="4"/>
  <c r="AV193" i="4"/>
  <c r="AU193" i="4"/>
  <c r="AU192" i="4" s="1"/>
  <c r="AT193" i="4"/>
  <c r="AS193" i="4"/>
  <c r="AR193" i="4"/>
  <c r="AQ193" i="4"/>
  <c r="AQ192" i="4" s="1"/>
  <c r="AP193" i="4"/>
  <c r="AK193" i="4"/>
  <c r="AJ193" i="4"/>
  <c r="AI193" i="4"/>
  <c r="AI192" i="4" s="1"/>
  <c r="AH193" i="4"/>
  <c r="AG193" i="4"/>
  <c r="AF193" i="4"/>
  <c r="AE193" i="4"/>
  <c r="AE192" i="4" s="1"/>
  <c r="AD193" i="4"/>
  <c r="Y193" i="4"/>
  <c r="X193" i="4"/>
  <c r="W193" i="4"/>
  <c r="W192" i="4" s="1"/>
  <c r="V193" i="4"/>
  <c r="Q193" i="4"/>
  <c r="P193" i="4"/>
  <c r="O193" i="4"/>
  <c r="O192" i="4" s="1"/>
  <c r="N193" i="4"/>
  <c r="M193" i="4"/>
  <c r="L193" i="4"/>
  <c r="K193" i="4"/>
  <c r="K192" i="4" s="1"/>
  <c r="J193" i="4"/>
  <c r="AW192" i="4"/>
  <c r="AV192" i="4"/>
  <c r="AT192" i="4"/>
  <c r="AS192" i="4"/>
  <c r="AR192" i="4"/>
  <c r="AP192" i="4"/>
  <c r="AK192" i="4"/>
  <c r="AJ192" i="4"/>
  <c r="AH192" i="4"/>
  <c r="AG192" i="4"/>
  <c r="AF192" i="4"/>
  <c r="AD192" i="4"/>
  <c r="Y192" i="4"/>
  <c r="X192" i="4"/>
  <c r="V192" i="4"/>
  <c r="Q192" i="4"/>
  <c r="P192" i="4"/>
  <c r="N192" i="4"/>
  <c r="M192" i="4"/>
  <c r="L192" i="4"/>
  <c r="J192" i="4"/>
  <c r="AW191" i="4"/>
  <c r="AW190" i="4" s="1"/>
  <c r="AV191" i="4"/>
  <c r="AU191" i="4"/>
  <c r="AU190" i="4" s="1"/>
  <c r="AU189" i="4" s="1"/>
  <c r="AU188" i="4" s="1"/>
  <c r="AU187" i="4" s="1"/>
  <c r="AT191" i="4"/>
  <c r="AT190" i="4" s="1"/>
  <c r="AT189" i="4" s="1"/>
  <c r="AT188" i="4" s="1"/>
  <c r="AT187" i="4" s="1"/>
  <c r="AS191" i="4"/>
  <c r="AS190" i="4" s="1"/>
  <c r="AR191" i="4"/>
  <c r="AQ191" i="4"/>
  <c r="AQ190" i="4" s="1"/>
  <c r="AQ189" i="4" s="1"/>
  <c r="AQ188" i="4" s="1"/>
  <c r="AQ187" i="4" s="1"/>
  <c r="AP191" i="4"/>
  <c r="AP190" i="4" s="1"/>
  <c r="AP189" i="4" s="1"/>
  <c r="AP188" i="4" s="1"/>
  <c r="AP187" i="4" s="1"/>
  <c r="AK191" i="4"/>
  <c r="AK190" i="4" s="1"/>
  <c r="AJ191" i="4"/>
  <c r="AI191" i="4"/>
  <c r="AI190" i="4" s="1"/>
  <c r="AI189" i="4" s="1"/>
  <c r="AI188" i="4" s="1"/>
  <c r="AI187" i="4" s="1"/>
  <c r="AH191" i="4"/>
  <c r="AH190" i="4" s="1"/>
  <c r="AH189" i="4" s="1"/>
  <c r="AH188" i="4" s="1"/>
  <c r="AH187" i="4" s="1"/>
  <c r="AG191" i="4"/>
  <c r="AG190" i="4" s="1"/>
  <c r="Y191" i="4"/>
  <c r="X191" i="4"/>
  <c r="X190" i="4" s="1"/>
  <c r="X189" i="4" s="1"/>
  <c r="X188" i="4" s="1"/>
  <c r="X187" i="4" s="1"/>
  <c r="W191" i="4"/>
  <c r="W190" i="4" s="1"/>
  <c r="W189" i="4" s="1"/>
  <c r="W188" i="4" s="1"/>
  <c r="W187" i="4" s="1"/>
  <c r="V191" i="4"/>
  <c r="V190" i="4" s="1"/>
  <c r="Q191" i="4"/>
  <c r="M191" i="4"/>
  <c r="M190" i="4" s="1"/>
  <c r="M189" i="4" s="1"/>
  <c r="M188" i="4" s="1"/>
  <c r="M187" i="4" s="1"/>
  <c r="AV190" i="4"/>
  <c r="AV189" i="4" s="1"/>
  <c r="AV188" i="4" s="1"/>
  <c r="AV187" i="4" s="1"/>
  <c r="AR190" i="4"/>
  <c r="AR189" i="4" s="1"/>
  <c r="AJ190" i="4"/>
  <c r="AJ189" i="4" s="1"/>
  <c r="AJ188" i="4" s="1"/>
  <c r="AJ187" i="4" s="1"/>
  <c r="Y190" i="4"/>
  <c r="Y189" i="4" s="1"/>
  <c r="Q190" i="4"/>
  <c r="Q189" i="4" s="1"/>
  <c r="Q188" i="4" s="1"/>
  <c r="Q187" i="4" s="1"/>
  <c r="AW189" i="4"/>
  <c r="AW188" i="4" s="1"/>
  <c r="AS189" i="4"/>
  <c r="AS188" i="4" s="1"/>
  <c r="AS187" i="4" s="1"/>
  <c r="AK189" i="4"/>
  <c r="AK188" i="4" s="1"/>
  <c r="AK187" i="4" s="1"/>
  <c r="AG189" i="4"/>
  <c r="AG188" i="4" s="1"/>
  <c r="AG187" i="4" s="1"/>
  <c r="V189" i="4"/>
  <c r="V188" i="4" s="1"/>
  <c r="V187" i="4" s="1"/>
  <c r="AR188" i="4"/>
  <c r="AR187" i="4" s="1"/>
  <c r="Y188" i="4"/>
  <c r="Y187" i="4" s="1"/>
  <c r="AW187" i="4"/>
  <c r="AW186" i="4"/>
  <c r="AW185" i="4" s="1"/>
  <c r="AW184" i="4" s="1"/>
  <c r="AW183" i="4" s="1"/>
  <c r="AW182" i="4" s="1"/>
  <c r="AV186" i="4"/>
  <c r="AV185" i="4" s="1"/>
  <c r="AT186" i="4"/>
  <c r="AS186" i="4"/>
  <c r="AR186" i="4"/>
  <c r="AR185" i="4" s="1"/>
  <c r="AR184" i="4" s="1"/>
  <c r="AR183" i="4" s="1"/>
  <c r="AR182" i="4" s="1"/>
  <c r="AP186" i="4"/>
  <c r="AP185" i="4" s="1"/>
  <c r="AK186" i="4"/>
  <c r="AJ186" i="4"/>
  <c r="AJ185" i="4" s="1"/>
  <c r="AJ184" i="4" s="1"/>
  <c r="AJ183" i="4" s="1"/>
  <c r="AJ182" i="4" s="1"/>
  <c r="AH186" i="4"/>
  <c r="AH185" i="4" s="1"/>
  <c r="AH184" i="4" s="1"/>
  <c r="AH183" i="4" s="1"/>
  <c r="AH182" i="4" s="1"/>
  <c r="AG186" i="4"/>
  <c r="AG185" i="4" s="1"/>
  <c r="AF186" i="4"/>
  <c r="AF185" i="4" s="1"/>
  <c r="AF184" i="4" s="1"/>
  <c r="AF183" i="4" s="1"/>
  <c r="AF182" i="4" s="1"/>
  <c r="AD186" i="4"/>
  <c r="Y186" i="4"/>
  <c r="X186" i="4"/>
  <c r="X185" i="4" s="1"/>
  <c r="X184" i="4" s="1"/>
  <c r="X183" i="4" s="1"/>
  <c r="X182" i="4" s="1"/>
  <c r="V186" i="4"/>
  <c r="Q186" i="4"/>
  <c r="Q185" i="4" s="1"/>
  <c r="Q184" i="4" s="1"/>
  <c r="Q183" i="4" s="1"/>
  <c r="Q182" i="4" s="1"/>
  <c r="P186" i="4"/>
  <c r="P185" i="4" s="1"/>
  <c r="P184" i="4" s="1"/>
  <c r="P183" i="4" s="1"/>
  <c r="P182" i="4" s="1"/>
  <c r="N186" i="4"/>
  <c r="N185" i="4" s="1"/>
  <c r="M186" i="4"/>
  <c r="M185" i="4" s="1"/>
  <c r="M184" i="4" s="1"/>
  <c r="M183" i="4" s="1"/>
  <c r="M182" i="4" s="1"/>
  <c r="L186" i="4"/>
  <c r="L185" i="4" s="1"/>
  <c r="L184" i="4" s="1"/>
  <c r="L183" i="4" s="1"/>
  <c r="L182" i="4" s="1"/>
  <c r="J186" i="4"/>
  <c r="J185" i="4" s="1"/>
  <c r="J184" i="4" s="1"/>
  <c r="J183" i="4" s="1"/>
  <c r="J182" i="4" s="1"/>
  <c r="AT185" i="4"/>
  <c r="AS185" i="4"/>
  <c r="AS184" i="4" s="1"/>
  <c r="AS183" i="4" s="1"/>
  <c r="AS182" i="4" s="1"/>
  <c r="AK185" i="4"/>
  <c r="AD185" i="4"/>
  <c r="AD184" i="4" s="1"/>
  <c r="AD183" i="4" s="1"/>
  <c r="AD182" i="4" s="1"/>
  <c r="Y185" i="4"/>
  <c r="Y184" i="4" s="1"/>
  <c r="Y183" i="4" s="1"/>
  <c r="Y182" i="4" s="1"/>
  <c r="V185" i="4"/>
  <c r="V184" i="4" s="1"/>
  <c r="V183" i="4" s="1"/>
  <c r="V182" i="4" s="1"/>
  <c r="AV184" i="4"/>
  <c r="AV183" i="4" s="1"/>
  <c r="AV182" i="4" s="1"/>
  <c r="AT184" i="4"/>
  <c r="AT183" i="4" s="1"/>
  <c r="AT182" i="4" s="1"/>
  <c r="AP184" i="4"/>
  <c r="AP183" i="4" s="1"/>
  <c r="AP182" i="4" s="1"/>
  <c r="AK184" i="4"/>
  <c r="AK183" i="4" s="1"/>
  <c r="AK182" i="4" s="1"/>
  <c r="AG184" i="4"/>
  <c r="AG183" i="4" s="1"/>
  <c r="AG182" i="4" s="1"/>
  <c r="N184" i="4"/>
  <c r="N183" i="4" s="1"/>
  <c r="N182" i="4" s="1"/>
  <c r="AW181" i="4"/>
  <c r="AW180" i="4" s="1"/>
  <c r="AU181" i="4"/>
  <c r="AT181" i="4"/>
  <c r="AS181" i="4"/>
  <c r="AQ181" i="4"/>
  <c r="AQ180" i="4" s="1"/>
  <c r="AQ179" i="4" s="1"/>
  <c r="AP181" i="4"/>
  <c r="AP180" i="4" s="1"/>
  <c r="AP179" i="4" s="1"/>
  <c r="AK181" i="4"/>
  <c r="AK180" i="4" s="1"/>
  <c r="AK179" i="4" s="1"/>
  <c r="AI181" i="4"/>
  <c r="AI180" i="4" s="1"/>
  <c r="AI179" i="4" s="1"/>
  <c r="AH181" i="4"/>
  <c r="AH180" i="4" s="1"/>
  <c r="AH179" i="4" s="1"/>
  <c r="AG181" i="4"/>
  <c r="AG180" i="4" s="1"/>
  <c r="AG179" i="4" s="1"/>
  <c r="AE181" i="4"/>
  <c r="AD181" i="4"/>
  <c r="AD180" i="4" s="1"/>
  <c r="AD179" i="4" s="1"/>
  <c r="Y181" i="4"/>
  <c r="Y180" i="4" s="1"/>
  <c r="Y179" i="4" s="1"/>
  <c r="W181" i="4"/>
  <c r="W180" i="4" s="1"/>
  <c r="W179" i="4" s="1"/>
  <c r="V181" i="4"/>
  <c r="V180" i="4" s="1"/>
  <c r="V179" i="4" s="1"/>
  <c r="Q181" i="4"/>
  <c r="Q180" i="4" s="1"/>
  <c r="Q179" i="4" s="1"/>
  <c r="O181" i="4"/>
  <c r="O180" i="4" s="1"/>
  <c r="O179" i="4" s="1"/>
  <c r="N181" i="4"/>
  <c r="N180" i="4" s="1"/>
  <c r="N179" i="4" s="1"/>
  <c r="M181" i="4"/>
  <c r="M180" i="4" s="1"/>
  <c r="M179" i="4" s="1"/>
  <c r="K181" i="4"/>
  <c r="K180" i="4" s="1"/>
  <c r="K179" i="4" s="1"/>
  <c r="J181" i="4"/>
  <c r="J180" i="4" s="1"/>
  <c r="J179" i="4" s="1"/>
  <c r="AU180" i="4"/>
  <c r="AU179" i="4" s="1"/>
  <c r="AT180" i="4"/>
  <c r="AT179" i="4" s="1"/>
  <c r="AS180" i="4"/>
  <c r="AS179" i="4" s="1"/>
  <c r="AE180" i="4"/>
  <c r="AE179" i="4" s="1"/>
  <c r="AW179" i="4"/>
  <c r="AW178" i="4"/>
  <c r="AW177" i="4" s="1"/>
  <c r="AW176" i="4" s="1"/>
  <c r="AU178" i="4"/>
  <c r="AU177" i="4" s="1"/>
  <c r="AU176" i="4" s="1"/>
  <c r="AT178" i="4"/>
  <c r="AS178" i="4"/>
  <c r="AS177" i="4" s="1"/>
  <c r="AS176" i="4" s="1"/>
  <c r="AQ178" i="4"/>
  <c r="AQ177" i="4" s="1"/>
  <c r="AQ176" i="4" s="1"/>
  <c r="AP178" i="4"/>
  <c r="AP177" i="4" s="1"/>
  <c r="AP176" i="4" s="1"/>
  <c r="AK178" i="4"/>
  <c r="AI178" i="4"/>
  <c r="AI177" i="4" s="1"/>
  <c r="AI176" i="4" s="1"/>
  <c r="AH178" i="4"/>
  <c r="AH177" i="4" s="1"/>
  <c r="AH176" i="4" s="1"/>
  <c r="AG178" i="4"/>
  <c r="AG177" i="4" s="1"/>
  <c r="AE178" i="4"/>
  <c r="AD178" i="4"/>
  <c r="AD177" i="4" s="1"/>
  <c r="AD176" i="4" s="1"/>
  <c r="Y178" i="4"/>
  <c r="Y177" i="4" s="1"/>
  <c r="Y176" i="4" s="1"/>
  <c r="W178" i="4"/>
  <c r="W177" i="4" s="1"/>
  <c r="W176" i="4" s="1"/>
  <c r="V178" i="4"/>
  <c r="Q178" i="4"/>
  <c r="Q177" i="4" s="1"/>
  <c r="Q176" i="4" s="1"/>
  <c r="O178" i="4"/>
  <c r="O177" i="4" s="1"/>
  <c r="O176" i="4" s="1"/>
  <c r="N178" i="4"/>
  <c r="N177" i="4" s="1"/>
  <c r="N176" i="4" s="1"/>
  <c r="M178" i="4"/>
  <c r="K178" i="4"/>
  <c r="K177" i="4" s="1"/>
  <c r="K176" i="4" s="1"/>
  <c r="J178" i="4"/>
  <c r="J177" i="4" s="1"/>
  <c r="J176" i="4" s="1"/>
  <c r="AT177" i="4"/>
  <c r="AT176" i="4" s="1"/>
  <c r="AK177" i="4"/>
  <c r="AK176" i="4" s="1"/>
  <c r="AE177" i="4"/>
  <c r="AE176" i="4" s="1"/>
  <c r="V177" i="4"/>
  <c r="V176" i="4" s="1"/>
  <c r="M177" i="4"/>
  <c r="M176" i="4" s="1"/>
  <c r="AG176" i="4"/>
  <c r="AW175" i="4"/>
  <c r="AW174" i="4" s="1"/>
  <c r="AW173" i="4" s="1"/>
  <c r="AU175" i="4"/>
  <c r="AU174" i="4" s="1"/>
  <c r="AU173" i="4" s="1"/>
  <c r="AT175" i="4"/>
  <c r="AT174" i="4" s="1"/>
  <c r="AS175" i="4"/>
  <c r="AS174" i="4" s="1"/>
  <c r="AS173" i="4" s="1"/>
  <c r="AS172" i="4" s="1"/>
  <c r="AS171" i="4" s="1"/>
  <c r="AQ175" i="4"/>
  <c r="AQ174" i="4" s="1"/>
  <c r="AQ173" i="4" s="1"/>
  <c r="AP175" i="4"/>
  <c r="AK175" i="4"/>
  <c r="AK174" i="4" s="1"/>
  <c r="AI175" i="4"/>
  <c r="AI174" i="4" s="1"/>
  <c r="AI173" i="4" s="1"/>
  <c r="AH175" i="4"/>
  <c r="AH174" i="4" s="1"/>
  <c r="AH173" i="4" s="1"/>
  <c r="AG175" i="4"/>
  <c r="AG174" i="4" s="1"/>
  <c r="AG173" i="4" s="1"/>
  <c r="AE175" i="4"/>
  <c r="AE174" i="4" s="1"/>
  <c r="AD175" i="4"/>
  <c r="AD174" i="4" s="1"/>
  <c r="AD173" i="4" s="1"/>
  <c r="Y175" i="4"/>
  <c r="Y174" i="4" s="1"/>
  <c r="Y173" i="4" s="1"/>
  <c r="W175" i="4"/>
  <c r="W174" i="4" s="1"/>
  <c r="W173" i="4" s="1"/>
  <c r="V175" i="4"/>
  <c r="V174" i="4" s="1"/>
  <c r="Q175" i="4"/>
  <c r="Q174" i="4" s="1"/>
  <c r="Q173" i="4" s="1"/>
  <c r="O175" i="4"/>
  <c r="O174" i="4" s="1"/>
  <c r="O173" i="4" s="1"/>
  <c r="N175" i="4"/>
  <c r="N174" i="4" s="1"/>
  <c r="N173" i="4" s="1"/>
  <c r="M175" i="4"/>
  <c r="M174" i="4" s="1"/>
  <c r="K175" i="4"/>
  <c r="K174" i="4" s="1"/>
  <c r="K173" i="4" s="1"/>
  <c r="J175" i="4"/>
  <c r="J174" i="4" s="1"/>
  <c r="J173" i="4" s="1"/>
  <c r="AP174" i="4"/>
  <c r="AP173" i="4" s="1"/>
  <c r="AT173" i="4"/>
  <c r="AK173" i="4"/>
  <c r="AE173" i="4"/>
  <c r="V173" i="4"/>
  <c r="M173" i="4"/>
  <c r="AW170" i="4"/>
  <c r="AV170" i="4"/>
  <c r="AV169" i="4" s="1"/>
  <c r="AV168" i="4" s="1"/>
  <c r="AV167" i="4" s="1"/>
  <c r="AV166" i="4" s="1"/>
  <c r="AU170" i="4"/>
  <c r="AU169" i="4" s="1"/>
  <c r="AU168" i="4" s="1"/>
  <c r="AU167" i="4" s="1"/>
  <c r="AU166" i="4" s="1"/>
  <c r="AS170" i="4"/>
  <c r="AR170" i="4"/>
  <c r="AQ170" i="4"/>
  <c r="AQ169" i="4" s="1"/>
  <c r="AQ168" i="4" s="1"/>
  <c r="AQ167" i="4" s="1"/>
  <c r="AQ166" i="4" s="1"/>
  <c r="AP170" i="4"/>
  <c r="AP169" i="4" s="1"/>
  <c r="AP168" i="4" s="1"/>
  <c r="AK170" i="4"/>
  <c r="AK169" i="4" s="1"/>
  <c r="AK168" i="4" s="1"/>
  <c r="AK167" i="4" s="1"/>
  <c r="AK166" i="4" s="1"/>
  <c r="AJ170" i="4"/>
  <c r="AI170" i="4"/>
  <c r="AI169" i="4" s="1"/>
  <c r="AI168" i="4" s="1"/>
  <c r="AI167" i="4" s="1"/>
  <c r="AI166" i="4" s="1"/>
  <c r="AG170" i="4"/>
  <c r="AG169" i="4" s="1"/>
  <c r="AG168" i="4" s="1"/>
  <c r="AF170" i="4"/>
  <c r="AE170" i="4"/>
  <c r="Y170" i="4"/>
  <c r="Y169" i="4" s="1"/>
  <c r="Y168" i="4" s="1"/>
  <c r="Y167" i="4" s="1"/>
  <c r="Y166" i="4" s="1"/>
  <c r="X170" i="4"/>
  <c r="X169" i="4" s="1"/>
  <c r="X168" i="4" s="1"/>
  <c r="X167" i="4" s="1"/>
  <c r="X166" i="4" s="1"/>
  <c r="W170" i="4"/>
  <c r="W169" i="4" s="1"/>
  <c r="W168" i="4" s="1"/>
  <c r="W167" i="4" s="1"/>
  <c r="W166" i="4" s="1"/>
  <c r="V170" i="4"/>
  <c r="Q170" i="4"/>
  <c r="Q169" i="4" s="1"/>
  <c r="Q168" i="4" s="1"/>
  <c r="Q167" i="4" s="1"/>
  <c r="Q166" i="4" s="1"/>
  <c r="P170" i="4"/>
  <c r="P169" i="4" s="1"/>
  <c r="P168" i="4" s="1"/>
  <c r="P167" i="4" s="1"/>
  <c r="P166" i="4" s="1"/>
  <c r="O170" i="4"/>
  <c r="O169" i="4" s="1"/>
  <c r="O168" i="4" s="1"/>
  <c r="O167" i="4" s="1"/>
  <c r="O166" i="4" s="1"/>
  <c r="N170" i="4"/>
  <c r="M170" i="4"/>
  <c r="M169" i="4" s="1"/>
  <c r="M168" i="4" s="1"/>
  <c r="M167" i="4" s="1"/>
  <c r="M166" i="4" s="1"/>
  <c r="L170" i="4"/>
  <c r="L169" i="4" s="1"/>
  <c r="L168" i="4" s="1"/>
  <c r="K170" i="4"/>
  <c r="K169" i="4" s="1"/>
  <c r="K168" i="4" s="1"/>
  <c r="K167" i="4" s="1"/>
  <c r="K166" i="4" s="1"/>
  <c r="J170" i="4"/>
  <c r="AW169" i="4"/>
  <c r="AW168" i="4" s="1"/>
  <c r="AW167" i="4" s="1"/>
  <c r="AW166" i="4" s="1"/>
  <c r="AS169" i="4"/>
  <c r="AR169" i="4"/>
  <c r="AR168" i="4" s="1"/>
  <c r="AR167" i="4" s="1"/>
  <c r="AR166" i="4" s="1"/>
  <c r="AJ169" i="4"/>
  <c r="AJ168" i="4" s="1"/>
  <c r="AJ167" i="4" s="1"/>
  <c r="AJ166" i="4" s="1"/>
  <c r="AF169" i="4"/>
  <c r="AF168" i="4" s="1"/>
  <c r="AF167" i="4" s="1"/>
  <c r="AF166" i="4" s="1"/>
  <c r="AE169" i="4"/>
  <c r="AE168" i="4" s="1"/>
  <c r="AE167" i="4" s="1"/>
  <c r="AE166" i="4" s="1"/>
  <c r="V169" i="4"/>
  <c r="V168" i="4" s="1"/>
  <c r="V167" i="4" s="1"/>
  <c r="V166" i="4" s="1"/>
  <c r="N169" i="4"/>
  <c r="N168" i="4" s="1"/>
  <c r="N167" i="4" s="1"/>
  <c r="N166" i="4" s="1"/>
  <c r="J169" i="4"/>
  <c r="J168" i="4" s="1"/>
  <c r="J167" i="4" s="1"/>
  <c r="J166" i="4" s="1"/>
  <c r="AS168" i="4"/>
  <c r="AS167" i="4" s="1"/>
  <c r="AS166" i="4" s="1"/>
  <c r="AP167" i="4"/>
  <c r="AP166" i="4" s="1"/>
  <c r="AG167" i="4"/>
  <c r="AG166" i="4" s="1"/>
  <c r="L167" i="4"/>
  <c r="L166" i="4" s="1"/>
  <c r="AW165" i="4"/>
  <c r="AV165" i="4"/>
  <c r="AU165" i="4"/>
  <c r="AT165" i="4"/>
  <c r="AS165" i="4"/>
  <c r="AR165" i="4"/>
  <c r="AQ165" i="4"/>
  <c r="AP165" i="4"/>
  <c r="AK165" i="4"/>
  <c r="AJ165" i="4"/>
  <c r="AI165" i="4"/>
  <c r="AH165" i="4"/>
  <c r="AG165" i="4"/>
  <c r="AF165" i="4"/>
  <c r="AE165" i="4"/>
  <c r="AD165" i="4"/>
  <c r="Y165" i="4"/>
  <c r="X165" i="4"/>
  <c r="W165" i="4"/>
  <c r="V165" i="4"/>
  <c r="Q165" i="4"/>
  <c r="P165" i="4"/>
  <c r="O165" i="4"/>
  <c r="N165" i="4"/>
  <c r="M165" i="4"/>
  <c r="L165" i="4"/>
  <c r="K165" i="4"/>
  <c r="J165" i="4"/>
  <c r="AW164" i="4"/>
  <c r="AV164" i="4"/>
  <c r="AU164" i="4"/>
  <c r="AT164" i="4"/>
  <c r="AS164" i="4"/>
  <c r="AR164" i="4"/>
  <c r="AQ164" i="4"/>
  <c r="AP164" i="4"/>
  <c r="AK164" i="4"/>
  <c r="AJ164" i="4"/>
  <c r="AI164" i="4"/>
  <c r="AH164" i="4"/>
  <c r="AG164" i="4"/>
  <c r="AF164" i="4"/>
  <c r="AE164" i="4"/>
  <c r="AD164" i="4"/>
  <c r="Y164" i="4"/>
  <c r="X164" i="4"/>
  <c r="W164" i="4"/>
  <c r="V164" i="4"/>
  <c r="Q164" i="4"/>
  <c r="P164" i="4"/>
  <c r="O164" i="4"/>
  <c r="N164" i="4"/>
  <c r="M164" i="4"/>
  <c r="L164" i="4"/>
  <c r="K164" i="4"/>
  <c r="J164" i="4"/>
  <c r="AW163" i="4"/>
  <c r="AV163" i="4"/>
  <c r="AU163" i="4"/>
  <c r="AT163" i="4"/>
  <c r="AS163" i="4"/>
  <c r="AR163" i="4"/>
  <c r="AQ163" i="4"/>
  <c r="AP163" i="4"/>
  <c r="AK163" i="4"/>
  <c r="AJ163" i="4"/>
  <c r="AI163" i="4"/>
  <c r="AH163" i="4"/>
  <c r="AG163" i="4"/>
  <c r="AF163" i="4"/>
  <c r="AE163" i="4"/>
  <c r="AD163" i="4"/>
  <c r="Y163" i="4"/>
  <c r="X163" i="4"/>
  <c r="W163" i="4"/>
  <c r="V163" i="4"/>
  <c r="Q163" i="4"/>
  <c r="P163" i="4"/>
  <c r="O163" i="4"/>
  <c r="N163" i="4"/>
  <c r="M163" i="4"/>
  <c r="L163" i="4"/>
  <c r="K163" i="4"/>
  <c r="J163" i="4"/>
  <c r="AW162" i="4"/>
  <c r="AW161" i="4" s="1"/>
  <c r="AW160" i="4" s="1"/>
  <c r="AV162" i="4"/>
  <c r="AV161" i="4" s="1"/>
  <c r="AU162" i="4"/>
  <c r="AU161" i="4" s="1"/>
  <c r="AU160" i="4" s="1"/>
  <c r="AT162" i="4"/>
  <c r="AT161" i="4" s="1"/>
  <c r="AT160" i="4" s="1"/>
  <c r="AS162" i="4"/>
  <c r="AS161" i="4" s="1"/>
  <c r="AS160" i="4" s="1"/>
  <c r="AR162" i="4"/>
  <c r="AQ162" i="4"/>
  <c r="AP162" i="4"/>
  <c r="AP161" i="4" s="1"/>
  <c r="AP160" i="4" s="1"/>
  <c r="AK162" i="4"/>
  <c r="AK161" i="4" s="1"/>
  <c r="AK160" i="4" s="1"/>
  <c r="AJ162" i="4"/>
  <c r="AJ161" i="4" s="1"/>
  <c r="AJ160" i="4" s="1"/>
  <c r="AI162" i="4"/>
  <c r="AG162" i="4"/>
  <c r="AG161" i="4" s="1"/>
  <c r="AG160" i="4" s="1"/>
  <c r="AF162" i="4"/>
  <c r="AF161" i="4" s="1"/>
  <c r="AF160" i="4" s="1"/>
  <c r="AE162" i="4"/>
  <c r="AE161" i="4" s="1"/>
  <c r="AE160" i="4" s="1"/>
  <c r="AD162" i="4"/>
  <c r="Y162" i="4"/>
  <c r="Y161" i="4" s="1"/>
  <c r="Y160" i="4" s="1"/>
  <c r="X162" i="4"/>
  <c r="X161" i="4" s="1"/>
  <c r="X160" i="4" s="1"/>
  <c r="W162" i="4"/>
  <c r="W161" i="4" s="1"/>
  <c r="W160" i="4" s="1"/>
  <c r="V162" i="4"/>
  <c r="Q162" i="4"/>
  <c r="Q161" i="4" s="1"/>
  <c r="Q160" i="4" s="1"/>
  <c r="P162" i="4"/>
  <c r="P161" i="4" s="1"/>
  <c r="P160" i="4" s="1"/>
  <c r="O162" i="4"/>
  <c r="O161" i="4" s="1"/>
  <c r="O160" i="4" s="1"/>
  <c r="N162" i="4"/>
  <c r="N161" i="4" s="1"/>
  <c r="N160" i="4" s="1"/>
  <c r="M162" i="4"/>
  <c r="M161" i="4" s="1"/>
  <c r="M160" i="4" s="1"/>
  <c r="L162" i="4"/>
  <c r="L161" i="4" s="1"/>
  <c r="L160" i="4" s="1"/>
  <c r="K162" i="4"/>
  <c r="K161" i="4" s="1"/>
  <c r="J162" i="4"/>
  <c r="J161" i="4" s="1"/>
  <c r="J160" i="4" s="1"/>
  <c r="AR161" i="4"/>
  <c r="AR160" i="4" s="1"/>
  <c r="AQ161" i="4"/>
  <c r="AQ160" i="4" s="1"/>
  <c r="AI161" i="4"/>
  <c r="AI160" i="4" s="1"/>
  <c r="AD161" i="4"/>
  <c r="AD160" i="4" s="1"/>
  <c r="V161" i="4"/>
  <c r="V160" i="4" s="1"/>
  <c r="AV160" i="4"/>
  <c r="K160" i="4"/>
  <c r="BA159" i="4"/>
  <c r="AZ159" i="4"/>
  <c r="AY159" i="4"/>
  <c r="AX159" i="4"/>
  <c r="AW159" i="4"/>
  <c r="AV159" i="4"/>
  <c r="AU159" i="4"/>
  <c r="AT159" i="4"/>
  <c r="AS159" i="4"/>
  <c r="AR159" i="4"/>
  <c r="AQ159" i="4"/>
  <c r="AP159" i="4"/>
  <c r="AO159" i="4"/>
  <c r="AN159" i="4"/>
  <c r="AM159" i="4"/>
  <c r="AL159" i="4"/>
  <c r="AK159" i="4"/>
  <c r="AJ159" i="4"/>
  <c r="AI159" i="4"/>
  <c r="AH159" i="4"/>
  <c r="AG159" i="4"/>
  <c r="AF159" i="4"/>
  <c r="AE159" i="4"/>
  <c r="AD159" i="4"/>
  <c r="Y159" i="4"/>
  <c r="X159" i="4"/>
  <c r="X158" i="4" s="1"/>
  <c r="X157" i="4" s="1"/>
  <c r="W159" i="4"/>
  <c r="W158" i="4" s="1"/>
  <c r="W157" i="4" s="1"/>
  <c r="Q159" i="4"/>
  <c r="Q158" i="4" s="1"/>
  <c r="Q157" i="4" s="1"/>
  <c r="P159" i="4"/>
  <c r="O159" i="4"/>
  <c r="O158" i="4" s="1"/>
  <c r="O157" i="4" s="1"/>
  <c r="M159" i="4"/>
  <c r="M158" i="4" s="1"/>
  <c r="M157" i="4" s="1"/>
  <c r="L159" i="4"/>
  <c r="L158" i="4" s="1"/>
  <c r="L157" i="4" s="1"/>
  <c r="K159" i="4"/>
  <c r="J159" i="4"/>
  <c r="J158" i="4" s="1"/>
  <c r="J157" i="4" s="1"/>
  <c r="Y158" i="4"/>
  <c r="Y157" i="4" s="1"/>
  <c r="P158" i="4"/>
  <c r="P157" i="4" s="1"/>
  <c r="K158" i="4"/>
  <c r="K157" i="4" s="1"/>
  <c r="AW156" i="4"/>
  <c r="AW155" i="4" s="1"/>
  <c r="AW154" i="4" s="1"/>
  <c r="AU156" i="4"/>
  <c r="AU155" i="4" s="1"/>
  <c r="AU154" i="4" s="1"/>
  <c r="AT156" i="4"/>
  <c r="AS156" i="4"/>
  <c r="AQ156" i="4"/>
  <c r="AQ155" i="4" s="1"/>
  <c r="AQ154" i="4" s="1"/>
  <c r="AP156" i="4"/>
  <c r="AP155" i="4" s="1"/>
  <c r="AP154" i="4" s="1"/>
  <c r="AK156" i="4"/>
  <c r="AK155" i="4" s="1"/>
  <c r="AK154" i="4" s="1"/>
  <c r="AI156" i="4"/>
  <c r="AH156" i="4"/>
  <c r="AH155" i="4" s="1"/>
  <c r="AH154" i="4" s="1"/>
  <c r="AG156" i="4"/>
  <c r="AG155" i="4" s="1"/>
  <c r="AG154" i="4" s="1"/>
  <c r="AE156" i="4"/>
  <c r="AE155" i="4" s="1"/>
  <c r="AE154" i="4" s="1"/>
  <c r="AD156" i="4"/>
  <c r="Y156" i="4"/>
  <c r="Y155" i="4" s="1"/>
  <c r="Y154" i="4" s="1"/>
  <c r="W156" i="4"/>
  <c r="W155" i="4" s="1"/>
  <c r="W154" i="4" s="1"/>
  <c r="V156" i="4"/>
  <c r="V155" i="4" s="1"/>
  <c r="V154" i="4" s="1"/>
  <c r="Q156" i="4"/>
  <c r="O156" i="4"/>
  <c r="O155" i="4" s="1"/>
  <c r="O154" i="4" s="1"/>
  <c r="N156" i="4"/>
  <c r="N155" i="4" s="1"/>
  <c r="N154" i="4" s="1"/>
  <c r="M156" i="4"/>
  <c r="M155" i="4" s="1"/>
  <c r="M154" i="4" s="1"/>
  <c r="K156" i="4"/>
  <c r="J156" i="4"/>
  <c r="J155" i="4" s="1"/>
  <c r="J154" i="4" s="1"/>
  <c r="AT155" i="4"/>
  <c r="AT154" i="4" s="1"/>
  <c r="AS155" i="4"/>
  <c r="AS154" i="4" s="1"/>
  <c r="AI155" i="4"/>
  <c r="AI154" i="4" s="1"/>
  <c r="AD155" i="4"/>
  <c r="AD154" i="4" s="1"/>
  <c r="Q155" i="4"/>
  <c r="Q154" i="4" s="1"/>
  <c r="K155" i="4"/>
  <c r="K154" i="4" s="1"/>
  <c r="AW153" i="4"/>
  <c r="AW152" i="4" s="1"/>
  <c r="AW151" i="4" s="1"/>
  <c r="AU153" i="4"/>
  <c r="AT153" i="4"/>
  <c r="AT152" i="4" s="1"/>
  <c r="AT151" i="4" s="1"/>
  <c r="AS153" i="4"/>
  <c r="AQ153" i="4"/>
  <c r="AP153" i="4"/>
  <c r="AK153" i="4"/>
  <c r="AK152" i="4" s="1"/>
  <c r="AK151" i="4" s="1"/>
  <c r="AI153" i="4"/>
  <c r="AI152" i="4" s="1"/>
  <c r="AI151" i="4" s="1"/>
  <c r="AH153" i="4"/>
  <c r="AH152" i="4" s="1"/>
  <c r="AH151" i="4" s="1"/>
  <c r="AG153" i="4"/>
  <c r="AE153" i="4"/>
  <c r="AE152" i="4" s="1"/>
  <c r="AE151" i="4" s="1"/>
  <c r="AD153" i="4"/>
  <c r="AD152" i="4" s="1"/>
  <c r="AD151" i="4" s="1"/>
  <c r="Y153" i="4"/>
  <c r="W153" i="4"/>
  <c r="V153" i="4"/>
  <c r="V152" i="4" s="1"/>
  <c r="V151" i="4" s="1"/>
  <c r="Q153" i="4"/>
  <c r="Q152" i="4" s="1"/>
  <c r="Q151" i="4" s="1"/>
  <c r="O153" i="4"/>
  <c r="N153" i="4"/>
  <c r="M153" i="4"/>
  <c r="M152" i="4" s="1"/>
  <c r="M151" i="4" s="1"/>
  <c r="K153" i="4"/>
  <c r="K152" i="4" s="1"/>
  <c r="K151" i="4" s="1"/>
  <c r="J153" i="4"/>
  <c r="AU152" i="4"/>
  <c r="AU151" i="4" s="1"/>
  <c r="AS152" i="4"/>
  <c r="AS151" i="4" s="1"/>
  <c r="AQ152" i="4"/>
  <c r="AQ151" i="4" s="1"/>
  <c r="AP152" i="4"/>
  <c r="AP151" i="4" s="1"/>
  <c r="AG152" i="4"/>
  <c r="AG151" i="4" s="1"/>
  <c r="Y152" i="4"/>
  <c r="Y151" i="4" s="1"/>
  <c r="W152" i="4"/>
  <c r="W151" i="4" s="1"/>
  <c r="O152" i="4"/>
  <c r="O151" i="4" s="1"/>
  <c r="N152" i="4"/>
  <c r="N151" i="4" s="1"/>
  <c r="J152" i="4"/>
  <c r="J151" i="4" s="1"/>
  <c r="AW150" i="4"/>
  <c r="AU150" i="4"/>
  <c r="AT150" i="4"/>
  <c r="AT149" i="4" s="1"/>
  <c r="AT148" i="4" s="1"/>
  <c r="AS150" i="4"/>
  <c r="AS149" i="4" s="1"/>
  <c r="AS148" i="4" s="1"/>
  <c r="AQ150" i="4"/>
  <c r="AP150" i="4"/>
  <c r="AK150" i="4"/>
  <c r="AK149" i="4" s="1"/>
  <c r="AK148" i="4" s="1"/>
  <c r="AI150" i="4"/>
  <c r="AI149" i="4" s="1"/>
  <c r="AI148" i="4" s="1"/>
  <c r="AH150" i="4"/>
  <c r="AG150" i="4"/>
  <c r="AG149" i="4" s="1"/>
  <c r="AG148" i="4" s="1"/>
  <c r="AE150" i="4"/>
  <c r="AE149" i="4" s="1"/>
  <c r="AE148" i="4" s="1"/>
  <c r="AD150" i="4"/>
  <c r="AD149" i="4" s="1"/>
  <c r="AD148" i="4" s="1"/>
  <c r="Y150" i="4"/>
  <c r="W150" i="4"/>
  <c r="W149" i="4" s="1"/>
  <c r="W148" i="4" s="1"/>
  <c r="V150" i="4"/>
  <c r="V149" i="4" s="1"/>
  <c r="V148" i="4" s="1"/>
  <c r="Q150" i="4"/>
  <c r="Q149" i="4" s="1"/>
  <c r="Q148" i="4" s="1"/>
  <c r="O150" i="4"/>
  <c r="N150" i="4"/>
  <c r="N149" i="4" s="1"/>
  <c r="N148" i="4" s="1"/>
  <c r="M150" i="4"/>
  <c r="M149" i="4" s="1"/>
  <c r="M148" i="4" s="1"/>
  <c r="K150" i="4"/>
  <c r="K149" i="4" s="1"/>
  <c r="K148" i="4" s="1"/>
  <c r="J150" i="4"/>
  <c r="AW149" i="4"/>
  <c r="AW148" i="4" s="1"/>
  <c r="AU149" i="4"/>
  <c r="AU148" i="4" s="1"/>
  <c r="AQ149" i="4"/>
  <c r="AQ148" i="4" s="1"/>
  <c r="AP149" i="4"/>
  <c r="AP148" i="4" s="1"/>
  <c r="AH149" i="4"/>
  <c r="AH148" i="4" s="1"/>
  <c r="Y149" i="4"/>
  <c r="Y148" i="4" s="1"/>
  <c r="O149" i="4"/>
  <c r="O148" i="4" s="1"/>
  <c r="J149" i="4"/>
  <c r="J148" i="4" s="1"/>
  <c r="AW147" i="4"/>
  <c r="AU147" i="4"/>
  <c r="AT147" i="4"/>
  <c r="AS147" i="4"/>
  <c r="AQ147" i="4"/>
  <c r="AP147" i="4"/>
  <c r="AK147" i="4"/>
  <c r="AI147" i="4"/>
  <c r="AH147" i="4"/>
  <c r="AG147" i="4"/>
  <c r="AE147" i="4"/>
  <c r="AD147" i="4"/>
  <c r="Y147" i="4"/>
  <c r="W147" i="4"/>
  <c r="Q147" i="4"/>
  <c r="O147" i="4"/>
  <c r="N147" i="4"/>
  <c r="M147" i="4"/>
  <c r="K147" i="4"/>
  <c r="J147" i="4"/>
  <c r="AW146" i="4"/>
  <c r="AU146" i="4"/>
  <c r="AT146" i="4"/>
  <c r="AS146" i="4"/>
  <c r="AQ146" i="4"/>
  <c r="AP146" i="4"/>
  <c r="AK146" i="4"/>
  <c r="AI146" i="4"/>
  <c r="AH146" i="4"/>
  <c r="AG146" i="4"/>
  <c r="AE146" i="4"/>
  <c r="AD146" i="4"/>
  <c r="Y146" i="4"/>
  <c r="W146" i="4"/>
  <c r="Q146" i="4"/>
  <c r="O146" i="4"/>
  <c r="N146" i="4"/>
  <c r="M146" i="4"/>
  <c r="K146" i="4"/>
  <c r="J146" i="4"/>
  <c r="AW145" i="4"/>
  <c r="AU145" i="4"/>
  <c r="AT145" i="4"/>
  <c r="AS145" i="4"/>
  <c r="AQ145" i="4"/>
  <c r="AP145" i="4"/>
  <c r="AK145" i="4"/>
  <c r="AI145" i="4"/>
  <c r="AH145" i="4"/>
  <c r="AG145" i="4"/>
  <c r="AE145" i="4"/>
  <c r="AD145" i="4"/>
  <c r="Y145" i="4"/>
  <c r="W145" i="4"/>
  <c r="Q145" i="4"/>
  <c r="O145" i="4"/>
  <c r="N145" i="4"/>
  <c r="M145" i="4"/>
  <c r="K145" i="4"/>
  <c r="J145" i="4"/>
  <c r="AW144" i="4"/>
  <c r="AW143" i="4" s="1"/>
  <c r="AW142" i="4" s="1"/>
  <c r="AU144" i="4"/>
  <c r="AT144" i="4"/>
  <c r="AS144" i="4"/>
  <c r="AQ144" i="4"/>
  <c r="AP144" i="4"/>
  <c r="AK144" i="4"/>
  <c r="AI144" i="4"/>
  <c r="AH144" i="4"/>
  <c r="AG144" i="4"/>
  <c r="AG143" i="4" s="1"/>
  <c r="AG142" i="4" s="1"/>
  <c r="AE144" i="4"/>
  <c r="AE143" i="4" s="1"/>
  <c r="AE142" i="4" s="1"/>
  <c r="AD144" i="4"/>
  <c r="AD143" i="4" s="1"/>
  <c r="AD142" i="4" s="1"/>
  <c r="Y144" i="4"/>
  <c r="Y143" i="4" s="1"/>
  <c r="Y142" i="4" s="1"/>
  <c r="W144" i="4"/>
  <c r="V144" i="4"/>
  <c r="V143" i="4" s="1"/>
  <c r="V142" i="4" s="1"/>
  <c r="Q144" i="4"/>
  <c r="Q143" i="4" s="1"/>
  <c r="Q142" i="4" s="1"/>
  <c r="O144" i="4"/>
  <c r="O143" i="4" s="1"/>
  <c r="O142" i="4" s="1"/>
  <c r="N144" i="4"/>
  <c r="M144" i="4"/>
  <c r="M143" i="4" s="1"/>
  <c r="M142" i="4" s="1"/>
  <c r="K144" i="4"/>
  <c r="K143" i="4" s="1"/>
  <c r="K142" i="4" s="1"/>
  <c r="J144" i="4"/>
  <c r="J143" i="4" s="1"/>
  <c r="J142" i="4" s="1"/>
  <c r="AU143" i="4"/>
  <c r="AT143" i="4"/>
  <c r="AT142" i="4" s="1"/>
  <c r="AS143" i="4"/>
  <c r="AS142" i="4" s="1"/>
  <c r="AQ143" i="4"/>
  <c r="AQ142" i="4" s="1"/>
  <c r="AP143" i="4"/>
  <c r="AK143" i="4"/>
  <c r="AK142" i="4" s="1"/>
  <c r="AI143" i="4"/>
  <c r="AI142" i="4" s="1"/>
  <c r="AH143" i="4"/>
  <c r="AH142" i="4" s="1"/>
  <c r="W143" i="4"/>
  <c r="W142" i="4" s="1"/>
  <c r="N143" i="4"/>
  <c r="N142" i="4" s="1"/>
  <c r="AU142" i="4"/>
  <c r="AP142" i="4"/>
  <c r="AW141" i="4"/>
  <c r="AU141" i="4"/>
  <c r="AT141" i="4"/>
  <c r="AS141" i="4"/>
  <c r="AQ141" i="4"/>
  <c r="AP141" i="4"/>
  <c r="AK141" i="4"/>
  <c r="AI141" i="4"/>
  <c r="AH141" i="4"/>
  <c r="AG141" i="4"/>
  <c r="AE141" i="4"/>
  <c r="AD141" i="4"/>
  <c r="Y141" i="4"/>
  <c r="W141" i="4"/>
  <c r="V141" i="4"/>
  <c r="Q141" i="4"/>
  <c r="O141" i="4"/>
  <c r="M141" i="4"/>
  <c r="K141" i="4"/>
  <c r="J141" i="4"/>
  <c r="AW140" i="4"/>
  <c r="AU140" i="4"/>
  <c r="AT140" i="4"/>
  <c r="AS140" i="4"/>
  <c r="AQ140" i="4"/>
  <c r="AP140" i="4"/>
  <c r="AK140" i="4"/>
  <c r="AI140" i="4"/>
  <c r="AH140" i="4"/>
  <c r="AG140" i="4"/>
  <c r="AE140" i="4"/>
  <c r="AD140" i="4"/>
  <c r="Y140" i="4"/>
  <c r="W140" i="4"/>
  <c r="V140" i="4"/>
  <c r="Q140" i="4"/>
  <c r="O140" i="4"/>
  <c r="M140" i="4"/>
  <c r="K140" i="4"/>
  <c r="J140" i="4"/>
  <c r="AW139" i="4"/>
  <c r="AU139" i="4"/>
  <c r="AT139" i="4"/>
  <c r="AS139" i="4"/>
  <c r="AQ139" i="4"/>
  <c r="AP139" i="4"/>
  <c r="AK139" i="4"/>
  <c r="AI139" i="4"/>
  <c r="AH139" i="4"/>
  <c r="AG139" i="4"/>
  <c r="AE139" i="4"/>
  <c r="AD139" i="4"/>
  <c r="Y139" i="4"/>
  <c r="W139" i="4"/>
  <c r="V139" i="4"/>
  <c r="Q139" i="4"/>
  <c r="O139" i="4"/>
  <c r="M139" i="4"/>
  <c r="K139" i="4"/>
  <c r="J139" i="4"/>
  <c r="AW136" i="4"/>
  <c r="AW135" i="4" s="1"/>
  <c r="AW134" i="4" s="1"/>
  <c r="AW133" i="4" s="1"/>
  <c r="AW132" i="4" s="1"/>
  <c r="AU136" i="4"/>
  <c r="AU135" i="4" s="1"/>
  <c r="AU134" i="4" s="1"/>
  <c r="AU133" i="4" s="1"/>
  <c r="AU132" i="4" s="1"/>
  <c r="AT136" i="4"/>
  <c r="AS136" i="4"/>
  <c r="AS135" i="4" s="1"/>
  <c r="AS134" i="4" s="1"/>
  <c r="AS133" i="4" s="1"/>
  <c r="AS132" i="4" s="1"/>
  <c r="AQ136" i="4"/>
  <c r="AQ135" i="4" s="1"/>
  <c r="AQ134" i="4" s="1"/>
  <c r="AQ133" i="4" s="1"/>
  <c r="AQ132" i="4" s="1"/>
  <c r="AP136" i="4"/>
  <c r="AP135" i="4" s="1"/>
  <c r="AP134" i="4" s="1"/>
  <c r="AP133" i="4" s="1"/>
  <c r="AP132" i="4" s="1"/>
  <c r="AK136" i="4"/>
  <c r="AK135" i="4" s="1"/>
  <c r="AK134" i="4" s="1"/>
  <c r="AK133" i="4" s="1"/>
  <c r="AK132" i="4" s="1"/>
  <c r="AI136" i="4"/>
  <c r="AI135" i="4" s="1"/>
  <c r="AI134" i="4" s="1"/>
  <c r="AI133" i="4" s="1"/>
  <c r="AI132" i="4" s="1"/>
  <c r="AH136" i="4"/>
  <c r="AG136" i="4"/>
  <c r="AG135" i="4" s="1"/>
  <c r="AG134" i="4" s="1"/>
  <c r="AG133" i="4" s="1"/>
  <c r="AG132" i="4" s="1"/>
  <c r="AE136" i="4"/>
  <c r="AD136" i="4"/>
  <c r="AD135" i="4" s="1"/>
  <c r="AD134" i="4" s="1"/>
  <c r="AD133" i="4" s="1"/>
  <c r="AD132" i="4" s="1"/>
  <c r="Y136" i="4"/>
  <c r="Y135" i="4" s="1"/>
  <c r="Y134" i="4" s="1"/>
  <c r="Y133" i="4" s="1"/>
  <c r="Y132" i="4" s="1"/>
  <c r="W136" i="4"/>
  <c r="W135" i="4" s="1"/>
  <c r="W134" i="4" s="1"/>
  <c r="W133" i="4" s="1"/>
  <c r="W132" i="4" s="1"/>
  <c r="V136" i="4"/>
  <c r="V135" i="4" s="1"/>
  <c r="V134" i="4" s="1"/>
  <c r="V133" i="4" s="1"/>
  <c r="V132" i="4" s="1"/>
  <c r="Q136" i="4"/>
  <c r="Q135" i="4" s="1"/>
  <c r="Q134" i="4" s="1"/>
  <c r="Q133" i="4" s="1"/>
  <c r="Q132" i="4" s="1"/>
  <c r="O136" i="4"/>
  <c r="O135" i="4" s="1"/>
  <c r="O134" i="4" s="1"/>
  <c r="O133" i="4" s="1"/>
  <c r="O132" i="4" s="1"/>
  <c r="N136" i="4"/>
  <c r="N135" i="4" s="1"/>
  <c r="N134" i="4" s="1"/>
  <c r="N133" i="4" s="1"/>
  <c r="N132" i="4" s="1"/>
  <c r="M136" i="4"/>
  <c r="K136" i="4"/>
  <c r="K135" i="4" s="1"/>
  <c r="K134" i="4" s="1"/>
  <c r="K133" i="4" s="1"/>
  <c r="K132" i="4" s="1"/>
  <c r="J136" i="4"/>
  <c r="J135" i="4" s="1"/>
  <c r="J134" i="4" s="1"/>
  <c r="J133" i="4" s="1"/>
  <c r="J132" i="4" s="1"/>
  <c r="AT135" i="4"/>
  <c r="AT134" i="4" s="1"/>
  <c r="AT133" i="4" s="1"/>
  <c r="AT132" i="4" s="1"/>
  <c r="AH135" i="4"/>
  <c r="AH134" i="4" s="1"/>
  <c r="AH133" i="4" s="1"/>
  <c r="AH132" i="4" s="1"/>
  <c r="AE135" i="4"/>
  <c r="AE134" i="4" s="1"/>
  <c r="AE133" i="4" s="1"/>
  <c r="AE132" i="4" s="1"/>
  <c r="M135" i="4"/>
  <c r="M134" i="4" s="1"/>
  <c r="M133" i="4" s="1"/>
  <c r="M132" i="4" s="1"/>
  <c r="AW131" i="4"/>
  <c r="AU131" i="4"/>
  <c r="AU130" i="4" s="1"/>
  <c r="AU129" i="4" s="1"/>
  <c r="AT131" i="4"/>
  <c r="AS131" i="4"/>
  <c r="AS130" i="4" s="1"/>
  <c r="AS129" i="4" s="1"/>
  <c r="AQ131" i="4"/>
  <c r="AP131" i="4"/>
  <c r="AP130" i="4" s="1"/>
  <c r="AP129" i="4" s="1"/>
  <c r="AK131" i="4"/>
  <c r="AK130" i="4" s="1"/>
  <c r="AK129" i="4" s="1"/>
  <c r="AI131" i="4"/>
  <c r="AI130" i="4" s="1"/>
  <c r="AI129" i="4" s="1"/>
  <c r="AH131" i="4"/>
  <c r="AG131" i="4"/>
  <c r="AG130" i="4" s="1"/>
  <c r="AG129" i="4" s="1"/>
  <c r="AE131" i="4"/>
  <c r="AD131" i="4"/>
  <c r="AD130" i="4" s="1"/>
  <c r="AD129" i="4" s="1"/>
  <c r="Y131" i="4"/>
  <c r="W131" i="4"/>
  <c r="W130" i="4" s="1"/>
  <c r="W129" i="4" s="1"/>
  <c r="V131" i="4"/>
  <c r="V130" i="4" s="1"/>
  <c r="V129" i="4" s="1"/>
  <c r="Q131" i="4"/>
  <c r="Q130" i="4" s="1"/>
  <c r="Q129" i="4" s="1"/>
  <c r="O131" i="4"/>
  <c r="N131" i="4"/>
  <c r="N130" i="4" s="1"/>
  <c r="N129" i="4" s="1"/>
  <c r="M131" i="4"/>
  <c r="M130" i="4" s="1"/>
  <c r="M129" i="4" s="1"/>
  <c r="K131" i="4"/>
  <c r="K130" i="4" s="1"/>
  <c r="K129" i="4" s="1"/>
  <c r="J131" i="4"/>
  <c r="AW130" i="4"/>
  <c r="AW129" i="4" s="1"/>
  <c r="AT130" i="4"/>
  <c r="AT129" i="4" s="1"/>
  <c r="AQ130" i="4"/>
  <c r="AQ129" i="4" s="1"/>
  <c r="AH130" i="4"/>
  <c r="AH129" i="4" s="1"/>
  <c r="AE130" i="4"/>
  <c r="AE129" i="4" s="1"/>
  <c r="Y130" i="4"/>
  <c r="Y129" i="4" s="1"/>
  <c r="O130" i="4"/>
  <c r="O129" i="4" s="1"/>
  <c r="J130" i="4"/>
  <c r="J129" i="4" s="1"/>
  <c r="AW128" i="4"/>
  <c r="AU128" i="4"/>
  <c r="AT128" i="4"/>
  <c r="AS128" i="4"/>
  <c r="AQ128" i="4"/>
  <c r="AP128" i="4"/>
  <c r="AK128" i="4"/>
  <c r="AI128" i="4"/>
  <c r="AH128" i="4"/>
  <c r="AG128" i="4"/>
  <c r="AE128" i="4"/>
  <c r="AD128" i="4"/>
  <c r="Y128" i="4"/>
  <c r="W128" i="4"/>
  <c r="V128" i="4"/>
  <c r="Q128" i="4"/>
  <c r="O128" i="4"/>
  <c r="N128" i="4"/>
  <c r="M128" i="4"/>
  <c r="K128" i="4"/>
  <c r="AW127" i="4"/>
  <c r="AU127" i="4"/>
  <c r="AT127" i="4"/>
  <c r="AS127" i="4"/>
  <c r="AQ127" i="4"/>
  <c r="AP127" i="4"/>
  <c r="AK127" i="4"/>
  <c r="AI127" i="4"/>
  <c r="AH127" i="4"/>
  <c r="AG127" i="4"/>
  <c r="AE127" i="4"/>
  <c r="AD127" i="4"/>
  <c r="Y127" i="4"/>
  <c r="W127" i="4"/>
  <c r="V127" i="4"/>
  <c r="Q127" i="4"/>
  <c r="O127" i="4"/>
  <c r="N127" i="4"/>
  <c r="M127" i="4"/>
  <c r="K127" i="4"/>
  <c r="AW126" i="4"/>
  <c r="AU126" i="4"/>
  <c r="AT126" i="4"/>
  <c r="AS126" i="4"/>
  <c r="AQ126" i="4"/>
  <c r="AP126" i="4"/>
  <c r="AK126" i="4"/>
  <c r="AI126" i="4"/>
  <c r="AH126" i="4"/>
  <c r="AG126" i="4"/>
  <c r="AE126" i="4"/>
  <c r="AD126" i="4"/>
  <c r="Y126" i="4"/>
  <c r="W126" i="4"/>
  <c r="V126" i="4"/>
  <c r="Q126" i="4"/>
  <c r="O126" i="4"/>
  <c r="N126" i="4"/>
  <c r="M126" i="4"/>
  <c r="K126" i="4"/>
  <c r="Y125" i="4"/>
  <c r="Y124" i="4" s="1"/>
  <c r="Y123" i="4" s="1"/>
  <c r="X125" i="4"/>
  <c r="X124" i="4" s="1"/>
  <c r="X123" i="4" s="1"/>
  <c r="V125" i="4"/>
  <c r="V124" i="4" s="1"/>
  <c r="V123" i="4" s="1"/>
  <c r="U125" i="4"/>
  <c r="T125" i="4"/>
  <c r="T124" i="4" s="1"/>
  <c r="T123" i="4" s="1"/>
  <c r="S125" i="4"/>
  <c r="S124" i="4" s="1"/>
  <c r="S123" i="4" s="1"/>
  <c r="R125" i="4"/>
  <c r="Z125" i="4" s="1"/>
  <c r="Z124" i="4" s="1"/>
  <c r="Z123" i="4" s="1"/>
  <c r="Y120" i="4"/>
  <c r="X120" i="4"/>
  <c r="W120" i="4"/>
  <c r="V120" i="4"/>
  <c r="Q120" i="4"/>
  <c r="P120" i="4"/>
  <c r="O120" i="4"/>
  <c r="N120" i="4"/>
  <c r="M120" i="4"/>
  <c r="L120" i="4"/>
  <c r="K120" i="4"/>
  <c r="J120" i="4"/>
  <c r="Y119" i="4"/>
  <c r="X119" i="4"/>
  <c r="W119" i="4"/>
  <c r="V119" i="4"/>
  <c r="Q119" i="4"/>
  <c r="P119" i="4"/>
  <c r="O119" i="4"/>
  <c r="N119" i="4"/>
  <c r="M119" i="4"/>
  <c r="L119" i="4"/>
  <c r="K119" i="4"/>
  <c r="J119" i="4"/>
  <c r="Y118" i="4"/>
  <c r="X118" i="4"/>
  <c r="W118" i="4"/>
  <c r="V118" i="4"/>
  <c r="Q118" i="4"/>
  <c r="P118" i="4"/>
  <c r="O118" i="4"/>
  <c r="N118" i="4"/>
  <c r="M118" i="4"/>
  <c r="L118" i="4"/>
  <c r="K118" i="4"/>
  <c r="J118" i="4"/>
  <c r="AW117" i="4"/>
  <c r="AW116" i="4" s="1"/>
  <c r="AW115" i="4" s="1"/>
  <c r="AW114" i="4" s="1"/>
  <c r="AW113" i="4" s="1"/>
  <c r="AV117" i="4"/>
  <c r="AV116" i="4" s="1"/>
  <c r="AV115" i="4" s="1"/>
  <c r="AV114" i="4" s="1"/>
  <c r="AV113" i="4" s="1"/>
  <c r="AT117" i="4"/>
  <c r="AS117" i="4"/>
  <c r="AR117" i="4"/>
  <c r="AR116" i="4" s="1"/>
  <c r="AR115" i="4" s="1"/>
  <c r="AR114" i="4" s="1"/>
  <c r="AR113" i="4" s="1"/>
  <c r="AP117" i="4"/>
  <c r="AP116" i="4" s="1"/>
  <c r="AP115" i="4" s="1"/>
  <c r="AP114" i="4" s="1"/>
  <c r="AP113" i="4" s="1"/>
  <c r="AK117" i="4"/>
  <c r="AJ117" i="4"/>
  <c r="AH117" i="4"/>
  <c r="AH116" i="4" s="1"/>
  <c r="AH115" i="4" s="1"/>
  <c r="AH114" i="4" s="1"/>
  <c r="AH113" i="4" s="1"/>
  <c r="AG117" i="4"/>
  <c r="AG116" i="4" s="1"/>
  <c r="AG115" i="4" s="1"/>
  <c r="AG114" i="4" s="1"/>
  <c r="AG113" i="4" s="1"/>
  <c r="AF117" i="4"/>
  <c r="AD117" i="4"/>
  <c r="Y117" i="4"/>
  <c r="Y116" i="4" s="1"/>
  <c r="Y115" i="4" s="1"/>
  <c r="Y114" i="4" s="1"/>
  <c r="Y113" i="4" s="1"/>
  <c r="X117" i="4"/>
  <c r="X116" i="4" s="1"/>
  <c r="X115" i="4" s="1"/>
  <c r="X114" i="4" s="1"/>
  <c r="X113" i="4" s="1"/>
  <c r="V117" i="4"/>
  <c r="V116" i="4" s="1"/>
  <c r="V115" i="4" s="1"/>
  <c r="V114" i="4" s="1"/>
  <c r="V113" i="4" s="1"/>
  <c r="Q117" i="4"/>
  <c r="P117" i="4"/>
  <c r="P116" i="4" s="1"/>
  <c r="P115" i="4" s="1"/>
  <c r="P114" i="4" s="1"/>
  <c r="P113" i="4" s="1"/>
  <c r="N117" i="4"/>
  <c r="N116" i="4" s="1"/>
  <c r="N115" i="4" s="1"/>
  <c r="N114" i="4" s="1"/>
  <c r="N113" i="4" s="1"/>
  <c r="M117" i="4"/>
  <c r="M116" i="4" s="1"/>
  <c r="M115" i="4" s="1"/>
  <c r="L117" i="4"/>
  <c r="J117" i="4"/>
  <c r="J116" i="4" s="1"/>
  <c r="J115" i="4" s="1"/>
  <c r="J114" i="4" s="1"/>
  <c r="J113" i="4" s="1"/>
  <c r="AT116" i="4"/>
  <c r="AT115" i="4" s="1"/>
  <c r="AT114" i="4" s="1"/>
  <c r="AT113" i="4" s="1"/>
  <c r="AS116" i="4"/>
  <c r="AS115" i="4" s="1"/>
  <c r="AS114" i="4" s="1"/>
  <c r="AS113" i="4" s="1"/>
  <c r="AK116" i="4"/>
  <c r="AK115" i="4" s="1"/>
  <c r="AK114" i="4" s="1"/>
  <c r="AK113" i="4" s="1"/>
  <c r="AJ116" i="4"/>
  <c r="AJ115" i="4" s="1"/>
  <c r="AJ114" i="4" s="1"/>
  <c r="AJ113" i="4" s="1"/>
  <c r="AF116" i="4"/>
  <c r="AD116" i="4"/>
  <c r="AD115" i="4" s="1"/>
  <c r="AD114" i="4" s="1"/>
  <c r="AD113" i="4" s="1"/>
  <c r="Q116" i="4"/>
  <c r="Q115" i="4" s="1"/>
  <c r="Q114" i="4" s="1"/>
  <c r="Q113" i="4" s="1"/>
  <c r="L116" i="4"/>
  <c r="L115" i="4" s="1"/>
  <c r="AF115" i="4"/>
  <c r="AF114" i="4" s="1"/>
  <c r="AF113" i="4" s="1"/>
  <c r="AW112" i="4"/>
  <c r="AW111" i="4" s="1"/>
  <c r="AW110" i="4" s="1"/>
  <c r="AU112" i="4"/>
  <c r="AU111" i="4" s="1"/>
  <c r="AU110" i="4" s="1"/>
  <c r="AT112" i="4"/>
  <c r="AS112" i="4"/>
  <c r="AS111" i="4" s="1"/>
  <c r="AS110" i="4" s="1"/>
  <c r="AQ112" i="4"/>
  <c r="AQ111" i="4" s="1"/>
  <c r="AQ110" i="4" s="1"/>
  <c r="AP112" i="4"/>
  <c r="AP111" i="4" s="1"/>
  <c r="AP110" i="4" s="1"/>
  <c r="AK112" i="4"/>
  <c r="AK111" i="4" s="1"/>
  <c r="AK110" i="4" s="1"/>
  <c r="AI112" i="4"/>
  <c r="AI111" i="4" s="1"/>
  <c r="AI110" i="4" s="1"/>
  <c r="AH112" i="4"/>
  <c r="AH111" i="4" s="1"/>
  <c r="AH110" i="4" s="1"/>
  <c r="AG112" i="4"/>
  <c r="AG111" i="4" s="1"/>
  <c r="AG110" i="4" s="1"/>
  <c r="AE112" i="4"/>
  <c r="AE111" i="4" s="1"/>
  <c r="AE110" i="4" s="1"/>
  <c r="AD112" i="4"/>
  <c r="AD111" i="4" s="1"/>
  <c r="AD110" i="4" s="1"/>
  <c r="Y112" i="4"/>
  <c r="Y111" i="4" s="1"/>
  <c r="Y110" i="4" s="1"/>
  <c r="W112" i="4"/>
  <c r="W111" i="4" s="1"/>
  <c r="W110" i="4" s="1"/>
  <c r="V112" i="4"/>
  <c r="V111" i="4" s="1"/>
  <c r="V110" i="4" s="1"/>
  <c r="Q112" i="4"/>
  <c r="Q111" i="4" s="1"/>
  <c r="Q110" i="4" s="1"/>
  <c r="O112" i="4"/>
  <c r="O111" i="4" s="1"/>
  <c r="O110" i="4" s="1"/>
  <c r="N112" i="4"/>
  <c r="N111" i="4" s="1"/>
  <c r="N110" i="4" s="1"/>
  <c r="M112" i="4"/>
  <c r="M111" i="4" s="1"/>
  <c r="M110" i="4" s="1"/>
  <c r="K112" i="4"/>
  <c r="K111" i="4" s="1"/>
  <c r="K110" i="4" s="1"/>
  <c r="J112" i="4"/>
  <c r="J111" i="4" s="1"/>
  <c r="J110" i="4" s="1"/>
  <c r="AT111" i="4"/>
  <c r="AT110" i="4" s="1"/>
  <c r="AW109" i="4"/>
  <c r="AW108" i="4" s="1"/>
  <c r="AU109" i="4"/>
  <c r="AT109" i="4"/>
  <c r="AT108" i="4" s="1"/>
  <c r="AS109" i="4"/>
  <c r="AQ109" i="4"/>
  <c r="AQ108" i="4" s="1"/>
  <c r="AP109" i="4"/>
  <c r="AK109" i="4"/>
  <c r="AK108" i="4" s="1"/>
  <c r="AI109" i="4"/>
  <c r="AI108" i="4" s="1"/>
  <c r="AH109" i="4"/>
  <c r="AG109" i="4"/>
  <c r="AG108" i="4" s="1"/>
  <c r="AE109" i="4"/>
  <c r="AE108" i="4" s="1"/>
  <c r="AD109" i="4"/>
  <c r="AD108" i="4" s="1"/>
  <c r="Y109" i="4"/>
  <c r="Y108" i="4" s="1"/>
  <c r="W109" i="4"/>
  <c r="V109" i="4"/>
  <c r="V108" i="4" s="1"/>
  <c r="Q109" i="4"/>
  <c r="Q108" i="4" s="1"/>
  <c r="O109" i="4"/>
  <c r="N109" i="4"/>
  <c r="N108" i="4" s="1"/>
  <c r="M109" i="4"/>
  <c r="M108" i="4" s="1"/>
  <c r="K109" i="4"/>
  <c r="K108" i="4" s="1"/>
  <c r="J109" i="4"/>
  <c r="J108" i="4" s="1"/>
  <c r="AU108" i="4"/>
  <c r="AS108" i="4"/>
  <c r="AP108" i="4"/>
  <c r="AH108" i="4"/>
  <c r="W108" i="4"/>
  <c r="O108" i="4"/>
  <c r="AW107" i="4"/>
  <c r="AW106" i="4" s="1"/>
  <c r="AU107" i="4"/>
  <c r="AT107" i="4"/>
  <c r="AS107" i="4"/>
  <c r="AQ107" i="4"/>
  <c r="AQ106" i="4" s="1"/>
  <c r="AP107" i="4"/>
  <c r="AK107" i="4"/>
  <c r="AK106" i="4" s="1"/>
  <c r="AI107" i="4"/>
  <c r="AH107" i="4"/>
  <c r="AH106" i="4" s="1"/>
  <c r="AG107" i="4"/>
  <c r="AG106" i="4" s="1"/>
  <c r="AE107" i="4"/>
  <c r="AE106" i="4" s="1"/>
  <c r="AD107" i="4"/>
  <c r="Y107" i="4"/>
  <c r="Y106" i="4" s="1"/>
  <c r="W107" i="4"/>
  <c r="W106" i="4" s="1"/>
  <c r="V107" i="4"/>
  <c r="V106" i="4" s="1"/>
  <c r="Q107" i="4"/>
  <c r="O107" i="4"/>
  <c r="O106" i="4" s="1"/>
  <c r="N107" i="4"/>
  <c r="N106" i="4" s="1"/>
  <c r="M107" i="4"/>
  <c r="M106" i="4" s="1"/>
  <c r="K107" i="4"/>
  <c r="K106" i="4" s="1"/>
  <c r="J107" i="4"/>
  <c r="J106" i="4" s="1"/>
  <c r="AU106" i="4"/>
  <c r="AT106" i="4"/>
  <c r="AS106" i="4"/>
  <c r="AP106" i="4"/>
  <c r="AI106" i="4"/>
  <c r="AD106" i="4"/>
  <c r="Q106" i="4"/>
  <c r="AW105" i="4"/>
  <c r="AW104" i="4" s="1"/>
  <c r="AU105" i="4"/>
  <c r="AT105" i="4"/>
  <c r="AT104" i="4" s="1"/>
  <c r="AS105" i="4"/>
  <c r="AQ105" i="4"/>
  <c r="AQ104" i="4" s="1"/>
  <c r="AP105" i="4"/>
  <c r="AP104" i="4" s="1"/>
  <c r="AK105" i="4"/>
  <c r="AK104" i="4" s="1"/>
  <c r="AI105" i="4"/>
  <c r="AH105" i="4"/>
  <c r="AH104" i="4" s="1"/>
  <c r="AH103" i="4" s="1"/>
  <c r="AG105" i="4"/>
  <c r="AE105" i="4"/>
  <c r="AE104" i="4" s="1"/>
  <c r="AD105" i="4"/>
  <c r="Y105" i="4"/>
  <c r="Y104" i="4" s="1"/>
  <c r="W105" i="4"/>
  <c r="W104" i="4" s="1"/>
  <c r="V105" i="4"/>
  <c r="V104" i="4" s="1"/>
  <c r="Q105" i="4"/>
  <c r="O105" i="4"/>
  <c r="O104" i="4" s="1"/>
  <c r="O103" i="4" s="1"/>
  <c r="N105" i="4"/>
  <c r="N104" i="4" s="1"/>
  <c r="M105" i="4"/>
  <c r="M104" i="4" s="1"/>
  <c r="K105" i="4"/>
  <c r="J105" i="4"/>
  <c r="J104" i="4" s="1"/>
  <c r="AU104" i="4"/>
  <c r="AU103" i="4" s="1"/>
  <c r="AU102" i="4" s="1"/>
  <c r="AU101" i="4" s="1"/>
  <c r="AS104" i="4"/>
  <c r="AI104" i="4"/>
  <c r="AG104" i="4"/>
  <c r="AD104" i="4"/>
  <c r="Q104" i="4"/>
  <c r="K104" i="4"/>
  <c r="AW100" i="4"/>
  <c r="AV100" i="4"/>
  <c r="AV99" i="4" s="1"/>
  <c r="AV98" i="4" s="1"/>
  <c r="AT100" i="4"/>
  <c r="AS100" i="4"/>
  <c r="AR100" i="4"/>
  <c r="AP100" i="4"/>
  <c r="AP99" i="4" s="1"/>
  <c r="AP98" i="4" s="1"/>
  <c r="AK100" i="4"/>
  <c r="AJ100" i="4"/>
  <c r="AJ99" i="4" s="1"/>
  <c r="AH100" i="4"/>
  <c r="AH99" i="4" s="1"/>
  <c r="AH98" i="4" s="1"/>
  <c r="AG100" i="4"/>
  <c r="AG99" i="4" s="1"/>
  <c r="AG98" i="4" s="1"/>
  <c r="AF100" i="4"/>
  <c r="AD100" i="4"/>
  <c r="AD99" i="4" s="1"/>
  <c r="AD98" i="4" s="1"/>
  <c r="Y100" i="4"/>
  <c r="Y99" i="4" s="1"/>
  <c r="Y98" i="4" s="1"/>
  <c r="X100" i="4"/>
  <c r="X99" i="4" s="1"/>
  <c r="X98" i="4" s="1"/>
  <c r="V100" i="4"/>
  <c r="Q100" i="4"/>
  <c r="Q99" i="4" s="1"/>
  <c r="Q98" i="4" s="1"/>
  <c r="P100" i="4"/>
  <c r="P99" i="4" s="1"/>
  <c r="P98" i="4" s="1"/>
  <c r="N100" i="4"/>
  <c r="N99" i="4" s="1"/>
  <c r="N98" i="4" s="1"/>
  <c r="M100" i="4"/>
  <c r="L100" i="4"/>
  <c r="L99" i="4" s="1"/>
  <c r="L98" i="4" s="1"/>
  <c r="J100" i="4"/>
  <c r="J99" i="4" s="1"/>
  <c r="J98" i="4" s="1"/>
  <c r="AW99" i="4"/>
  <c r="AW98" i="4" s="1"/>
  <c r="AT99" i="4"/>
  <c r="AS99" i="4"/>
  <c r="AS98" i="4" s="1"/>
  <c r="AR99" i="4"/>
  <c r="AR98" i="4" s="1"/>
  <c r="AK99" i="4"/>
  <c r="AK98" i="4" s="1"/>
  <c r="AF99" i="4"/>
  <c r="AF98" i="4" s="1"/>
  <c r="V99" i="4"/>
  <c r="V98" i="4" s="1"/>
  <c r="M99" i="4"/>
  <c r="M98" i="4" s="1"/>
  <c r="AT98" i="4"/>
  <c r="AJ98" i="4"/>
  <c r="AW97" i="4"/>
  <c r="AW96" i="4" s="1"/>
  <c r="AV97" i="4"/>
  <c r="AT97" i="4"/>
  <c r="AT96" i="4" s="1"/>
  <c r="AS97" i="4"/>
  <c r="AR97" i="4"/>
  <c r="AP97" i="4"/>
  <c r="AP96" i="4" s="1"/>
  <c r="AK97" i="4"/>
  <c r="AK96" i="4" s="1"/>
  <c r="AJ97" i="4"/>
  <c r="AH97" i="4"/>
  <c r="AH96" i="4" s="1"/>
  <c r="AG97" i="4"/>
  <c r="AG96" i="4" s="1"/>
  <c r="AF97" i="4"/>
  <c r="AF96" i="4" s="1"/>
  <c r="AD97" i="4"/>
  <c r="Y97" i="4"/>
  <c r="Y96" i="4" s="1"/>
  <c r="X97" i="4"/>
  <c r="X96" i="4" s="1"/>
  <c r="V97" i="4"/>
  <c r="V96" i="4" s="1"/>
  <c r="Q97" i="4"/>
  <c r="Q96" i="4" s="1"/>
  <c r="P97" i="4"/>
  <c r="P96" i="4" s="1"/>
  <c r="N97" i="4"/>
  <c r="N96" i="4" s="1"/>
  <c r="M97" i="4"/>
  <c r="M96" i="4" s="1"/>
  <c r="L97" i="4"/>
  <c r="L96" i="4" s="1"/>
  <c r="J97" i="4"/>
  <c r="J96" i="4" s="1"/>
  <c r="AV96" i="4"/>
  <c r="AS96" i="4"/>
  <c r="AR96" i="4"/>
  <c r="AJ96" i="4"/>
  <c r="AD96" i="4"/>
  <c r="AV95" i="4"/>
  <c r="AV94" i="4" s="1"/>
  <c r="AU95" i="4"/>
  <c r="AU94" i="4" s="1"/>
  <c r="AT95" i="4"/>
  <c r="AT94" i="4" s="1"/>
  <c r="AS95" i="4"/>
  <c r="AS94" i="4" s="1"/>
  <c r="AR95" i="4"/>
  <c r="AR94" i="4" s="1"/>
  <c r="AQ95" i="4"/>
  <c r="AQ94" i="4" s="1"/>
  <c r="AP95" i="4"/>
  <c r="AP94" i="4" s="1"/>
  <c r="AJ95" i="4"/>
  <c r="AJ94" i="4" s="1"/>
  <c r="AI95" i="4"/>
  <c r="AI94" i="4" s="1"/>
  <c r="AH95" i="4"/>
  <c r="AH94" i="4" s="1"/>
  <c r="AG95" i="4"/>
  <c r="AG94" i="4" s="1"/>
  <c r="AF95" i="4"/>
  <c r="AF94" i="4" s="1"/>
  <c r="AE95" i="4"/>
  <c r="AE94" i="4" s="1"/>
  <c r="AD95" i="4"/>
  <c r="AD94" i="4" s="1"/>
  <c r="X95" i="4"/>
  <c r="X94" i="4" s="1"/>
  <c r="W95" i="4"/>
  <c r="W94" i="4" s="1"/>
  <c r="V95" i="4"/>
  <c r="V94" i="4" s="1"/>
  <c r="P95" i="4"/>
  <c r="P94" i="4" s="1"/>
  <c r="O95" i="4"/>
  <c r="O94" i="4" s="1"/>
  <c r="N95" i="4"/>
  <c r="N94" i="4" s="1"/>
  <c r="L95" i="4"/>
  <c r="L94" i="4" s="1"/>
  <c r="K95" i="4"/>
  <c r="K94" i="4" s="1"/>
  <c r="J95" i="4"/>
  <c r="J94" i="4" s="1"/>
  <c r="AV93" i="4"/>
  <c r="AV92" i="4" s="1"/>
  <c r="AU93" i="4"/>
  <c r="AU92" i="4" s="1"/>
  <c r="AT93" i="4"/>
  <c r="AT92" i="4" s="1"/>
  <c r="AS93" i="4"/>
  <c r="AR93" i="4"/>
  <c r="AQ93" i="4"/>
  <c r="AQ92" i="4" s="1"/>
  <c r="AP93" i="4"/>
  <c r="AP92" i="4" s="1"/>
  <c r="AJ93" i="4"/>
  <c r="AJ92" i="4" s="1"/>
  <c r="AI93" i="4"/>
  <c r="AH93" i="4"/>
  <c r="AH92" i="4" s="1"/>
  <c r="AG93" i="4"/>
  <c r="AG92" i="4" s="1"/>
  <c r="AF93" i="4"/>
  <c r="AE93" i="4"/>
  <c r="AD93" i="4"/>
  <c r="X93" i="4"/>
  <c r="X92" i="4" s="1"/>
  <c r="W93" i="4"/>
  <c r="V93" i="4"/>
  <c r="V92" i="4" s="1"/>
  <c r="P93" i="4"/>
  <c r="P92" i="4" s="1"/>
  <c r="O93" i="4"/>
  <c r="O92" i="4" s="1"/>
  <c r="N93" i="4"/>
  <c r="L93" i="4"/>
  <c r="K93" i="4"/>
  <c r="K92" i="4" s="1"/>
  <c r="J93" i="4"/>
  <c r="J92" i="4" s="1"/>
  <c r="AS92" i="4"/>
  <c r="AR92" i="4"/>
  <c r="AI92" i="4"/>
  <c r="AF92" i="4"/>
  <c r="AE92" i="4"/>
  <c r="AD92" i="4"/>
  <c r="W92" i="4"/>
  <c r="N92" i="4"/>
  <c r="L92" i="4"/>
  <c r="AW88" i="4"/>
  <c r="AV88" i="4"/>
  <c r="AU88" i="4"/>
  <c r="AT88" i="4"/>
  <c r="AS88" i="4"/>
  <c r="AR88" i="4"/>
  <c r="AQ88" i="4"/>
  <c r="AP88" i="4"/>
  <c r="AK88" i="4"/>
  <c r="AJ88" i="4"/>
  <c r="AI88" i="4"/>
  <c r="AH88" i="4"/>
  <c r="AG88" i="4"/>
  <c r="AF88" i="4"/>
  <c r="AE88" i="4"/>
  <c r="AD88" i="4"/>
  <c r="Y88" i="4"/>
  <c r="X88" i="4"/>
  <c r="W88" i="4"/>
  <c r="V88" i="4"/>
  <c r="Q88" i="4"/>
  <c r="P88" i="4"/>
  <c r="O88" i="4"/>
  <c r="N88" i="4"/>
  <c r="M88" i="4"/>
  <c r="L88" i="4"/>
  <c r="K88" i="4"/>
  <c r="J88" i="4"/>
  <c r="AW87" i="4"/>
  <c r="AV87" i="4"/>
  <c r="AU87" i="4"/>
  <c r="AT87" i="4"/>
  <c r="AS87" i="4"/>
  <c r="AR87" i="4"/>
  <c r="AQ87" i="4"/>
  <c r="AP87" i="4"/>
  <c r="AK87" i="4"/>
  <c r="AJ87" i="4"/>
  <c r="AI87" i="4"/>
  <c r="AH87" i="4"/>
  <c r="AG87" i="4"/>
  <c r="AF87" i="4"/>
  <c r="AE87" i="4"/>
  <c r="AD87" i="4"/>
  <c r="Y87" i="4"/>
  <c r="X87" i="4"/>
  <c r="W87" i="4"/>
  <c r="V87" i="4"/>
  <c r="Q87" i="4"/>
  <c r="P87" i="4"/>
  <c r="O87" i="4"/>
  <c r="N87" i="4"/>
  <c r="M87" i="4"/>
  <c r="L87" i="4"/>
  <c r="K87" i="4"/>
  <c r="J87" i="4"/>
  <c r="AW86" i="4"/>
  <c r="AV86" i="4"/>
  <c r="AU86" i="4"/>
  <c r="AT86" i="4"/>
  <c r="AS86" i="4"/>
  <c r="AR86" i="4"/>
  <c r="AQ86" i="4"/>
  <c r="AP86" i="4"/>
  <c r="AK86" i="4"/>
  <c r="AJ86" i="4"/>
  <c r="AI86" i="4"/>
  <c r="AH86" i="4"/>
  <c r="AG86" i="4"/>
  <c r="AF86" i="4"/>
  <c r="AE86" i="4"/>
  <c r="AD86" i="4"/>
  <c r="Y86" i="4"/>
  <c r="X86" i="4"/>
  <c r="W86" i="4"/>
  <c r="V86" i="4"/>
  <c r="Q86" i="4"/>
  <c r="P86" i="4"/>
  <c r="O86" i="4"/>
  <c r="N86" i="4"/>
  <c r="M86" i="4"/>
  <c r="L86" i="4"/>
  <c r="K86" i="4"/>
  <c r="J86" i="4"/>
  <c r="AW85" i="4"/>
  <c r="AW84" i="4" s="1"/>
  <c r="AW83" i="4" s="1"/>
  <c r="AU85" i="4"/>
  <c r="AT85" i="4"/>
  <c r="AS85" i="4"/>
  <c r="AQ85" i="4"/>
  <c r="AQ84" i="4" s="1"/>
  <c r="AQ83" i="4" s="1"/>
  <c r="AQ82" i="4" s="1"/>
  <c r="AQ81" i="4" s="1"/>
  <c r="AP85" i="4"/>
  <c r="AP84" i="4" s="1"/>
  <c r="AP83" i="4" s="1"/>
  <c r="AP82" i="4" s="1"/>
  <c r="AP81" i="4" s="1"/>
  <c r="AK85" i="4"/>
  <c r="AI85" i="4"/>
  <c r="AH85" i="4"/>
  <c r="AH84" i="4" s="1"/>
  <c r="AH83" i="4" s="1"/>
  <c r="AH82" i="4" s="1"/>
  <c r="AG85" i="4"/>
  <c r="AG84" i="4" s="1"/>
  <c r="AG83" i="4" s="1"/>
  <c r="AG82" i="4" s="1"/>
  <c r="AG81" i="4" s="1"/>
  <c r="AE85" i="4"/>
  <c r="AD85" i="4"/>
  <c r="Y85" i="4"/>
  <c r="Y84" i="4" s="1"/>
  <c r="Y83" i="4" s="1"/>
  <c r="W85" i="4"/>
  <c r="W84" i="4" s="1"/>
  <c r="W83" i="4" s="1"/>
  <c r="W82" i="4" s="1"/>
  <c r="W81" i="4" s="1"/>
  <c r="V85" i="4"/>
  <c r="Q85" i="4"/>
  <c r="O85" i="4"/>
  <c r="O84" i="4" s="1"/>
  <c r="O83" i="4" s="1"/>
  <c r="O82" i="4" s="1"/>
  <c r="O81" i="4" s="1"/>
  <c r="N85" i="4"/>
  <c r="N84" i="4" s="1"/>
  <c r="N83" i="4" s="1"/>
  <c r="N82" i="4" s="1"/>
  <c r="N81" i="4" s="1"/>
  <c r="M85" i="4"/>
  <c r="K85" i="4"/>
  <c r="J85" i="4"/>
  <c r="J84" i="4" s="1"/>
  <c r="J83" i="4" s="1"/>
  <c r="J82" i="4" s="1"/>
  <c r="J81" i="4" s="1"/>
  <c r="AU84" i="4"/>
  <c r="AU83" i="4" s="1"/>
  <c r="AU82" i="4" s="1"/>
  <c r="AU81" i="4" s="1"/>
  <c r="AT84" i="4"/>
  <c r="AS84" i="4"/>
  <c r="AS83" i="4" s="1"/>
  <c r="AK84" i="4"/>
  <c r="AK83" i="4" s="1"/>
  <c r="AI84" i="4"/>
  <c r="AI83" i="4" s="1"/>
  <c r="AI82" i="4" s="1"/>
  <c r="AI81" i="4" s="1"/>
  <c r="AE84" i="4"/>
  <c r="AD84" i="4"/>
  <c r="AD83" i="4" s="1"/>
  <c r="AD82" i="4" s="1"/>
  <c r="AD81" i="4" s="1"/>
  <c r="V84" i="4"/>
  <c r="V83" i="4" s="1"/>
  <c r="V82" i="4" s="1"/>
  <c r="V81" i="4" s="1"/>
  <c r="Q84" i="4"/>
  <c r="Q83" i="4" s="1"/>
  <c r="M84" i="4"/>
  <c r="K84" i="4"/>
  <c r="K83" i="4" s="1"/>
  <c r="K82" i="4" s="1"/>
  <c r="K81" i="4" s="1"/>
  <c r="AT83" i="4"/>
  <c r="AT82" i="4" s="1"/>
  <c r="AT81" i="4" s="1"/>
  <c r="AE83" i="4"/>
  <c r="AE82" i="4" s="1"/>
  <c r="AE81" i="4" s="1"/>
  <c r="M83" i="4"/>
  <c r="AH81" i="4"/>
  <c r="AW80" i="4"/>
  <c r="AV80" i="4"/>
  <c r="AU80" i="4"/>
  <c r="AT80" i="4"/>
  <c r="AS80" i="4"/>
  <c r="AR80" i="4"/>
  <c r="AQ80" i="4"/>
  <c r="AP80" i="4"/>
  <c r="AK80" i="4"/>
  <c r="AJ80" i="4"/>
  <c r="AI80" i="4"/>
  <c r="AH80" i="4"/>
  <c r="AG80" i="4"/>
  <c r="AF80" i="4"/>
  <c r="AE80" i="4"/>
  <c r="AD80" i="4"/>
  <c r="Y80" i="4"/>
  <c r="X80" i="4"/>
  <c r="W80" i="4"/>
  <c r="V80" i="4"/>
  <c r="Q80" i="4"/>
  <c r="P80" i="4"/>
  <c r="O80" i="4"/>
  <c r="N80" i="4"/>
  <c r="M80" i="4"/>
  <c r="L80" i="4"/>
  <c r="K80" i="4"/>
  <c r="J80" i="4"/>
  <c r="AW79" i="4"/>
  <c r="AV79" i="4"/>
  <c r="AU79" i="4"/>
  <c r="AT79" i="4"/>
  <c r="AS79" i="4"/>
  <c r="AR79" i="4"/>
  <c r="AQ79" i="4"/>
  <c r="AP79" i="4"/>
  <c r="AK79" i="4"/>
  <c r="AJ79" i="4"/>
  <c r="AI79" i="4"/>
  <c r="AH79" i="4"/>
  <c r="AG79" i="4"/>
  <c r="AF79" i="4"/>
  <c r="AE79" i="4"/>
  <c r="AD79" i="4"/>
  <c r="Y79" i="4"/>
  <c r="X79" i="4"/>
  <c r="W79" i="4"/>
  <c r="V79" i="4"/>
  <c r="Q79" i="4"/>
  <c r="P79" i="4"/>
  <c r="O79" i="4"/>
  <c r="N79" i="4"/>
  <c r="M79" i="4"/>
  <c r="L79" i="4"/>
  <c r="K79" i="4"/>
  <c r="J79" i="4"/>
  <c r="AW78" i="4"/>
  <c r="AV78" i="4"/>
  <c r="AU78" i="4"/>
  <c r="AT78" i="4"/>
  <c r="AS78" i="4"/>
  <c r="AR78" i="4"/>
  <c r="AQ78" i="4"/>
  <c r="AP78" i="4"/>
  <c r="AK78" i="4"/>
  <c r="AJ78" i="4"/>
  <c r="AI78" i="4"/>
  <c r="AH78" i="4"/>
  <c r="AG78" i="4"/>
  <c r="AF78" i="4"/>
  <c r="AE78" i="4"/>
  <c r="AD78" i="4"/>
  <c r="Y78" i="4"/>
  <c r="X78" i="4"/>
  <c r="W78" i="4"/>
  <c r="V78" i="4"/>
  <c r="Q78" i="4"/>
  <c r="P78" i="4"/>
  <c r="O78" i="4"/>
  <c r="N78" i="4"/>
  <c r="M78" i="4"/>
  <c r="L78" i="4"/>
  <c r="K78" i="4"/>
  <c r="J78" i="4"/>
  <c r="AW77" i="4"/>
  <c r="AW76" i="4" s="1"/>
  <c r="AW75" i="4" s="1"/>
  <c r="AU77" i="4"/>
  <c r="AU76" i="4" s="1"/>
  <c r="AU75" i="4" s="1"/>
  <c r="AT77" i="4"/>
  <c r="AT76" i="4" s="1"/>
  <c r="AT75" i="4" s="1"/>
  <c r="AS77" i="4"/>
  <c r="AS76" i="4" s="1"/>
  <c r="AS75" i="4" s="1"/>
  <c r="AQ77" i="4"/>
  <c r="AQ76" i="4" s="1"/>
  <c r="AQ75" i="4" s="1"/>
  <c r="AP77" i="4"/>
  <c r="AK77" i="4"/>
  <c r="AI77" i="4"/>
  <c r="AI76" i="4" s="1"/>
  <c r="AI75" i="4" s="1"/>
  <c r="AH77" i="4"/>
  <c r="AH76" i="4" s="1"/>
  <c r="AH75" i="4" s="1"/>
  <c r="AG77" i="4"/>
  <c r="AE77" i="4"/>
  <c r="AD77" i="4"/>
  <c r="AD76" i="4" s="1"/>
  <c r="AD75" i="4" s="1"/>
  <c r="Y77" i="4"/>
  <c r="Y76" i="4" s="1"/>
  <c r="Y75" i="4" s="1"/>
  <c r="X77" i="4"/>
  <c r="X76" i="4" s="1"/>
  <c r="X75" i="4" s="1"/>
  <c r="W77" i="4"/>
  <c r="W76" i="4" s="1"/>
  <c r="W75" i="4" s="1"/>
  <c r="V77" i="4"/>
  <c r="V76" i="4" s="1"/>
  <c r="V75" i="4" s="1"/>
  <c r="Q77" i="4"/>
  <c r="Q76" i="4" s="1"/>
  <c r="Q75" i="4" s="1"/>
  <c r="O77" i="4"/>
  <c r="N77" i="4"/>
  <c r="N76" i="4" s="1"/>
  <c r="N75" i="4" s="1"/>
  <c r="M77" i="4"/>
  <c r="M76" i="4" s="1"/>
  <c r="M75" i="4" s="1"/>
  <c r="K77" i="4"/>
  <c r="K76" i="4" s="1"/>
  <c r="K75" i="4" s="1"/>
  <c r="J77" i="4"/>
  <c r="J76" i="4" s="1"/>
  <c r="J75" i="4" s="1"/>
  <c r="AP76" i="4"/>
  <c r="AP75" i="4" s="1"/>
  <c r="AK76" i="4"/>
  <c r="AK75" i="4" s="1"/>
  <c r="AG76" i="4"/>
  <c r="AG75" i="4" s="1"/>
  <c r="AE76" i="4"/>
  <c r="AE75" i="4" s="1"/>
  <c r="O76" i="4"/>
  <c r="O75" i="4" s="1"/>
  <c r="AW74" i="4"/>
  <c r="AW73" i="4" s="1"/>
  <c r="AW72" i="4" s="1"/>
  <c r="AU74" i="4"/>
  <c r="AU73" i="4" s="1"/>
  <c r="AU72" i="4" s="1"/>
  <c r="AT74" i="4"/>
  <c r="AS74" i="4"/>
  <c r="AQ74" i="4"/>
  <c r="AP74" i="4"/>
  <c r="AP73" i="4" s="1"/>
  <c r="AP72" i="4" s="1"/>
  <c r="AK74" i="4"/>
  <c r="AK73" i="4" s="1"/>
  <c r="AK72" i="4" s="1"/>
  <c r="AI74" i="4"/>
  <c r="AI73" i="4" s="1"/>
  <c r="AI72" i="4" s="1"/>
  <c r="AH74" i="4"/>
  <c r="AH73" i="4" s="1"/>
  <c r="AH72" i="4" s="1"/>
  <c r="AG74" i="4"/>
  <c r="AG73" i="4" s="1"/>
  <c r="AG72" i="4" s="1"/>
  <c r="AE74" i="4"/>
  <c r="AE73" i="4" s="1"/>
  <c r="AE72" i="4" s="1"/>
  <c r="AD74" i="4"/>
  <c r="AD73" i="4" s="1"/>
  <c r="AD72" i="4" s="1"/>
  <c r="Y74" i="4"/>
  <c r="Y73" i="4" s="1"/>
  <c r="Y72" i="4" s="1"/>
  <c r="W74" i="4"/>
  <c r="W73" i="4" s="1"/>
  <c r="W72" i="4" s="1"/>
  <c r="V74" i="4"/>
  <c r="V73" i="4" s="1"/>
  <c r="V72" i="4" s="1"/>
  <c r="Q74" i="4"/>
  <c r="Q73" i="4" s="1"/>
  <c r="Q72" i="4" s="1"/>
  <c r="O74" i="4"/>
  <c r="O73" i="4" s="1"/>
  <c r="O72" i="4" s="1"/>
  <c r="N74" i="4"/>
  <c r="N73" i="4" s="1"/>
  <c r="N72" i="4" s="1"/>
  <c r="M74" i="4"/>
  <c r="K74" i="4"/>
  <c r="K73" i="4" s="1"/>
  <c r="K72" i="4" s="1"/>
  <c r="J74" i="4"/>
  <c r="J73" i="4" s="1"/>
  <c r="J72" i="4" s="1"/>
  <c r="AT73" i="4"/>
  <c r="AT72" i="4" s="1"/>
  <c r="AS73" i="4"/>
  <c r="AS72" i="4" s="1"/>
  <c r="AQ73" i="4"/>
  <c r="AQ72" i="4" s="1"/>
  <c r="M73" i="4"/>
  <c r="M72" i="4" s="1"/>
  <c r="AW71" i="4"/>
  <c r="AW70" i="4" s="1"/>
  <c r="AW69" i="4" s="1"/>
  <c r="AU71" i="4"/>
  <c r="AT71" i="4"/>
  <c r="AT70" i="4" s="1"/>
  <c r="AT69" i="4" s="1"/>
  <c r="AS71" i="4"/>
  <c r="AQ71" i="4"/>
  <c r="AQ70" i="4" s="1"/>
  <c r="AQ69" i="4" s="1"/>
  <c r="AP71" i="4"/>
  <c r="AP70" i="4" s="1"/>
  <c r="AP69" i="4" s="1"/>
  <c r="AK71" i="4"/>
  <c r="AK70" i="4" s="1"/>
  <c r="AK69" i="4" s="1"/>
  <c r="AI71" i="4"/>
  <c r="AH71" i="4"/>
  <c r="AH70" i="4" s="1"/>
  <c r="AH69" i="4" s="1"/>
  <c r="AG71" i="4"/>
  <c r="AG70" i="4" s="1"/>
  <c r="AG69" i="4" s="1"/>
  <c r="AE71" i="4"/>
  <c r="AE70" i="4" s="1"/>
  <c r="AE69" i="4" s="1"/>
  <c r="AD71" i="4"/>
  <c r="Y71" i="4"/>
  <c r="Y70" i="4" s="1"/>
  <c r="Y69" i="4" s="1"/>
  <c r="W71" i="4"/>
  <c r="W70" i="4" s="1"/>
  <c r="W69" i="4" s="1"/>
  <c r="V71" i="4"/>
  <c r="V70" i="4" s="1"/>
  <c r="V69" i="4" s="1"/>
  <c r="Q71" i="4"/>
  <c r="O71" i="4"/>
  <c r="O70" i="4" s="1"/>
  <c r="O69" i="4" s="1"/>
  <c r="N71" i="4"/>
  <c r="N70" i="4" s="1"/>
  <c r="N69" i="4" s="1"/>
  <c r="M71" i="4"/>
  <c r="M70" i="4" s="1"/>
  <c r="M69" i="4" s="1"/>
  <c r="K71" i="4"/>
  <c r="J71" i="4"/>
  <c r="J70" i="4" s="1"/>
  <c r="J69" i="4" s="1"/>
  <c r="AU70" i="4"/>
  <c r="AU69" i="4" s="1"/>
  <c r="AS70" i="4"/>
  <c r="AS69" i="4" s="1"/>
  <c r="AI70" i="4"/>
  <c r="AI69" i="4" s="1"/>
  <c r="AD70" i="4"/>
  <c r="AD69" i="4" s="1"/>
  <c r="Q70" i="4"/>
  <c r="Q69" i="4" s="1"/>
  <c r="K70" i="4"/>
  <c r="K69" i="4" s="1"/>
  <c r="AW68" i="4"/>
  <c r="AW67" i="4" s="1"/>
  <c r="AW66" i="4" s="1"/>
  <c r="AU68" i="4"/>
  <c r="AT68" i="4"/>
  <c r="AS68" i="4"/>
  <c r="AS67" i="4" s="1"/>
  <c r="AS66" i="4" s="1"/>
  <c r="AQ68" i="4"/>
  <c r="AQ67" i="4" s="1"/>
  <c r="AQ66" i="4" s="1"/>
  <c r="AP68" i="4"/>
  <c r="AP67" i="4" s="1"/>
  <c r="AP66" i="4" s="1"/>
  <c r="AK68" i="4"/>
  <c r="AI68" i="4"/>
  <c r="AI67" i="4" s="1"/>
  <c r="AI66" i="4" s="1"/>
  <c r="AH68" i="4"/>
  <c r="AH67" i="4" s="1"/>
  <c r="AH66" i="4" s="1"/>
  <c r="AG68" i="4"/>
  <c r="AG67" i="4" s="1"/>
  <c r="AG66" i="4" s="1"/>
  <c r="AE68" i="4"/>
  <c r="AD68" i="4"/>
  <c r="AD67" i="4" s="1"/>
  <c r="AD66" i="4" s="1"/>
  <c r="Y68" i="4"/>
  <c r="Y67" i="4" s="1"/>
  <c r="Y66" i="4" s="1"/>
  <c r="W68" i="4"/>
  <c r="W67" i="4" s="1"/>
  <c r="W66" i="4" s="1"/>
  <c r="V68" i="4"/>
  <c r="Q68" i="4"/>
  <c r="Q67" i="4" s="1"/>
  <c r="Q66" i="4" s="1"/>
  <c r="O68" i="4"/>
  <c r="O67" i="4" s="1"/>
  <c r="O66" i="4" s="1"/>
  <c r="N68" i="4"/>
  <c r="N67" i="4" s="1"/>
  <c r="N66" i="4" s="1"/>
  <c r="M68" i="4"/>
  <c r="K68" i="4"/>
  <c r="K67" i="4" s="1"/>
  <c r="K66" i="4" s="1"/>
  <c r="J68" i="4"/>
  <c r="J67" i="4" s="1"/>
  <c r="J66" i="4" s="1"/>
  <c r="AU67" i="4"/>
  <c r="AU66" i="4" s="1"/>
  <c r="AT67" i="4"/>
  <c r="AT66" i="4" s="1"/>
  <c r="AK67" i="4"/>
  <c r="AK66" i="4" s="1"/>
  <c r="AE67" i="4"/>
  <c r="AE66" i="4" s="1"/>
  <c r="V67" i="4"/>
  <c r="V66" i="4" s="1"/>
  <c r="M67" i="4"/>
  <c r="M66" i="4" s="1"/>
  <c r="AW65" i="4"/>
  <c r="AW64" i="4" s="1"/>
  <c r="AW63" i="4" s="1"/>
  <c r="AU65" i="4"/>
  <c r="AU64" i="4" s="1"/>
  <c r="AU63" i="4" s="1"/>
  <c r="AT65" i="4"/>
  <c r="AT64" i="4" s="1"/>
  <c r="AT63" i="4" s="1"/>
  <c r="AS65" i="4"/>
  <c r="AQ65" i="4"/>
  <c r="AP65" i="4"/>
  <c r="AP64" i="4" s="1"/>
  <c r="AP63" i="4" s="1"/>
  <c r="AK65" i="4"/>
  <c r="AI65" i="4"/>
  <c r="AI64" i="4" s="1"/>
  <c r="AI63" i="4" s="1"/>
  <c r="AH65" i="4"/>
  <c r="AH64" i="4" s="1"/>
  <c r="AH63" i="4" s="1"/>
  <c r="AG65" i="4"/>
  <c r="AG64" i="4" s="1"/>
  <c r="AG63" i="4" s="1"/>
  <c r="AE65" i="4"/>
  <c r="AD65" i="4"/>
  <c r="Y65" i="4"/>
  <c r="Y64" i="4" s="1"/>
  <c r="Y63" i="4" s="1"/>
  <c r="W65" i="4"/>
  <c r="W64" i="4" s="1"/>
  <c r="W63" i="4" s="1"/>
  <c r="V65" i="4"/>
  <c r="Q65" i="4"/>
  <c r="Q64" i="4" s="1"/>
  <c r="Q63" i="4" s="1"/>
  <c r="O65" i="4"/>
  <c r="O64" i="4" s="1"/>
  <c r="O63" i="4" s="1"/>
  <c r="N65" i="4"/>
  <c r="N64" i="4" s="1"/>
  <c r="N63" i="4" s="1"/>
  <c r="M65" i="4"/>
  <c r="M64" i="4" s="1"/>
  <c r="M63" i="4" s="1"/>
  <c r="K65" i="4"/>
  <c r="J65" i="4"/>
  <c r="J64" i="4" s="1"/>
  <c r="J63" i="4" s="1"/>
  <c r="AS64" i="4"/>
  <c r="AS63" i="4" s="1"/>
  <c r="AQ64" i="4"/>
  <c r="AQ63" i="4" s="1"/>
  <c r="AK64" i="4"/>
  <c r="AK63" i="4" s="1"/>
  <c r="AE64" i="4"/>
  <c r="AE63" i="4" s="1"/>
  <c r="AD64" i="4"/>
  <c r="AD63" i="4" s="1"/>
  <c r="V64" i="4"/>
  <c r="V63" i="4" s="1"/>
  <c r="K64" i="4"/>
  <c r="K63" i="4" s="1"/>
  <c r="AV60" i="4"/>
  <c r="AV59" i="4" s="1"/>
  <c r="AV58" i="4" s="1"/>
  <c r="AU60" i="4"/>
  <c r="AU59" i="4" s="1"/>
  <c r="AU58" i="4" s="1"/>
  <c r="AT60" i="4"/>
  <c r="AT59" i="4" s="1"/>
  <c r="AT58" i="4" s="1"/>
  <c r="AR60" i="4"/>
  <c r="AQ60" i="4"/>
  <c r="AP60" i="4"/>
  <c r="AP59" i="4" s="1"/>
  <c r="AP58" i="4" s="1"/>
  <c r="AJ60" i="4"/>
  <c r="AJ59" i="4" s="1"/>
  <c r="AJ58" i="4" s="1"/>
  <c r="AI60" i="4"/>
  <c r="AI59" i="4" s="1"/>
  <c r="AI58" i="4" s="1"/>
  <c r="AH60" i="4"/>
  <c r="AH59" i="4" s="1"/>
  <c r="AH58" i="4" s="1"/>
  <c r="AF60" i="4"/>
  <c r="AF59" i="4" s="1"/>
  <c r="AF58" i="4" s="1"/>
  <c r="AE60" i="4"/>
  <c r="AE59" i="4" s="1"/>
  <c r="AE58" i="4" s="1"/>
  <c r="AD60" i="4"/>
  <c r="AD59" i="4" s="1"/>
  <c r="AD58" i="4" s="1"/>
  <c r="X60" i="4"/>
  <c r="X59" i="4" s="1"/>
  <c r="X58" i="4" s="1"/>
  <c r="W60" i="4"/>
  <c r="W59" i="4" s="1"/>
  <c r="W58" i="4" s="1"/>
  <c r="V60" i="4"/>
  <c r="V59" i="4" s="1"/>
  <c r="V58" i="4" s="1"/>
  <c r="P60" i="4"/>
  <c r="P59" i="4" s="1"/>
  <c r="P58" i="4" s="1"/>
  <c r="O60" i="4"/>
  <c r="O59" i="4" s="1"/>
  <c r="O58" i="4" s="1"/>
  <c r="N60" i="4"/>
  <c r="N59" i="4" s="1"/>
  <c r="N58" i="4" s="1"/>
  <c r="L60" i="4"/>
  <c r="L59" i="4" s="1"/>
  <c r="L58" i="4" s="1"/>
  <c r="K60" i="4"/>
  <c r="K59" i="4" s="1"/>
  <c r="K58" i="4" s="1"/>
  <c r="J60" i="4"/>
  <c r="J59" i="4" s="1"/>
  <c r="J58" i="4" s="1"/>
  <c r="AR59" i="4"/>
  <c r="AR58" i="4" s="1"/>
  <c r="AQ59" i="4"/>
  <c r="AQ58" i="4" s="1"/>
  <c r="AW57" i="4"/>
  <c r="AW56" i="4" s="1"/>
  <c r="AW55" i="4" s="1"/>
  <c r="AU57" i="4"/>
  <c r="AU56" i="4" s="1"/>
  <c r="AU55" i="4" s="1"/>
  <c r="AT57" i="4"/>
  <c r="AT56" i="4" s="1"/>
  <c r="AT55" i="4" s="1"/>
  <c r="AS57" i="4"/>
  <c r="AS56" i="4" s="1"/>
  <c r="AS55" i="4" s="1"/>
  <c r="AQ57" i="4"/>
  <c r="AP57" i="4"/>
  <c r="AP56" i="4" s="1"/>
  <c r="AP55" i="4" s="1"/>
  <c r="AK57" i="4"/>
  <c r="AK56" i="4" s="1"/>
  <c r="AK55" i="4" s="1"/>
  <c r="AI57" i="4"/>
  <c r="AI56" i="4" s="1"/>
  <c r="AI55" i="4" s="1"/>
  <c r="AH57" i="4"/>
  <c r="AH56" i="4" s="1"/>
  <c r="AH55" i="4" s="1"/>
  <c r="AG57" i="4"/>
  <c r="AE57" i="4"/>
  <c r="AE56" i="4" s="1"/>
  <c r="AE55" i="4" s="1"/>
  <c r="AD57" i="4"/>
  <c r="AD56" i="4" s="1"/>
  <c r="AD55" i="4" s="1"/>
  <c r="Y57" i="4"/>
  <c r="Y56" i="4" s="1"/>
  <c r="Y55" i="4" s="1"/>
  <c r="W57" i="4"/>
  <c r="V57" i="4"/>
  <c r="V56" i="4" s="1"/>
  <c r="V55" i="4" s="1"/>
  <c r="Q57" i="4"/>
  <c r="Q56" i="4" s="1"/>
  <c r="Q55" i="4" s="1"/>
  <c r="O57" i="4"/>
  <c r="N57" i="4"/>
  <c r="N56" i="4" s="1"/>
  <c r="N55" i="4" s="1"/>
  <c r="M57" i="4"/>
  <c r="M56" i="4" s="1"/>
  <c r="M55" i="4" s="1"/>
  <c r="K57" i="4"/>
  <c r="K56" i="4" s="1"/>
  <c r="K55" i="4" s="1"/>
  <c r="J57" i="4"/>
  <c r="J56" i="4" s="1"/>
  <c r="J55" i="4" s="1"/>
  <c r="AQ56" i="4"/>
  <c r="AQ55" i="4" s="1"/>
  <c r="AG56" i="4"/>
  <c r="AG55" i="4" s="1"/>
  <c r="W56" i="4"/>
  <c r="W55" i="4" s="1"/>
  <c r="O56" i="4"/>
  <c r="O55" i="4" s="1"/>
  <c r="AW54" i="4"/>
  <c r="AW53" i="4" s="1"/>
  <c r="AW52" i="4" s="1"/>
  <c r="AU54" i="4"/>
  <c r="AT54" i="4"/>
  <c r="AT53" i="4" s="1"/>
  <c r="AT52" i="4" s="1"/>
  <c r="AS54" i="4"/>
  <c r="AQ54" i="4"/>
  <c r="AQ53" i="4" s="1"/>
  <c r="AQ52" i="4" s="1"/>
  <c r="AP54" i="4"/>
  <c r="AP53" i="4" s="1"/>
  <c r="AP52" i="4" s="1"/>
  <c r="AK54" i="4"/>
  <c r="AK53" i="4" s="1"/>
  <c r="AK52" i="4" s="1"/>
  <c r="AI54" i="4"/>
  <c r="AH54" i="4"/>
  <c r="AG54" i="4"/>
  <c r="AG53" i="4" s="1"/>
  <c r="AG52" i="4" s="1"/>
  <c r="AE54" i="4"/>
  <c r="AE53" i="4" s="1"/>
  <c r="AE52" i="4" s="1"/>
  <c r="AD54" i="4"/>
  <c r="Y54" i="4"/>
  <c r="Y53" i="4" s="1"/>
  <c r="Y52" i="4" s="1"/>
  <c r="W54" i="4"/>
  <c r="W53" i="4" s="1"/>
  <c r="W52" i="4" s="1"/>
  <c r="V54" i="4"/>
  <c r="V53" i="4" s="1"/>
  <c r="V52" i="4" s="1"/>
  <c r="Q54" i="4"/>
  <c r="O54" i="4"/>
  <c r="O53" i="4" s="1"/>
  <c r="O52" i="4" s="1"/>
  <c r="N54" i="4"/>
  <c r="N53" i="4" s="1"/>
  <c r="N52" i="4" s="1"/>
  <c r="M54" i="4"/>
  <c r="M53" i="4" s="1"/>
  <c r="M52" i="4" s="1"/>
  <c r="K54" i="4"/>
  <c r="J54" i="4"/>
  <c r="J53" i="4" s="1"/>
  <c r="J52" i="4" s="1"/>
  <c r="AU53" i="4"/>
  <c r="AU52" i="4" s="1"/>
  <c r="AS53" i="4"/>
  <c r="AS52" i="4" s="1"/>
  <c r="AI53" i="4"/>
  <c r="AI52" i="4" s="1"/>
  <c r="AH53" i="4"/>
  <c r="AH52" i="4" s="1"/>
  <c r="AD53" i="4"/>
  <c r="AD52" i="4" s="1"/>
  <c r="Q53" i="4"/>
  <c r="Q52" i="4" s="1"/>
  <c r="K53" i="4"/>
  <c r="K52" i="4" s="1"/>
  <c r="AW51" i="4"/>
  <c r="AU51" i="4"/>
  <c r="AU50" i="4" s="1"/>
  <c r="AU49" i="4" s="1"/>
  <c r="AT51" i="4"/>
  <c r="AT50" i="4" s="1"/>
  <c r="AT49" i="4" s="1"/>
  <c r="AS51" i="4"/>
  <c r="AS50" i="4" s="1"/>
  <c r="AS49" i="4" s="1"/>
  <c r="AQ51" i="4"/>
  <c r="AQ50" i="4" s="1"/>
  <c r="AQ49" i="4" s="1"/>
  <c r="AP51" i="4"/>
  <c r="AP50" i="4" s="1"/>
  <c r="AP49" i="4" s="1"/>
  <c r="AK51" i="4"/>
  <c r="AK50" i="4" s="1"/>
  <c r="AK49" i="4" s="1"/>
  <c r="AI51" i="4"/>
  <c r="AI50" i="4" s="1"/>
  <c r="AI49" i="4" s="1"/>
  <c r="AH51" i="4"/>
  <c r="AH50" i="4" s="1"/>
  <c r="AH49" i="4" s="1"/>
  <c r="AG51" i="4"/>
  <c r="AG50" i="4" s="1"/>
  <c r="AG49" i="4" s="1"/>
  <c r="AE51" i="4"/>
  <c r="AD51" i="4"/>
  <c r="AD50" i="4" s="1"/>
  <c r="AD49" i="4" s="1"/>
  <c r="Y51" i="4"/>
  <c r="Y50" i="4" s="1"/>
  <c r="Y49" i="4" s="1"/>
  <c r="W51" i="4"/>
  <c r="W50" i="4" s="1"/>
  <c r="W49" i="4" s="1"/>
  <c r="V51" i="4"/>
  <c r="V50" i="4" s="1"/>
  <c r="V49" i="4" s="1"/>
  <c r="Q51" i="4"/>
  <c r="O51" i="4"/>
  <c r="N51" i="4"/>
  <c r="N50" i="4" s="1"/>
  <c r="N49" i="4" s="1"/>
  <c r="M51" i="4"/>
  <c r="M50" i="4" s="1"/>
  <c r="M49" i="4" s="1"/>
  <c r="K51" i="4"/>
  <c r="K50" i="4" s="1"/>
  <c r="K49" i="4" s="1"/>
  <c r="J51" i="4"/>
  <c r="J50" i="4" s="1"/>
  <c r="J49" i="4" s="1"/>
  <c r="AW50" i="4"/>
  <c r="AW49" i="4" s="1"/>
  <c r="AE50" i="4"/>
  <c r="AE49" i="4" s="1"/>
  <c r="Q50" i="4"/>
  <c r="Q49" i="4" s="1"/>
  <c r="O50" i="4"/>
  <c r="O49" i="4" s="1"/>
  <c r="AW48" i="4"/>
  <c r="AW47" i="4" s="1"/>
  <c r="AW46" i="4" s="1"/>
  <c r="AU48" i="4"/>
  <c r="AT48" i="4"/>
  <c r="AS48" i="4"/>
  <c r="AS47" i="4" s="1"/>
  <c r="AS46" i="4" s="1"/>
  <c r="AQ48" i="4"/>
  <c r="AQ47" i="4" s="1"/>
  <c r="AQ46" i="4" s="1"/>
  <c r="AP48" i="4"/>
  <c r="AK48" i="4"/>
  <c r="AK47" i="4" s="1"/>
  <c r="AK46" i="4" s="1"/>
  <c r="AI48" i="4"/>
  <c r="AI47" i="4" s="1"/>
  <c r="AI46" i="4" s="1"/>
  <c r="AH48" i="4"/>
  <c r="AH47" i="4" s="1"/>
  <c r="AH46" i="4" s="1"/>
  <c r="AG48" i="4"/>
  <c r="AE48" i="4"/>
  <c r="AD48" i="4"/>
  <c r="AD47" i="4" s="1"/>
  <c r="AD46" i="4" s="1"/>
  <c r="Y48" i="4"/>
  <c r="Y47" i="4" s="1"/>
  <c r="Y46" i="4" s="1"/>
  <c r="W48" i="4"/>
  <c r="V48" i="4"/>
  <c r="V47" i="4" s="1"/>
  <c r="V46" i="4" s="1"/>
  <c r="Q48" i="4"/>
  <c r="Q47" i="4" s="1"/>
  <c r="Q46" i="4" s="1"/>
  <c r="O48" i="4"/>
  <c r="O47" i="4" s="1"/>
  <c r="O46" i="4" s="1"/>
  <c r="N48" i="4"/>
  <c r="M48" i="4"/>
  <c r="K48" i="4"/>
  <c r="K47" i="4" s="1"/>
  <c r="K46" i="4" s="1"/>
  <c r="J48" i="4"/>
  <c r="J47" i="4" s="1"/>
  <c r="J46" i="4" s="1"/>
  <c r="AU47" i="4"/>
  <c r="AT47" i="4"/>
  <c r="AT46" i="4" s="1"/>
  <c r="AP47" i="4"/>
  <c r="AP46" i="4" s="1"/>
  <c r="AG47" i="4"/>
  <c r="AG46" i="4" s="1"/>
  <c r="AE47" i="4"/>
  <c r="AE46" i="4" s="1"/>
  <c r="W47" i="4"/>
  <c r="W46" i="4" s="1"/>
  <c r="N47" i="4"/>
  <c r="N46" i="4" s="1"/>
  <c r="M47" i="4"/>
  <c r="M46" i="4" s="1"/>
  <c r="AU46" i="4"/>
  <c r="AW45" i="4"/>
  <c r="AW44" i="4" s="1"/>
  <c r="AU45" i="4"/>
  <c r="AU44" i="4" s="1"/>
  <c r="AT45" i="4"/>
  <c r="AS45" i="4"/>
  <c r="AS44" i="4" s="1"/>
  <c r="AQ45" i="4"/>
  <c r="AQ44" i="4" s="1"/>
  <c r="AP45" i="4"/>
  <c r="AP44" i="4" s="1"/>
  <c r="AK45" i="4"/>
  <c r="AI45" i="4"/>
  <c r="AI44" i="4" s="1"/>
  <c r="AH45" i="4"/>
  <c r="AH44" i="4" s="1"/>
  <c r="AG45" i="4"/>
  <c r="AG44" i="4" s="1"/>
  <c r="AE45" i="4"/>
  <c r="AD45" i="4"/>
  <c r="AD44" i="4" s="1"/>
  <c r="Y45" i="4"/>
  <c r="Y44" i="4" s="1"/>
  <c r="W45" i="4"/>
  <c r="W44" i="4" s="1"/>
  <c r="V45" i="4"/>
  <c r="Q45" i="4"/>
  <c r="Q44" i="4" s="1"/>
  <c r="O45" i="4"/>
  <c r="O44" i="4" s="1"/>
  <c r="N45" i="4"/>
  <c r="N44" i="4" s="1"/>
  <c r="M45" i="4"/>
  <c r="K45" i="4"/>
  <c r="K44" i="4" s="1"/>
  <c r="J45" i="4"/>
  <c r="J44" i="4" s="1"/>
  <c r="AT44" i="4"/>
  <c r="AK44" i="4"/>
  <c r="AE44" i="4"/>
  <c r="V44" i="4"/>
  <c r="M44" i="4"/>
  <c r="AW43" i="4"/>
  <c r="AW42" i="4" s="1"/>
  <c r="AU43" i="4"/>
  <c r="AT43" i="4"/>
  <c r="AT42" i="4" s="1"/>
  <c r="AS43" i="4"/>
  <c r="AQ43" i="4"/>
  <c r="AP43" i="4"/>
  <c r="AK43" i="4"/>
  <c r="AK42" i="4" s="1"/>
  <c r="AI43" i="4"/>
  <c r="AH43" i="4"/>
  <c r="AH42" i="4" s="1"/>
  <c r="AG43" i="4"/>
  <c r="AG42" i="4" s="1"/>
  <c r="AE43" i="4"/>
  <c r="AE42" i="4" s="1"/>
  <c r="AD43" i="4"/>
  <c r="Y43" i="4"/>
  <c r="Y42" i="4" s="1"/>
  <c r="W43" i="4"/>
  <c r="W42" i="4" s="1"/>
  <c r="V43" i="4"/>
  <c r="V42" i="4" s="1"/>
  <c r="Q43" i="4"/>
  <c r="O43" i="4"/>
  <c r="O42" i="4" s="1"/>
  <c r="N43" i="4"/>
  <c r="N42" i="4" s="1"/>
  <c r="M43" i="4"/>
  <c r="M42" i="4" s="1"/>
  <c r="K43" i="4"/>
  <c r="J43" i="4"/>
  <c r="J42" i="4" s="1"/>
  <c r="AU42" i="4"/>
  <c r="AS42" i="4"/>
  <c r="AQ42" i="4"/>
  <c r="AP42" i="4"/>
  <c r="AI42" i="4"/>
  <c r="AD42" i="4"/>
  <c r="Q42" i="4"/>
  <c r="K42" i="4"/>
  <c r="AW41" i="4"/>
  <c r="AU41" i="4"/>
  <c r="AT41" i="4"/>
  <c r="AS41" i="4"/>
  <c r="AQ41" i="4"/>
  <c r="AP41" i="4"/>
  <c r="AK41" i="4"/>
  <c r="AI41" i="4"/>
  <c r="AH41" i="4"/>
  <c r="AG41" i="4"/>
  <c r="AE41" i="4"/>
  <c r="AD41" i="4"/>
  <c r="Y41" i="4"/>
  <c r="W41" i="4"/>
  <c r="V41" i="4"/>
  <c r="Q41" i="4"/>
  <c r="O41" i="4"/>
  <c r="M41" i="4"/>
  <c r="K41" i="4"/>
  <c r="J41" i="4"/>
  <c r="AW40" i="4"/>
  <c r="AU40" i="4"/>
  <c r="AT40" i="4"/>
  <c r="AS40" i="4"/>
  <c r="AQ40" i="4"/>
  <c r="AP40" i="4"/>
  <c r="AK40" i="4"/>
  <c r="AI40" i="4"/>
  <c r="AH40" i="4"/>
  <c r="AG40" i="4"/>
  <c r="AE40" i="4"/>
  <c r="AD40" i="4"/>
  <c r="Y40" i="4"/>
  <c r="W40" i="4"/>
  <c r="V40" i="4"/>
  <c r="Q40" i="4"/>
  <c r="O40" i="4"/>
  <c r="M40" i="4"/>
  <c r="K40" i="4"/>
  <c r="J40" i="4"/>
  <c r="AW39" i="4"/>
  <c r="AW38" i="4" s="1"/>
  <c r="AU39" i="4"/>
  <c r="AT39" i="4"/>
  <c r="AS39" i="4"/>
  <c r="AQ39" i="4"/>
  <c r="AQ38" i="4" s="1"/>
  <c r="AP39" i="4"/>
  <c r="AK39" i="4"/>
  <c r="AK38" i="4" s="1"/>
  <c r="AI39" i="4"/>
  <c r="AI38" i="4" s="1"/>
  <c r="AH39" i="4"/>
  <c r="AH38" i="4" s="1"/>
  <c r="AG39" i="4"/>
  <c r="AE39" i="4"/>
  <c r="AD39" i="4"/>
  <c r="AD38" i="4" s="1"/>
  <c r="Y39" i="4"/>
  <c r="Y38" i="4" s="1"/>
  <c r="W39" i="4"/>
  <c r="V39" i="4"/>
  <c r="V38" i="4" s="1"/>
  <c r="Q39" i="4"/>
  <c r="Q38" i="4" s="1"/>
  <c r="O39" i="4"/>
  <c r="O38" i="4" s="1"/>
  <c r="N39" i="4"/>
  <c r="M39" i="4"/>
  <c r="K39" i="4"/>
  <c r="K38" i="4" s="1"/>
  <c r="J39" i="4"/>
  <c r="J38" i="4" s="1"/>
  <c r="AU38" i="4"/>
  <c r="AT38" i="4"/>
  <c r="AS38" i="4"/>
  <c r="AP38" i="4"/>
  <c r="AG38" i="4"/>
  <c r="AE38" i="4"/>
  <c r="W38" i="4"/>
  <c r="N38" i="4"/>
  <c r="M38" i="4"/>
  <c r="AW36" i="4"/>
  <c r="AW35" i="4" s="1"/>
  <c r="AW34" i="4" s="1"/>
  <c r="AU36" i="4"/>
  <c r="AU35" i="4" s="1"/>
  <c r="AU34" i="4" s="1"/>
  <c r="AT36" i="4"/>
  <c r="AT35" i="4" s="1"/>
  <c r="AT34" i="4" s="1"/>
  <c r="AS36" i="4"/>
  <c r="AS35" i="4" s="1"/>
  <c r="AS34" i="4" s="1"/>
  <c r="AQ36" i="4"/>
  <c r="AQ35" i="4" s="1"/>
  <c r="AQ34" i="4" s="1"/>
  <c r="AP36" i="4"/>
  <c r="AK36" i="4"/>
  <c r="AK35" i="4" s="1"/>
  <c r="AK34" i="4" s="1"/>
  <c r="AI36" i="4"/>
  <c r="AI35" i="4" s="1"/>
  <c r="AI34" i="4" s="1"/>
  <c r="AH36" i="4"/>
  <c r="AH35" i="4" s="1"/>
  <c r="AH34" i="4" s="1"/>
  <c r="AG36" i="4"/>
  <c r="AG35" i="4" s="1"/>
  <c r="AG34" i="4" s="1"/>
  <c r="AE36" i="4"/>
  <c r="AE35" i="4" s="1"/>
  <c r="AE34" i="4" s="1"/>
  <c r="AD36" i="4"/>
  <c r="AD35" i="4" s="1"/>
  <c r="AD34" i="4" s="1"/>
  <c r="Y36" i="4"/>
  <c r="Y35" i="4" s="1"/>
  <c r="Y34" i="4" s="1"/>
  <c r="W36" i="4"/>
  <c r="V36" i="4"/>
  <c r="V35" i="4" s="1"/>
  <c r="V34" i="4" s="1"/>
  <c r="Q36" i="4"/>
  <c r="Q35" i="4" s="1"/>
  <c r="Q34" i="4" s="1"/>
  <c r="O36" i="4"/>
  <c r="O35" i="4" s="1"/>
  <c r="O34" i="4" s="1"/>
  <c r="N36" i="4"/>
  <c r="N35" i="4" s="1"/>
  <c r="N34" i="4" s="1"/>
  <c r="M36" i="4"/>
  <c r="M35" i="4" s="1"/>
  <c r="M34" i="4" s="1"/>
  <c r="K36" i="4"/>
  <c r="K35" i="4" s="1"/>
  <c r="K34" i="4" s="1"/>
  <c r="J36" i="4"/>
  <c r="J35" i="4" s="1"/>
  <c r="J34" i="4" s="1"/>
  <c r="AP35" i="4"/>
  <c r="AP34" i="4" s="1"/>
  <c r="W35" i="4"/>
  <c r="W34" i="4" s="1"/>
  <c r="AW33" i="4"/>
  <c r="AV33" i="4"/>
  <c r="AU33" i="4"/>
  <c r="AT33" i="4"/>
  <c r="AS33" i="4"/>
  <c r="AR33" i="4"/>
  <c r="AQ33" i="4"/>
  <c r="AP33" i="4"/>
  <c r="AK33" i="4"/>
  <c r="AJ33" i="4"/>
  <c r="AI33" i="4"/>
  <c r="AH33" i="4"/>
  <c r="AG33" i="4"/>
  <c r="AF33" i="4"/>
  <c r="AE33" i="4"/>
  <c r="AD33" i="4"/>
  <c r="Y33" i="4"/>
  <c r="X33" i="4"/>
  <c r="W33" i="4"/>
  <c r="V33" i="4"/>
  <c r="Q33" i="4"/>
  <c r="P33" i="4"/>
  <c r="O33" i="4"/>
  <c r="N33" i="4"/>
  <c r="M33" i="4"/>
  <c r="L33" i="4"/>
  <c r="K33" i="4"/>
  <c r="J33" i="4"/>
  <c r="AW32" i="4"/>
  <c r="AV32" i="4"/>
  <c r="AU32" i="4"/>
  <c r="AT32" i="4"/>
  <c r="AS32" i="4"/>
  <c r="AR32" i="4"/>
  <c r="AQ32" i="4"/>
  <c r="AP32" i="4"/>
  <c r="AK32" i="4"/>
  <c r="AJ32" i="4"/>
  <c r="AI32" i="4"/>
  <c r="AH32" i="4"/>
  <c r="AG32" i="4"/>
  <c r="AF32" i="4"/>
  <c r="AE32" i="4"/>
  <c r="AD32" i="4"/>
  <c r="Y32" i="4"/>
  <c r="X32" i="4"/>
  <c r="W32" i="4"/>
  <c r="V32" i="4"/>
  <c r="Q32" i="4"/>
  <c r="P32" i="4"/>
  <c r="O32" i="4"/>
  <c r="N32" i="4"/>
  <c r="M32" i="4"/>
  <c r="L32" i="4"/>
  <c r="K32" i="4"/>
  <c r="J32" i="4"/>
  <c r="AW31" i="4"/>
  <c r="AV31" i="4"/>
  <c r="AU31" i="4"/>
  <c r="AT31" i="4"/>
  <c r="AS31" i="4"/>
  <c r="AR31" i="4"/>
  <c r="AQ31" i="4"/>
  <c r="AP31" i="4"/>
  <c r="AK31" i="4"/>
  <c r="AJ31" i="4"/>
  <c r="AI31" i="4"/>
  <c r="AH31" i="4"/>
  <c r="AG31" i="4"/>
  <c r="AF31" i="4"/>
  <c r="AE31" i="4"/>
  <c r="AD31" i="4"/>
  <c r="Y31" i="4"/>
  <c r="X31" i="4"/>
  <c r="W31" i="4"/>
  <c r="V31" i="4"/>
  <c r="Q31" i="4"/>
  <c r="P31" i="4"/>
  <c r="O31" i="4"/>
  <c r="N31" i="4"/>
  <c r="M31" i="4"/>
  <c r="L31" i="4"/>
  <c r="K31" i="4"/>
  <c r="J31" i="4"/>
  <c r="AW30" i="4"/>
  <c r="AW29" i="4" s="1"/>
  <c r="AV30" i="4"/>
  <c r="AV29" i="4" s="1"/>
  <c r="AT30" i="4"/>
  <c r="AS30" i="4"/>
  <c r="AS29" i="4" s="1"/>
  <c r="AR30" i="4"/>
  <c r="AR29" i="4" s="1"/>
  <c r="AP30" i="4"/>
  <c r="AP29" i="4" s="1"/>
  <c r="AK30" i="4"/>
  <c r="AK29" i="4" s="1"/>
  <c r="AJ30" i="4"/>
  <c r="AJ29" i="4" s="1"/>
  <c r="AH30" i="4"/>
  <c r="AH29" i="4" s="1"/>
  <c r="AG30" i="4"/>
  <c r="AG29" i="4" s="1"/>
  <c r="AF30" i="4"/>
  <c r="AF29" i="4" s="1"/>
  <c r="AD30" i="4"/>
  <c r="AD29" i="4" s="1"/>
  <c r="Y30" i="4"/>
  <c r="Y29" i="4" s="1"/>
  <c r="X30" i="4"/>
  <c r="X29" i="4" s="1"/>
  <c r="V30" i="4"/>
  <c r="Q30" i="4"/>
  <c r="Q29" i="4" s="1"/>
  <c r="P30" i="4"/>
  <c r="N30" i="4"/>
  <c r="N29" i="4" s="1"/>
  <c r="M30" i="4"/>
  <c r="M29" i="4" s="1"/>
  <c r="L30" i="4"/>
  <c r="L29" i="4" s="1"/>
  <c r="J30" i="4"/>
  <c r="J29" i="4" s="1"/>
  <c r="AT29" i="4"/>
  <c r="V29" i="4"/>
  <c r="P29" i="4"/>
  <c r="AW28" i="4"/>
  <c r="AV28" i="4"/>
  <c r="AV27" i="4" s="1"/>
  <c r="AT28" i="4"/>
  <c r="AS28" i="4"/>
  <c r="AR28" i="4"/>
  <c r="AP28" i="4"/>
  <c r="AP27" i="4" s="1"/>
  <c r="AK28" i="4"/>
  <c r="AK27" i="4" s="1"/>
  <c r="AJ28" i="4"/>
  <c r="AH28" i="4"/>
  <c r="AG28" i="4"/>
  <c r="AG27" i="4" s="1"/>
  <c r="AF28" i="4"/>
  <c r="AF27" i="4" s="1"/>
  <c r="AD28" i="4"/>
  <c r="AD27" i="4" s="1"/>
  <c r="Y28" i="4"/>
  <c r="X28" i="4"/>
  <c r="X27" i="4" s="1"/>
  <c r="V28" i="4"/>
  <c r="V27" i="4" s="1"/>
  <c r="Q28" i="4"/>
  <c r="P28" i="4"/>
  <c r="N28" i="4"/>
  <c r="N27" i="4" s="1"/>
  <c r="M28" i="4"/>
  <c r="M27" i="4" s="1"/>
  <c r="L28" i="4"/>
  <c r="L27" i="4" s="1"/>
  <c r="J28" i="4"/>
  <c r="AW27" i="4"/>
  <c r="AT27" i="4"/>
  <c r="AS27" i="4"/>
  <c r="AR27" i="4"/>
  <c r="AJ27" i="4"/>
  <c r="AH27" i="4"/>
  <c r="Y27" i="4"/>
  <c r="Q27" i="4"/>
  <c r="P27" i="4"/>
  <c r="J27" i="4"/>
  <c r="AW25" i="4"/>
  <c r="AW24" i="4" s="1"/>
  <c r="AV25" i="4"/>
  <c r="AT25" i="4"/>
  <c r="AT24" i="4" s="1"/>
  <c r="AS25" i="4"/>
  <c r="AR25" i="4"/>
  <c r="AP25" i="4"/>
  <c r="AK25" i="4"/>
  <c r="AK24" i="4" s="1"/>
  <c r="AJ25" i="4"/>
  <c r="AJ24" i="4" s="1"/>
  <c r="AH25" i="4"/>
  <c r="AH24" i="4" s="1"/>
  <c r="AG25" i="4"/>
  <c r="AF25" i="4"/>
  <c r="AF24" i="4" s="1"/>
  <c r="AD25" i="4"/>
  <c r="Y25" i="4"/>
  <c r="Y24" i="4" s="1"/>
  <c r="X25" i="4"/>
  <c r="X24" i="4" s="1"/>
  <c r="V25" i="4"/>
  <c r="V24" i="4" s="1"/>
  <c r="Q25" i="4"/>
  <c r="Q24" i="4" s="1"/>
  <c r="P25" i="4"/>
  <c r="P24" i="4" s="1"/>
  <c r="N25" i="4"/>
  <c r="M25" i="4"/>
  <c r="M24" i="4" s="1"/>
  <c r="L25" i="4"/>
  <c r="L24" i="4" s="1"/>
  <c r="J25" i="4"/>
  <c r="J24" i="4" s="1"/>
  <c r="AV24" i="4"/>
  <c r="AS24" i="4"/>
  <c r="AR24" i="4"/>
  <c r="AP24" i="4"/>
  <c r="AG24" i="4"/>
  <c r="AD24" i="4"/>
  <c r="N24" i="4"/>
  <c r="AV23" i="4"/>
  <c r="AV22" i="4" s="1"/>
  <c r="AU23" i="4"/>
  <c r="AT23" i="4"/>
  <c r="AR23" i="4"/>
  <c r="AQ23" i="4"/>
  <c r="AQ22" i="4" s="1"/>
  <c r="AP23" i="4"/>
  <c r="AP22" i="4" s="1"/>
  <c r="AJ23" i="4"/>
  <c r="AI23" i="4"/>
  <c r="AI22" i="4" s="1"/>
  <c r="AH23" i="4"/>
  <c r="AH22" i="4" s="1"/>
  <c r="AF23" i="4"/>
  <c r="AF22" i="4" s="1"/>
  <c r="AE23" i="4"/>
  <c r="AD23" i="4"/>
  <c r="X23" i="4"/>
  <c r="X22" i="4" s="1"/>
  <c r="W23" i="4"/>
  <c r="W22" i="4" s="1"/>
  <c r="V23" i="4"/>
  <c r="P23" i="4"/>
  <c r="P22" i="4" s="1"/>
  <c r="O23" i="4"/>
  <c r="O22" i="4" s="1"/>
  <c r="N23" i="4"/>
  <c r="N22" i="4" s="1"/>
  <c r="L23" i="4"/>
  <c r="K23" i="4"/>
  <c r="K22" i="4" s="1"/>
  <c r="J23" i="4"/>
  <c r="J22" i="4" s="1"/>
  <c r="AU22" i="4"/>
  <c r="AT22" i="4"/>
  <c r="AR22" i="4"/>
  <c r="AJ22" i="4"/>
  <c r="AE22" i="4"/>
  <c r="AD22" i="4"/>
  <c r="V22" i="4"/>
  <c r="L22" i="4"/>
  <c r="AW20" i="4"/>
  <c r="AW19" i="4" s="1"/>
  <c r="AV20" i="4"/>
  <c r="AT20" i="4"/>
  <c r="AT19" i="4" s="1"/>
  <c r="AS20" i="4"/>
  <c r="AS19" i="4" s="1"/>
  <c r="AR20" i="4"/>
  <c r="AR19" i="4" s="1"/>
  <c r="AK20" i="4"/>
  <c r="AK19" i="4" s="1"/>
  <c r="AJ20" i="4"/>
  <c r="AJ19" i="4" s="1"/>
  <c r="AH20" i="4"/>
  <c r="AH19" i="4" s="1"/>
  <c r="AG20" i="4"/>
  <c r="AG19" i="4" s="1"/>
  <c r="AF20" i="4"/>
  <c r="Y20" i="4"/>
  <c r="X20" i="4"/>
  <c r="X19" i="4" s="1"/>
  <c r="V20" i="4"/>
  <c r="V19" i="4" s="1"/>
  <c r="Q20" i="4"/>
  <c r="Q19" i="4" s="1"/>
  <c r="P20" i="4"/>
  <c r="P19" i="4" s="1"/>
  <c r="N20" i="4"/>
  <c r="N19" i="4" s="1"/>
  <c r="M20" i="4"/>
  <c r="M19" i="4" s="1"/>
  <c r="L20" i="4"/>
  <c r="L19" i="4" s="1"/>
  <c r="AV19" i="4"/>
  <c r="AF19" i="4"/>
  <c r="Y19" i="4"/>
  <c r="AW18" i="4"/>
  <c r="AW17" i="4" s="1"/>
  <c r="AW16" i="4" s="1"/>
  <c r="AV18" i="4"/>
  <c r="AV17" i="4" s="1"/>
  <c r="AV16" i="4" s="1"/>
  <c r="AT18" i="4"/>
  <c r="AS18" i="4"/>
  <c r="AS17" i="4" s="1"/>
  <c r="AS16" i="4" s="1"/>
  <c r="AR18" i="4"/>
  <c r="AR17" i="4" s="1"/>
  <c r="AR16" i="4" s="1"/>
  <c r="AK18" i="4"/>
  <c r="AK17" i="4" s="1"/>
  <c r="AK16" i="4" s="1"/>
  <c r="AJ18" i="4"/>
  <c r="AJ17" i="4" s="1"/>
  <c r="AH18" i="4"/>
  <c r="AH17" i="4" s="1"/>
  <c r="AH16" i="4" s="1"/>
  <c r="AG18" i="4"/>
  <c r="AG17" i="4" s="1"/>
  <c r="AG16" i="4" s="1"/>
  <c r="AF18" i="4"/>
  <c r="Y18" i="4"/>
  <c r="X18" i="4"/>
  <c r="X17" i="4" s="1"/>
  <c r="X16" i="4" s="1"/>
  <c r="V18" i="4"/>
  <c r="V17" i="4" s="1"/>
  <c r="V16" i="4" s="1"/>
  <c r="Q18" i="4"/>
  <c r="Q17" i="4" s="1"/>
  <c r="Q16" i="4" s="1"/>
  <c r="P18" i="4"/>
  <c r="P17" i="4" s="1"/>
  <c r="N18" i="4"/>
  <c r="N17" i="4" s="1"/>
  <c r="N16" i="4" s="1"/>
  <c r="M18" i="4"/>
  <c r="M17" i="4" s="1"/>
  <c r="M16" i="4" s="1"/>
  <c r="L18" i="4"/>
  <c r="L17" i="4" s="1"/>
  <c r="L16" i="4" s="1"/>
  <c r="AT17" i="4"/>
  <c r="AF17" i="4"/>
  <c r="AF16" i="4" s="1"/>
  <c r="Y17" i="4"/>
  <c r="AW15" i="4"/>
  <c r="AW14" i="4" s="1"/>
  <c r="AV15" i="4"/>
  <c r="AT15" i="4"/>
  <c r="AT14" i="4" s="1"/>
  <c r="AS15" i="4"/>
  <c r="AR15" i="4"/>
  <c r="AP15" i="4"/>
  <c r="AK15" i="4"/>
  <c r="AK14" i="4" s="1"/>
  <c r="AJ15" i="4"/>
  <c r="AJ14" i="4" s="1"/>
  <c r="AH15" i="4"/>
  <c r="AH14" i="4" s="1"/>
  <c r="AG15" i="4"/>
  <c r="AF15" i="4"/>
  <c r="AF14" i="4" s="1"/>
  <c r="AD15" i="4"/>
  <c r="AD14" i="4" s="1"/>
  <c r="Y15" i="4"/>
  <c r="Y14" i="4" s="1"/>
  <c r="X15" i="4"/>
  <c r="X14" i="4" s="1"/>
  <c r="V15" i="4"/>
  <c r="V14" i="4" s="1"/>
  <c r="Q15" i="4"/>
  <c r="Q14" i="4" s="1"/>
  <c r="P15" i="4"/>
  <c r="P14" i="4" s="1"/>
  <c r="N15" i="4"/>
  <c r="M15" i="4"/>
  <c r="M14" i="4" s="1"/>
  <c r="L15" i="4"/>
  <c r="L14" i="4" s="1"/>
  <c r="J15" i="4"/>
  <c r="J14" i="4" s="1"/>
  <c r="AV14" i="4"/>
  <c r="AS14" i="4"/>
  <c r="AR14" i="4"/>
  <c r="AP14" i="4"/>
  <c r="AG14" i="4"/>
  <c r="N14" i="4"/>
  <c r="AW13" i="4"/>
  <c r="AV13" i="4"/>
  <c r="AT13" i="4"/>
  <c r="AS13" i="4"/>
  <c r="AR13" i="4"/>
  <c r="AP13" i="4"/>
  <c r="AK13" i="4"/>
  <c r="AJ13" i="4"/>
  <c r="AH13" i="4"/>
  <c r="AG13" i="4"/>
  <c r="AF13" i="4"/>
  <c r="AD13" i="4"/>
  <c r="Y13" i="4"/>
  <c r="X13" i="4"/>
  <c r="Q13" i="4"/>
  <c r="P13" i="4"/>
  <c r="N13" i="4"/>
  <c r="M13" i="4"/>
  <c r="L13" i="4"/>
  <c r="J13" i="4"/>
  <c r="AW12" i="4"/>
  <c r="AV12" i="4"/>
  <c r="AT12" i="4"/>
  <c r="AS12" i="4"/>
  <c r="AR12" i="4"/>
  <c r="AP12" i="4"/>
  <c r="AK12" i="4"/>
  <c r="AJ12" i="4"/>
  <c r="AJ11" i="4" s="1"/>
  <c r="AH12" i="4"/>
  <c r="AG12" i="4"/>
  <c r="AF12" i="4"/>
  <c r="AD12" i="4"/>
  <c r="Y12" i="4"/>
  <c r="X12" i="4"/>
  <c r="Q12" i="4"/>
  <c r="P12" i="4"/>
  <c r="N12" i="4"/>
  <c r="M12" i="4"/>
  <c r="L12" i="4"/>
  <c r="J12" i="4"/>
  <c r="AW477" i="3"/>
  <c r="AU477" i="3"/>
  <c r="AT477" i="3"/>
  <c r="AS477" i="3"/>
  <c r="AS476" i="3" s="1"/>
  <c r="AS475" i="3" s="1"/>
  <c r="AS474" i="3" s="1"/>
  <c r="AQ477" i="3"/>
  <c r="AP477" i="3"/>
  <c r="AK477" i="3"/>
  <c r="AI477" i="3"/>
  <c r="AI476" i="3" s="1"/>
  <c r="AI475" i="3" s="1"/>
  <c r="AI474" i="3" s="1"/>
  <c r="AH477" i="3"/>
  <c r="AG477" i="3"/>
  <c r="AE477" i="3"/>
  <c r="AD477" i="3"/>
  <c r="AD476" i="3" s="1"/>
  <c r="AD475" i="3" s="1"/>
  <c r="AD474" i="3" s="1"/>
  <c r="Y477" i="3"/>
  <c r="W477" i="3"/>
  <c r="V477" i="3"/>
  <c r="Q477" i="3"/>
  <c r="Q476" i="3" s="1"/>
  <c r="Q475" i="3" s="1"/>
  <c r="Q474" i="3" s="1"/>
  <c r="O477" i="3"/>
  <c r="N477" i="3"/>
  <c r="M477" i="3"/>
  <c r="K477" i="3"/>
  <c r="K476" i="3" s="1"/>
  <c r="K475" i="3" s="1"/>
  <c r="K474" i="3" s="1"/>
  <c r="J477" i="3"/>
  <c r="AW476" i="3"/>
  <c r="AU476" i="3"/>
  <c r="AT476" i="3"/>
  <c r="AT475" i="3" s="1"/>
  <c r="AT474" i="3" s="1"/>
  <c r="AQ476" i="3"/>
  <c r="AP476" i="3"/>
  <c r="AK476" i="3"/>
  <c r="AK475" i="3" s="1"/>
  <c r="AK474" i="3" s="1"/>
  <c r="AH476" i="3"/>
  <c r="AH475" i="3" s="1"/>
  <c r="AH474" i="3" s="1"/>
  <c r="AG476" i="3"/>
  <c r="AE476" i="3"/>
  <c r="AE475" i="3" s="1"/>
  <c r="AE474" i="3" s="1"/>
  <c r="Y476" i="3"/>
  <c r="W476" i="3"/>
  <c r="W475" i="3" s="1"/>
  <c r="W474" i="3" s="1"/>
  <c r="V476" i="3"/>
  <c r="V475" i="3" s="1"/>
  <c r="V474" i="3" s="1"/>
  <c r="O476" i="3"/>
  <c r="N476" i="3"/>
  <c r="M476" i="3"/>
  <c r="M475" i="3" s="1"/>
  <c r="M474" i="3" s="1"/>
  <c r="J476" i="3"/>
  <c r="AW475" i="3"/>
  <c r="AU475" i="3"/>
  <c r="AU474" i="3" s="1"/>
  <c r="AQ475" i="3"/>
  <c r="AQ474" i="3" s="1"/>
  <c r="AP475" i="3"/>
  <c r="AP474" i="3" s="1"/>
  <c r="AG475" i="3"/>
  <c r="AG474" i="3" s="1"/>
  <c r="Y475" i="3"/>
  <c r="O475" i="3"/>
  <c r="O474" i="3" s="1"/>
  <c r="N475" i="3"/>
  <c r="N474" i="3" s="1"/>
  <c r="J475" i="3"/>
  <c r="J474" i="3" s="1"/>
  <c r="AW474" i="3"/>
  <c r="Y474" i="3"/>
  <c r="AW473" i="3"/>
  <c r="AV473" i="3"/>
  <c r="AV472" i="3" s="1"/>
  <c r="AV471" i="3" s="1"/>
  <c r="AV470" i="3" s="1"/>
  <c r="AT473" i="3"/>
  <c r="AS473" i="3"/>
  <c r="AS472" i="3" s="1"/>
  <c r="AS471" i="3" s="1"/>
  <c r="AS470" i="3" s="1"/>
  <c r="AR473" i="3"/>
  <c r="AP473" i="3"/>
  <c r="AP472" i="3" s="1"/>
  <c r="AP471" i="3" s="1"/>
  <c r="AP470" i="3" s="1"/>
  <c r="AP469" i="3" s="1"/>
  <c r="AK473" i="3"/>
  <c r="AK472" i="3" s="1"/>
  <c r="AK471" i="3" s="1"/>
  <c r="AK470" i="3" s="1"/>
  <c r="AJ473" i="3"/>
  <c r="AJ472" i="3" s="1"/>
  <c r="AJ471" i="3" s="1"/>
  <c r="AJ470" i="3" s="1"/>
  <c r="AH473" i="3"/>
  <c r="AG473" i="3"/>
  <c r="AG472" i="3" s="1"/>
  <c r="AG471" i="3" s="1"/>
  <c r="AG470" i="3" s="1"/>
  <c r="AF473" i="3"/>
  <c r="AD473" i="3"/>
  <c r="AD472" i="3" s="1"/>
  <c r="AD471" i="3" s="1"/>
  <c r="AD470" i="3" s="1"/>
  <c r="Y473" i="3"/>
  <c r="X473" i="3"/>
  <c r="X472" i="3" s="1"/>
  <c r="X471" i="3" s="1"/>
  <c r="X470" i="3" s="1"/>
  <c r="V473" i="3"/>
  <c r="V472" i="3" s="1"/>
  <c r="V471" i="3" s="1"/>
  <c r="V470" i="3" s="1"/>
  <c r="V469" i="3" s="1"/>
  <c r="Q473" i="3"/>
  <c r="Q472" i="3" s="1"/>
  <c r="Q471" i="3" s="1"/>
  <c r="Q470" i="3" s="1"/>
  <c r="P473" i="3"/>
  <c r="N473" i="3"/>
  <c r="N472" i="3" s="1"/>
  <c r="N471" i="3" s="1"/>
  <c r="N470" i="3" s="1"/>
  <c r="M473" i="3"/>
  <c r="M472" i="3" s="1"/>
  <c r="M471" i="3" s="1"/>
  <c r="M470" i="3" s="1"/>
  <c r="L473" i="3"/>
  <c r="L472" i="3" s="1"/>
  <c r="L471" i="3" s="1"/>
  <c r="L470" i="3" s="1"/>
  <c r="J473" i="3"/>
  <c r="AW472" i="3"/>
  <c r="AW471" i="3" s="1"/>
  <c r="AW470" i="3" s="1"/>
  <c r="AW469" i="3" s="1"/>
  <c r="AT472" i="3"/>
  <c r="AT471" i="3" s="1"/>
  <c r="AT470" i="3" s="1"/>
  <c r="AR472" i="3"/>
  <c r="AR471" i="3" s="1"/>
  <c r="AR470" i="3" s="1"/>
  <c r="AH472" i="3"/>
  <c r="AH471" i="3" s="1"/>
  <c r="AH470" i="3" s="1"/>
  <c r="AH469" i="3" s="1"/>
  <c r="AF472" i="3"/>
  <c r="AF471" i="3" s="1"/>
  <c r="AF470" i="3" s="1"/>
  <c r="Y472" i="3"/>
  <c r="Y471" i="3" s="1"/>
  <c r="Y470" i="3" s="1"/>
  <c r="Y469" i="3" s="1"/>
  <c r="P472" i="3"/>
  <c r="P471" i="3" s="1"/>
  <c r="P470" i="3" s="1"/>
  <c r="J472" i="3"/>
  <c r="J471" i="3" s="1"/>
  <c r="J470" i="3" s="1"/>
  <c r="J469" i="3" s="1"/>
  <c r="AW468" i="3"/>
  <c r="AV468" i="3"/>
  <c r="AU468" i="3"/>
  <c r="AT468" i="3"/>
  <c r="AS468" i="3"/>
  <c r="AR468" i="3"/>
  <c r="AQ468" i="3"/>
  <c r="AP468" i="3"/>
  <c r="AK468" i="3"/>
  <c r="AJ468" i="3"/>
  <c r="AI468" i="3"/>
  <c r="AH468" i="3"/>
  <c r="AG468" i="3"/>
  <c r="AF468" i="3"/>
  <c r="AE468" i="3"/>
  <c r="AD468" i="3"/>
  <c r="Y468" i="3"/>
  <c r="X468" i="3"/>
  <c r="W468" i="3"/>
  <c r="V468" i="3"/>
  <c r="Q468" i="3"/>
  <c r="P468" i="3"/>
  <c r="O468" i="3"/>
  <c r="N468" i="3"/>
  <c r="M468" i="3"/>
  <c r="L468" i="3"/>
  <c r="K468" i="3"/>
  <c r="J468" i="3"/>
  <c r="AW467" i="3"/>
  <c r="AV467" i="3"/>
  <c r="AU467" i="3"/>
  <c r="AT467" i="3"/>
  <c r="AS467" i="3"/>
  <c r="AR467" i="3"/>
  <c r="AQ467" i="3"/>
  <c r="AP467" i="3"/>
  <c r="AK467" i="3"/>
  <c r="AJ467" i="3"/>
  <c r="AI467" i="3"/>
  <c r="AH467" i="3"/>
  <c r="AG467" i="3"/>
  <c r="AF467" i="3"/>
  <c r="AE467" i="3"/>
  <c r="AD467" i="3"/>
  <c r="Y467" i="3"/>
  <c r="X467" i="3"/>
  <c r="W467" i="3"/>
  <c r="V467" i="3"/>
  <c r="Q467" i="3"/>
  <c r="P467" i="3"/>
  <c r="O467" i="3"/>
  <c r="N467" i="3"/>
  <c r="M467" i="3"/>
  <c r="L467" i="3"/>
  <c r="K467" i="3"/>
  <c r="J467" i="3"/>
  <c r="AW466" i="3"/>
  <c r="AV466" i="3"/>
  <c r="AU466" i="3"/>
  <c r="AT466" i="3"/>
  <c r="AS466" i="3"/>
  <c r="AR466" i="3"/>
  <c r="AQ466" i="3"/>
  <c r="AP466" i="3"/>
  <c r="AK466" i="3"/>
  <c r="AJ466" i="3"/>
  <c r="AI466" i="3"/>
  <c r="AH466" i="3"/>
  <c r="AG466" i="3"/>
  <c r="AF466" i="3"/>
  <c r="AE466" i="3"/>
  <c r="AD466" i="3"/>
  <c r="Y466" i="3"/>
  <c r="X466" i="3"/>
  <c r="W466" i="3"/>
  <c r="V466" i="3"/>
  <c r="Q466" i="3"/>
  <c r="P466" i="3"/>
  <c r="O466" i="3"/>
  <c r="N466" i="3"/>
  <c r="M466" i="3"/>
  <c r="L466" i="3"/>
  <c r="K466" i="3"/>
  <c r="J466" i="3"/>
  <c r="AV465" i="3"/>
  <c r="AU465" i="3"/>
  <c r="AU464" i="3" s="1"/>
  <c r="AT465" i="3"/>
  <c r="AR465" i="3"/>
  <c r="AQ465" i="3"/>
  <c r="AP465" i="3"/>
  <c r="AP464" i="3" s="1"/>
  <c r="AJ465" i="3"/>
  <c r="AJ464" i="3" s="1"/>
  <c r="AI465" i="3"/>
  <c r="AI464" i="3" s="1"/>
  <c r="AH465" i="3"/>
  <c r="AF465" i="3"/>
  <c r="AF464" i="3" s="1"/>
  <c r="AE465" i="3"/>
  <c r="AE464" i="3" s="1"/>
  <c r="AD465" i="3"/>
  <c r="AD464" i="3" s="1"/>
  <c r="X465" i="3"/>
  <c r="W465" i="3"/>
  <c r="W464" i="3" s="1"/>
  <c r="V465" i="3"/>
  <c r="V464" i="3" s="1"/>
  <c r="P465" i="3"/>
  <c r="P464" i="3" s="1"/>
  <c r="O465" i="3"/>
  <c r="N465" i="3"/>
  <c r="N464" i="3" s="1"/>
  <c r="L465" i="3"/>
  <c r="L464" i="3" s="1"/>
  <c r="K465" i="3"/>
  <c r="K464" i="3" s="1"/>
  <c r="J465" i="3"/>
  <c r="AV464" i="3"/>
  <c r="AT464" i="3"/>
  <c r="AR464" i="3"/>
  <c r="AQ464" i="3"/>
  <c r="AH464" i="3"/>
  <c r="X464" i="3"/>
  <c r="O464" i="3"/>
  <c r="J464" i="3"/>
  <c r="AV463" i="3"/>
  <c r="AV462" i="3" s="1"/>
  <c r="AU463" i="3"/>
  <c r="AT463" i="3"/>
  <c r="AR463" i="3"/>
  <c r="AR462" i="3" s="1"/>
  <c r="AQ463" i="3"/>
  <c r="AQ462" i="3" s="1"/>
  <c r="AP463" i="3"/>
  <c r="AJ463" i="3"/>
  <c r="AJ462" i="3" s="1"/>
  <c r="AI463" i="3"/>
  <c r="AI462" i="3" s="1"/>
  <c r="AH463" i="3"/>
  <c r="AH462" i="3" s="1"/>
  <c r="AF463" i="3"/>
  <c r="AE463" i="3"/>
  <c r="AE462" i="3" s="1"/>
  <c r="AD463" i="3"/>
  <c r="AD462" i="3" s="1"/>
  <c r="X463" i="3"/>
  <c r="X462" i="3" s="1"/>
  <c r="W463" i="3"/>
  <c r="V463" i="3"/>
  <c r="V462" i="3" s="1"/>
  <c r="P463" i="3"/>
  <c r="P462" i="3" s="1"/>
  <c r="O463" i="3"/>
  <c r="O462" i="3" s="1"/>
  <c r="N463" i="3"/>
  <c r="N462" i="3" s="1"/>
  <c r="L463" i="3"/>
  <c r="L462" i="3" s="1"/>
  <c r="K463" i="3"/>
  <c r="K462" i="3" s="1"/>
  <c r="J463" i="3"/>
  <c r="AU462" i="3"/>
  <c r="AT462" i="3"/>
  <c r="AP462" i="3"/>
  <c r="AF462" i="3"/>
  <c r="W462" i="3"/>
  <c r="J462" i="3"/>
  <c r="AW460" i="3"/>
  <c r="AW459" i="3" s="1"/>
  <c r="AW458" i="3" s="1"/>
  <c r="AU460" i="3"/>
  <c r="AT460" i="3"/>
  <c r="AS460" i="3"/>
  <c r="AQ460" i="3"/>
  <c r="AQ459" i="3" s="1"/>
  <c r="AQ458" i="3" s="1"/>
  <c r="AP460" i="3"/>
  <c r="AK460" i="3"/>
  <c r="AK459" i="3" s="1"/>
  <c r="AK458" i="3" s="1"/>
  <c r="AI460" i="3"/>
  <c r="AI459" i="3" s="1"/>
  <c r="AI458" i="3" s="1"/>
  <c r="AH460" i="3"/>
  <c r="AH459" i="3" s="1"/>
  <c r="AH458" i="3" s="1"/>
  <c r="AG460" i="3"/>
  <c r="AE460" i="3"/>
  <c r="AD460" i="3"/>
  <c r="AD459" i="3" s="1"/>
  <c r="AD458" i="3" s="1"/>
  <c r="Y460" i="3"/>
  <c r="Y459" i="3" s="1"/>
  <c r="Y458" i="3" s="1"/>
  <c r="W460" i="3"/>
  <c r="W459" i="3" s="1"/>
  <c r="W458" i="3" s="1"/>
  <c r="V460" i="3"/>
  <c r="Q460" i="3"/>
  <c r="Q459" i="3" s="1"/>
  <c r="Q458" i="3" s="1"/>
  <c r="O460" i="3"/>
  <c r="O459" i="3" s="1"/>
  <c r="O458" i="3" s="1"/>
  <c r="N460" i="3"/>
  <c r="M460" i="3"/>
  <c r="K460" i="3"/>
  <c r="J460" i="3"/>
  <c r="J459" i="3" s="1"/>
  <c r="J458" i="3" s="1"/>
  <c r="AU459" i="3"/>
  <c r="AT459" i="3"/>
  <c r="AT458" i="3" s="1"/>
  <c r="AS459" i="3"/>
  <c r="AS458" i="3" s="1"/>
  <c r="AP459" i="3"/>
  <c r="AP458" i="3" s="1"/>
  <c r="AG459" i="3"/>
  <c r="AE459" i="3"/>
  <c r="AE458" i="3" s="1"/>
  <c r="V459" i="3"/>
  <c r="V458" i="3" s="1"/>
  <c r="N459" i="3"/>
  <c r="N458" i="3" s="1"/>
  <c r="M459" i="3"/>
  <c r="M458" i="3" s="1"/>
  <c r="K459" i="3"/>
  <c r="K458" i="3" s="1"/>
  <c r="AU458" i="3"/>
  <c r="AG458" i="3"/>
  <c r="AW457" i="3"/>
  <c r="AU457" i="3"/>
  <c r="AU456" i="3" s="1"/>
  <c r="AT457" i="3"/>
  <c r="AS457" i="3"/>
  <c r="AQ457" i="3"/>
  <c r="AP457" i="3"/>
  <c r="AP456" i="3" s="1"/>
  <c r="AK457" i="3"/>
  <c r="AI457" i="3"/>
  <c r="AH457" i="3"/>
  <c r="AH456" i="3" s="1"/>
  <c r="AG457" i="3"/>
  <c r="AG456" i="3" s="1"/>
  <c r="AE457" i="3"/>
  <c r="AE456" i="3" s="1"/>
  <c r="AD457" i="3"/>
  <c r="Y457" i="3"/>
  <c r="W457" i="3"/>
  <c r="W456" i="3" s="1"/>
  <c r="V457" i="3"/>
  <c r="V456" i="3" s="1"/>
  <c r="Q457" i="3"/>
  <c r="Q456" i="3" s="1"/>
  <c r="O457" i="3"/>
  <c r="O456" i="3" s="1"/>
  <c r="N457" i="3"/>
  <c r="N456" i="3" s="1"/>
  <c r="M457" i="3"/>
  <c r="M456" i="3" s="1"/>
  <c r="K457" i="3"/>
  <c r="K456" i="3" s="1"/>
  <c r="J457" i="3"/>
  <c r="AW456" i="3"/>
  <c r="AT456" i="3"/>
  <c r="AS456" i="3"/>
  <c r="AQ456" i="3"/>
  <c r="AK456" i="3"/>
  <c r="AI456" i="3"/>
  <c r="AD456" i="3"/>
  <c r="Y456" i="3"/>
  <c r="J456" i="3"/>
  <c r="AW455" i="3"/>
  <c r="AW454" i="3" s="1"/>
  <c r="AU455" i="3"/>
  <c r="AT455" i="3"/>
  <c r="AS455" i="3"/>
  <c r="AQ455" i="3"/>
  <c r="AQ454" i="3" s="1"/>
  <c r="AP455" i="3"/>
  <c r="AK455" i="3"/>
  <c r="AI455" i="3"/>
  <c r="AI454" i="3" s="1"/>
  <c r="AI453" i="3" s="1"/>
  <c r="AH455" i="3"/>
  <c r="AH454" i="3" s="1"/>
  <c r="AG455" i="3"/>
  <c r="AG454" i="3" s="1"/>
  <c r="AE455" i="3"/>
  <c r="AD455" i="3"/>
  <c r="AD454" i="3" s="1"/>
  <c r="Y455" i="3"/>
  <c r="Y454" i="3" s="1"/>
  <c r="W455" i="3"/>
  <c r="V455" i="3"/>
  <c r="Q455" i="3"/>
  <c r="Q454" i="3" s="1"/>
  <c r="O455" i="3"/>
  <c r="O454" i="3" s="1"/>
  <c r="N455" i="3"/>
  <c r="N454" i="3" s="1"/>
  <c r="M455" i="3"/>
  <c r="K455" i="3"/>
  <c r="K454" i="3" s="1"/>
  <c r="J455" i="3"/>
  <c r="J454" i="3" s="1"/>
  <c r="AU454" i="3"/>
  <c r="AT454" i="3"/>
  <c r="AS454" i="3"/>
  <c r="AS453" i="3" s="1"/>
  <c r="AP454" i="3"/>
  <c r="AK454" i="3"/>
  <c r="AE454" i="3"/>
  <c r="W454" i="3"/>
  <c r="V454" i="3"/>
  <c r="M454" i="3"/>
  <c r="AT453" i="3"/>
  <c r="AW452" i="3"/>
  <c r="AU452" i="3"/>
  <c r="AU451" i="3" s="1"/>
  <c r="AT452" i="3"/>
  <c r="AS452" i="3"/>
  <c r="AQ452" i="3"/>
  <c r="AP452" i="3"/>
  <c r="AP451" i="3" s="1"/>
  <c r="AK452" i="3"/>
  <c r="AI452" i="3"/>
  <c r="AI451" i="3" s="1"/>
  <c r="AH452" i="3"/>
  <c r="AG452" i="3"/>
  <c r="AG451" i="3" s="1"/>
  <c r="AE452" i="3"/>
  <c r="AE451" i="3" s="1"/>
  <c r="AD452" i="3"/>
  <c r="Y452" i="3"/>
  <c r="W452" i="3"/>
  <c r="W451" i="3" s="1"/>
  <c r="V452" i="3"/>
  <c r="Q452" i="3"/>
  <c r="Q451" i="3" s="1"/>
  <c r="O452" i="3"/>
  <c r="N452" i="3"/>
  <c r="N451" i="3" s="1"/>
  <c r="M452" i="3"/>
  <c r="M451" i="3" s="1"/>
  <c r="K452" i="3"/>
  <c r="K451" i="3" s="1"/>
  <c r="J452" i="3"/>
  <c r="J451" i="3" s="1"/>
  <c r="AW451" i="3"/>
  <c r="AT451" i="3"/>
  <c r="AS451" i="3"/>
  <c r="AQ451" i="3"/>
  <c r="AK451" i="3"/>
  <c r="AH451" i="3"/>
  <c r="AD451" i="3"/>
  <c r="Y451" i="3"/>
  <c r="V451" i="3"/>
  <c r="O451" i="3"/>
  <c r="AW450" i="3"/>
  <c r="AW449" i="3" s="1"/>
  <c r="AU450" i="3"/>
  <c r="AT450" i="3"/>
  <c r="AT449" i="3" s="1"/>
  <c r="AS450" i="3"/>
  <c r="AS449" i="3" s="1"/>
  <c r="AS448" i="3" s="1"/>
  <c r="AQ450" i="3"/>
  <c r="AQ449" i="3" s="1"/>
  <c r="AQ448" i="3" s="1"/>
  <c r="AP450" i="3"/>
  <c r="AK450" i="3"/>
  <c r="AK449" i="3" s="1"/>
  <c r="AI450" i="3"/>
  <c r="AH450" i="3"/>
  <c r="AH449" i="3" s="1"/>
  <c r="AH448" i="3" s="1"/>
  <c r="AG450" i="3"/>
  <c r="AE450" i="3"/>
  <c r="AE449" i="3" s="1"/>
  <c r="AD450" i="3"/>
  <c r="AD449" i="3" s="1"/>
  <c r="AD448" i="3" s="1"/>
  <c r="Y450" i="3"/>
  <c r="Y449" i="3" s="1"/>
  <c r="Y448" i="3" s="1"/>
  <c r="W450" i="3"/>
  <c r="V450" i="3"/>
  <c r="V449" i="3" s="1"/>
  <c r="Q450" i="3"/>
  <c r="Q449" i="3" s="1"/>
  <c r="Q448" i="3" s="1"/>
  <c r="O450" i="3"/>
  <c r="O449" i="3" s="1"/>
  <c r="O448" i="3" s="1"/>
  <c r="N450" i="3"/>
  <c r="M450" i="3"/>
  <c r="M449" i="3" s="1"/>
  <c r="K450" i="3"/>
  <c r="K449" i="3" s="1"/>
  <c r="K448" i="3" s="1"/>
  <c r="J450" i="3"/>
  <c r="J449" i="3" s="1"/>
  <c r="AU449" i="3"/>
  <c r="AP449" i="3"/>
  <c r="AI449" i="3"/>
  <c r="AI448" i="3" s="1"/>
  <c r="AG449" i="3"/>
  <c r="W449" i="3"/>
  <c r="N449" i="3"/>
  <c r="AW446" i="3"/>
  <c r="AV446" i="3"/>
  <c r="AV445" i="3" s="1"/>
  <c r="AV444" i="3" s="1"/>
  <c r="AV443" i="3" s="1"/>
  <c r="AU446" i="3"/>
  <c r="AU445" i="3" s="1"/>
  <c r="AU444" i="3" s="1"/>
  <c r="AU443" i="3" s="1"/>
  <c r="AT446" i="3"/>
  <c r="AT445" i="3" s="1"/>
  <c r="AT444" i="3" s="1"/>
  <c r="AT443" i="3" s="1"/>
  <c r="AS446" i="3"/>
  <c r="AR446" i="3"/>
  <c r="AR445" i="3" s="1"/>
  <c r="AR444" i="3" s="1"/>
  <c r="AR443" i="3" s="1"/>
  <c r="AQ446" i="3"/>
  <c r="AP446" i="3"/>
  <c r="AP445" i="3" s="1"/>
  <c r="AP444" i="3" s="1"/>
  <c r="AP443" i="3" s="1"/>
  <c r="AK446" i="3"/>
  <c r="AJ446" i="3"/>
  <c r="AJ445" i="3" s="1"/>
  <c r="AJ444" i="3" s="1"/>
  <c r="AJ443" i="3" s="1"/>
  <c r="AI446" i="3"/>
  <c r="AI445" i="3" s="1"/>
  <c r="AI444" i="3" s="1"/>
  <c r="AI443" i="3" s="1"/>
  <c r="AH446" i="3"/>
  <c r="AH445" i="3" s="1"/>
  <c r="AH444" i="3" s="1"/>
  <c r="AH443" i="3" s="1"/>
  <c r="AG446" i="3"/>
  <c r="AF446" i="3"/>
  <c r="AF445" i="3" s="1"/>
  <c r="AF444" i="3" s="1"/>
  <c r="AF443" i="3" s="1"/>
  <c r="AE446" i="3"/>
  <c r="AD446" i="3"/>
  <c r="AD445" i="3" s="1"/>
  <c r="AD444" i="3" s="1"/>
  <c r="AD443" i="3" s="1"/>
  <c r="Y446" i="3"/>
  <c r="X446" i="3"/>
  <c r="X445" i="3" s="1"/>
  <c r="X444" i="3" s="1"/>
  <c r="X443" i="3" s="1"/>
  <c r="W446" i="3"/>
  <c r="W445" i="3" s="1"/>
  <c r="W444" i="3" s="1"/>
  <c r="W443" i="3" s="1"/>
  <c r="Q446" i="3"/>
  <c r="Q445" i="3" s="1"/>
  <c r="Q444" i="3" s="1"/>
  <c r="Q443" i="3" s="1"/>
  <c r="P446" i="3"/>
  <c r="O446" i="3"/>
  <c r="O445" i="3" s="1"/>
  <c r="O444" i="3" s="1"/>
  <c r="O443" i="3" s="1"/>
  <c r="N446" i="3"/>
  <c r="M446" i="3"/>
  <c r="M445" i="3" s="1"/>
  <c r="M444" i="3" s="1"/>
  <c r="M443" i="3" s="1"/>
  <c r="L446" i="3"/>
  <c r="K446" i="3"/>
  <c r="K445" i="3" s="1"/>
  <c r="K444" i="3" s="1"/>
  <c r="K443" i="3" s="1"/>
  <c r="J446" i="3"/>
  <c r="J445" i="3" s="1"/>
  <c r="J444" i="3" s="1"/>
  <c r="J443" i="3" s="1"/>
  <c r="AW445" i="3"/>
  <c r="AW444" i="3" s="1"/>
  <c r="AW443" i="3" s="1"/>
  <c r="AS445" i="3"/>
  <c r="AS444" i="3" s="1"/>
  <c r="AS443" i="3" s="1"/>
  <c r="AQ445" i="3"/>
  <c r="AQ444" i="3" s="1"/>
  <c r="AQ443" i="3" s="1"/>
  <c r="AK445" i="3"/>
  <c r="AK444" i="3" s="1"/>
  <c r="AK443" i="3" s="1"/>
  <c r="AG445" i="3"/>
  <c r="AG444" i="3" s="1"/>
  <c r="AG443" i="3" s="1"/>
  <c r="AE445" i="3"/>
  <c r="AE444" i="3" s="1"/>
  <c r="AE443" i="3" s="1"/>
  <c r="Y445" i="3"/>
  <c r="Y444" i="3" s="1"/>
  <c r="Y443" i="3" s="1"/>
  <c r="P445" i="3"/>
  <c r="P444" i="3" s="1"/>
  <c r="P443" i="3" s="1"/>
  <c r="N445" i="3"/>
  <c r="N444" i="3" s="1"/>
  <c r="N443" i="3" s="1"/>
  <c r="L445" i="3"/>
  <c r="L444" i="3" s="1"/>
  <c r="L443" i="3" s="1"/>
  <c r="AW441" i="3"/>
  <c r="AU441" i="3"/>
  <c r="AU440" i="3" s="1"/>
  <c r="AU439" i="3" s="1"/>
  <c r="AT441" i="3"/>
  <c r="AS441" i="3"/>
  <c r="AS440" i="3" s="1"/>
  <c r="AS439" i="3" s="1"/>
  <c r="AQ441" i="3"/>
  <c r="AQ440" i="3" s="1"/>
  <c r="AQ439" i="3" s="1"/>
  <c r="AP441" i="3"/>
  <c r="AP440" i="3" s="1"/>
  <c r="AP439" i="3" s="1"/>
  <c r="AK441" i="3"/>
  <c r="AK440" i="3" s="1"/>
  <c r="AK439" i="3" s="1"/>
  <c r="AI441" i="3"/>
  <c r="AI440" i="3" s="1"/>
  <c r="AI439" i="3" s="1"/>
  <c r="AH441" i="3"/>
  <c r="AG441" i="3"/>
  <c r="AG440" i="3" s="1"/>
  <c r="AG439" i="3" s="1"/>
  <c r="AE441" i="3"/>
  <c r="AD441" i="3"/>
  <c r="AD440" i="3" s="1"/>
  <c r="AD439" i="3" s="1"/>
  <c r="Y441" i="3"/>
  <c r="Y440" i="3" s="1"/>
  <c r="Y439" i="3" s="1"/>
  <c r="W441" i="3"/>
  <c r="W440" i="3" s="1"/>
  <c r="W439" i="3" s="1"/>
  <c r="V441" i="3"/>
  <c r="V440" i="3" s="1"/>
  <c r="V439" i="3" s="1"/>
  <c r="Q441" i="3"/>
  <c r="Q440" i="3" s="1"/>
  <c r="Q439" i="3" s="1"/>
  <c r="O441" i="3"/>
  <c r="O440" i="3" s="1"/>
  <c r="O439" i="3" s="1"/>
  <c r="N441" i="3"/>
  <c r="N440" i="3" s="1"/>
  <c r="N439" i="3" s="1"/>
  <c r="M441" i="3"/>
  <c r="K441" i="3"/>
  <c r="K440" i="3" s="1"/>
  <c r="K439" i="3" s="1"/>
  <c r="J441" i="3"/>
  <c r="J440" i="3" s="1"/>
  <c r="J439" i="3" s="1"/>
  <c r="AW440" i="3"/>
  <c r="AW439" i="3" s="1"/>
  <c r="AT440" i="3"/>
  <c r="AT439" i="3" s="1"/>
  <c r="AH440" i="3"/>
  <c r="AH439" i="3" s="1"/>
  <c r="AE440" i="3"/>
  <c r="AE439" i="3" s="1"/>
  <c r="M440" i="3"/>
  <c r="M439" i="3" s="1"/>
  <c r="AW438" i="3"/>
  <c r="AV438" i="3"/>
  <c r="AV437" i="3" s="1"/>
  <c r="AV436" i="3" s="1"/>
  <c r="AT438" i="3"/>
  <c r="AS438" i="3"/>
  <c r="AS437" i="3" s="1"/>
  <c r="AS436" i="3" s="1"/>
  <c r="AS435" i="3" s="1"/>
  <c r="AR438" i="3"/>
  <c r="AP438" i="3"/>
  <c r="AP437" i="3" s="1"/>
  <c r="AP436" i="3" s="1"/>
  <c r="AP435" i="3" s="1"/>
  <c r="AK438" i="3"/>
  <c r="AK437" i="3" s="1"/>
  <c r="AK436" i="3" s="1"/>
  <c r="AJ438" i="3"/>
  <c r="AJ437" i="3" s="1"/>
  <c r="AJ436" i="3" s="1"/>
  <c r="AH438" i="3"/>
  <c r="AH437" i="3" s="1"/>
  <c r="AH436" i="3" s="1"/>
  <c r="AG438" i="3"/>
  <c r="AG437" i="3" s="1"/>
  <c r="AG436" i="3" s="1"/>
  <c r="AG435" i="3" s="1"/>
  <c r="AF438" i="3"/>
  <c r="AD438" i="3"/>
  <c r="AD437" i="3" s="1"/>
  <c r="AD436" i="3" s="1"/>
  <c r="Y438" i="3"/>
  <c r="Y437" i="3" s="1"/>
  <c r="Y436" i="3" s="1"/>
  <c r="X438" i="3"/>
  <c r="X437" i="3" s="1"/>
  <c r="X436" i="3" s="1"/>
  <c r="V438" i="3"/>
  <c r="V437" i="3" s="1"/>
  <c r="V436" i="3" s="1"/>
  <c r="Q438" i="3"/>
  <c r="Q437" i="3" s="1"/>
  <c r="Q436" i="3" s="1"/>
  <c r="Q435" i="3" s="1"/>
  <c r="P438" i="3"/>
  <c r="P437" i="3" s="1"/>
  <c r="P436" i="3" s="1"/>
  <c r="N438" i="3"/>
  <c r="N437" i="3" s="1"/>
  <c r="N436" i="3" s="1"/>
  <c r="M438" i="3"/>
  <c r="L438" i="3"/>
  <c r="L437" i="3" s="1"/>
  <c r="L436" i="3" s="1"/>
  <c r="J438" i="3"/>
  <c r="J437" i="3" s="1"/>
  <c r="J436" i="3" s="1"/>
  <c r="AW437" i="3"/>
  <c r="AW436" i="3" s="1"/>
  <c r="AT437" i="3"/>
  <c r="AT436" i="3" s="1"/>
  <c r="AR437" i="3"/>
  <c r="AR436" i="3" s="1"/>
  <c r="AF437" i="3"/>
  <c r="AF436" i="3" s="1"/>
  <c r="M437" i="3"/>
  <c r="M436" i="3" s="1"/>
  <c r="AW434" i="3"/>
  <c r="AV434" i="3"/>
  <c r="AV433" i="3" s="1"/>
  <c r="AV432" i="3" s="1"/>
  <c r="AT434" i="3"/>
  <c r="AS434" i="3"/>
  <c r="AS433" i="3" s="1"/>
  <c r="AS432" i="3" s="1"/>
  <c r="AR434" i="3"/>
  <c r="AP434" i="3"/>
  <c r="AP433" i="3" s="1"/>
  <c r="AP432" i="3" s="1"/>
  <c r="AK434" i="3"/>
  <c r="AK433" i="3" s="1"/>
  <c r="AK432" i="3" s="1"/>
  <c r="AJ434" i="3"/>
  <c r="AJ433" i="3" s="1"/>
  <c r="AJ432" i="3" s="1"/>
  <c r="AH434" i="3"/>
  <c r="AG434" i="3"/>
  <c r="AG433" i="3" s="1"/>
  <c r="AG432" i="3" s="1"/>
  <c r="AF434" i="3"/>
  <c r="AD434" i="3"/>
  <c r="AD433" i="3" s="1"/>
  <c r="AD432" i="3" s="1"/>
  <c r="Y434" i="3"/>
  <c r="X434" i="3"/>
  <c r="X433" i="3" s="1"/>
  <c r="X432" i="3" s="1"/>
  <c r="V434" i="3"/>
  <c r="V433" i="3" s="1"/>
  <c r="V432" i="3" s="1"/>
  <c r="Q434" i="3"/>
  <c r="Q433" i="3" s="1"/>
  <c r="Q432" i="3" s="1"/>
  <c r="P434" i="3"/>
  <c r="N434" i="3"/>
  <c r="N433" i="3" s="1"/>
  <c r="N432" i="3" s="1"/>
  <c r="M434" i="3"/>
  <c r="M433" i="3" s="1"/>
  <c r="M432" i="3" s="1"/>
  <c r="L434" i="3"/>
  <c r="L433" i="3" s="1"/>
  <c r="L432" i="3" s="1"/>
  <c r="J434" i="3"/>
  <c r="AW433" i="3"/>
  <c r="AW432" i="3" s="1"/>
  <c r="AT433" i="3"/>
  <c r="AT432" i="3" s="1"/>
  <c r="AR433" i="3"/>
  <c r="AR432" i="3" s="1"/>
  <c r="AH433" i="3"/>
  <c r="AH432" i="3" s="1"/>
  <c r="AF433" i="3"/>
  <c r="AF432" i="3" s="1"/>
  <c r="Y433" i="3"/>
  <c r="Y432" i="3" s="1"/>
  <c r="P433" i="3"/>
  <c r="P432" i="3" s="1"/>
  <c r="J433" i="3"/>
  <c r="J432" i="3" s="1"/>
  <c r="AW431" i="3"/>
  <c r="AV431" i="3"/>
  <c r="AT431" i="3"/>
  <c r="AS431" i="3"/>
  <c r="AR431" i="3"/>
  <c r="AP431" i="3"/>
  <c r="AK431" i="3"/>
  <c r="AJ431" i="3"/>
  <c r="AH431" i="3"/>
  <c r="AG431" i="3"/>
  <c r="AF431" i="3"/>
  <c r="AD431" i="3"/>
  <c r="Y431" i="3"/>
  <c r="X431" i="3"/>
  <c r="V431" i="3"/>
  <c r="Q431" i="3"/>
  <c r="P431" i="3"/>
  <c r="N431" i="3"/>
  <c r="M431" i="3"/>
  <c r="L431" i="3"/>
  <c r="J431" i="3"/>
  <c r="AW430" i="3"/>
  <c r="AV430" i="3"/>
  <c r="AV429" i="3" s="1"/>
  <c r="AV428" i="3" s="1"/>
  <c r="AT430" i="3"/>
  <c r="AT429" i="3" s="1"/>
  <c r="AT428" i="3" s="1"/>
  <c r="AS430" i="3"/>
  <c r="AR430" i="3"/>
  <c r="AP430" i="3"/>
  <c r="AP429" i="3" s="1"/>
  <c r="AP428" i="3" s="1"/>
  <c r="AK430" i="3"/>
  <c r="AJ430" i="3"/>
  <c r="AH430" i="3"/>
  <c r="AG430" i="3"/>
  <c r="AG429" i="3" s="1"/>
  <c r="AG428" i="3" s="1"/>
  <c r="AF430" i="3"/>
  <c r="AF429" i="3" s="1"/>
  <c r="AF428" i="3" s="1"/>
  <c r="AD430" i="3"/>
  <c r="Y430" i="3"/>
  <c r="X430" i="3"/>
  <c r="X429" i="3" s="1"/>
  <c r="X428" i="3" s="1"/>
  <c r="V430" i="3"/>
  <c r="V429" i="3" s="1"/>
  <c r="V428" i="3" s="1"/>
  <c r="Q430" i="3"/>
  <c r="P430" i="3"/>
  <c r="N430" i="3"/>
  <c r="N429" i="3" s="1"/>
  <c r="N428" i="3" s="1"/>
  <c r="M430" i="3"/>
  <c r="M429" i="3" s="1"/>
  <c r="M428" i="3" s="1"/>
  <c r="L430" i="3"/>
  <c r="J430" i="3"/>
  <c r="AK429" i="3"/>
  <c r="AK428" i="3" s="1"/>
  <c r="AW427" i="3"/>
  <c r="AW426" i="3" s="1"/>
  <c r="AW425" i="3" s="1"/>
  <c r="AV427" i="3"/>
  <c r="AT427" i="3"/>
  <c r="AT426" i="3" s="1"/>
  <c r="AT425" i="3" s="1"/>
  <c r="AS427" i="3"/>
  <c r="AR427" i="3"/>
  <c r="AR426" i="3" s="1"/>
  <c r="AR425" i="3" s="1"/>
  <c r="AP427" i="3"/>
  <c r="AK427" i="3"/>
  <c r="AK426" i="3" s="1"/>
  <c r="AK425" i="3" s="1"/>
  <c r="AJ427" i="3"/>
  <c r="AH427" i="3"/>
  <c r="AH426" i="3" s="1"/>
  <c r="AH425" i="3" s="1"/>
  <c r="AG427" i="3"/>
  <c r="AF427" i="3"/>
  <c r="AF426" i="3" s="1"/>
  <c r="AF425" i="3" s="1"/>
  <c r="AD427" i="3"/>
  <c r="Y427" i="3"/>
  <c r="Y426" i="3" s="1"/>
  <c r="Y425" i="3" s="1"/>
  <c r="X427" i="3"/>
  <c r="V427" i="3"/>
  <c r="V426" i="3" s="1"/>
  <c r="V425" i="3" s="1"/>
  <c r="Q427" i="3"/>
  <c r="P427" i="3"/>
  <c r="P426" i="3" s="1"/>
  <c r="P425" i="3" s="1"/>
  <c r="N427" i="3"/>
  <c r="M427" i="3"/>
  <c r="M426" i="3" s="1"/>
  <c r="M425" i="3" s="1"/>
  <c r="L427" i="3"/>
  <c r="J427" i="3"/>
  <c r="J426" i="3" s="1"/>
  <c r="J425" i="3" s="1"/>
  <c r="AV426" i="3"/>
  <c r="AV425" i="3" s="1"/>
  <c r="AS426" i="3"/>
  <c r="AS425" i="3" s="1"/>
  <c r="AP426" i="3"/>
  <c r="AP425" i="3" s="1"/>
  <c r="AJ426" i="3"/>
  <c r="AJ425" i="3" s="1"/>
  <c r="AG426" i="3"/>
  <c r="AG425" i="3" s="1"/>
  <c r="AD426" i="3"/>
  <c r="AD425" i="3" s="1"/>
  <c r="X426" i="3"/>
  <c r="X425" i="3" s="1"/>
  <c r="Q426" i="3"/>
  <c r="Q425" i="3" s="1"/>
  <c r="N426" i="3"/>
  <c r="N425" i="3" s="1"/>
  <c r="L426" i="3"/>
  <c r="L425" i="3" s="1"/>
  <c r="AW424" i="3"/>
  <c r="AV424" i="3"/>
  <c r="AV423" i="3" s="1"/>
  <c r="AV422" i="3" s="1"/>
  <c r="AT424" i="3"/>
  <c r="AS424" i="3"/>
  <c r="AS423" i="3" s="1"/>
  <c r="AS422" i="3" s="1"/>
  <c r="AR424" i="3"/>
  <c r="AP424" i="3"/>
  <c r="AP423" i="3" s="1"/>
  <c r="AP422" i="3" s="1"/>
  <c r="AK424" i="3"/>
  <c r="AJ424" i="3"/>
  <c r="AJ423" i="3" s="1"/>
  <c r="AJ422" i="3" s="1"/>
  <c r="AH424" i="3"/>
  <c r="AG424" i="3"/>
  <c r="AG423" i="3" s="1"/>
  <c r="AG422" i="3" s="1"/>
  <c r="AF424" i="3"/>
  <c r="AD424" i="3"/>
  <c r="AD423" i="3" s="1"/>
  <c r="AD422" i="3" s="1"/>
  <c r="Y424" i="3"/>
  <c r="X424" i="3"/>
  <c r="X423" i="3" s="1"/>
  <c r="X422" i="3" s="1"/>
  <c r="V424" i="3"/>
  <c r="Q424" i="3"/>
  <c r="Q423" i="3" s="1"/>
  <c r="Q422" i="3" s="1"/>
  <c r="P424" i="3"/>
  <c r="N424" i="3"/>
  <c r="N423" i="3" s="1"/>
  <c r="N422" i="3" s="1"/>
  <c r="M424" i="3"/>
  <c r="L424" i="3"/>
  <c r="L423" i="3" s="1"/>
  <c r="L422" i="3" s="1"/>
  <c r="J424" i="3"/>
  <c r="AW423" i="3"/>
  <c r="AW422" i="3" s="1"/>
  <c r="AT423" i="3"/>
  <c r="AT422" i="3" s="1"/>
  <c r="AR423" i="3"/>
  <c r="AR422" i="3" s="1"/>
  <c r="AK423" i="3"/>
  <c r="AK422" i="3" s="1"/>
  <c r="AH423" i="3"/>
  <c r="AH422" i="3" s="1"/>
  <c r="AF423" i="3"/>
  <c r="AF422" i="3" s="1"/>
  <c r="Y423" i="3"/>
  <c r="Y422" i="3" s="1"/>
  <c r="V423" i="3"/>
  <c r="V422" i="3" s="1"/>
  <c r="P423" i="3"/>
  <c r="P422" i="3" s="1"/>
  <c r="M423" i="3"/>
  <c r="M422" i="3" s="1"/>
  <c r="J423" i="3"/>
  <c r="J422" i="3" s="1"/>
  <c r="AW421" i="3"/>
  <c r="AV421" i="3"/>
  <c r="AU421" i="3"/>
  <c r="AT421" i="3"/>
  <c r="AS421" i="3"/>
  <c r="AR421" i="3"/>
  <c r="AQ421" i="3"/>
  <c r="AP421" i="3"/>
  <c r="AK421" i="3"/>
  <c r="AJ421" i="3"/>
  <c r="AI421" i="3"/>
  <c r="AH421" i="3"/>
  <c r="AG421" i="3"/>
  <c r="AF421" i="3"/>
  <c r="AE421" i="3"/>
  <c r="AD421" i="3"/>
  <c r="Y421" i="3"/>
  <c r="X421" i="3"/>
  <c r="W421" i="3"/>
  <c r="V421" i="3"/>
  <c r="Q421" i="3"/>
  <c r="P421" i="3"/>
  <c r="O421" i="3"/>
  <c r="N421" i="3"/>
  <c r="M421" i="3"/>
  <c r="L421" i="3"/>
  <c r="K421" i="3"/>
  <c r="J421" i="3"/>
  <c r="AW420" i="3"/>
  <c r="AV420" i="3"/>
  <c r="AU420" i="3"/>
  <c r="AT420" i="3"/>
  <c r="AS420" i="3"/>
  <c r="AR420" i="3"/>
  <c r="AQ420" i="3"/>
  <c r="AP420" i="3"/>
  <c r="AK420" i="3"/>
  <c r="AJ420" i="3"/>
  <c r="AI420" i="3"/>
  <c r="AH420" i="3"/>
  <c r="AG420" i="3"/>
  <c r="AF420" i="3"/>
  <c r="AE420" i="3"/>
  <c r="AD420" i="3"/>
  <c r="Y420" i="3"/>
  <c r="X420" i="3"/>
  <c r="W420" i="3"/>
  <c r="V420" i="3"/>
  <c r="Q420" i="3"/>
  <c r="P420" i="3"/>
  <c r="O420" i="3"/>
  <c r="N420" i="3"/>
  <c r="M420" i="3"/>
  <c r="L420" i="3"/>
  <c r="K420" i="3"/>
  <c r="J420" i="3"/>
  <c r="AW419" i="3"/>
  <c r="AV419" i="3"/>
  <c r="AU419" i="3"/>
  <c r="AT419" i="3"/>
  <c r="AS419" i="3"/>
  <c r="AR419" i="3"/>
  <c r="AQ419" i="3"/>
  <c r="AP419" i="3"/>
  <c r="AK419" i="3"/>
  <c r="AJ419" i="3"/>
  <c r="AI419" i="3"/>
  <c r="AH419" i="3"/>
  <c r="AG419" i="3"/>
  <c r="AF419" i="3"/>
  <c r="AE419" i="3"/>
  <c r="AD419" i="3"/>
  <c r="Y419" i="3"/>
  <c r="X419" i="3"/>
  <c r="W419" i="3"/>
  <c r="V419" i="3"/>
  <c r="Q419" i="3"/>
  <c r="P419" i="3"/>
  <c r="O419" i="3"/>
  <c r="N419" i="3"/>
  <c r="M419" i="3"/>
  <c r="L419" i="3"/>
  <c r="K419" i="3"/>
  <c r="J419" i="3"/>
  <c r="AW418" i="3"/>
  <c r="AW417" i="3" s="1"/>
  <c r="AW416" i="3" s="1"/>
  <c r="AV418" i="3"/>
  <c r="AT418" i="3"/>
  <c r="AT417" i="3" s="1"/>
  <c r="AT416" i="3" s="1"/>
  <c r="AS418" i="3"/>
  <c r="AS417" i="3" s="1"/>
  <c r="AS416" i="3" s="1"/>
  <c r="AR418" i="3"/>
  <c r="AR417" i="3" s="1"/>
  <c r="AR416" i="3" s="1"/>
  <c r="AP418" i="3"/>
  <c r="AK418" i="3"/>
  <c r="AK417" i="3" s="1"/>
  <c r="AK416" i="3" s="1"/>
  <c r="AJ418" i="3"/>
  <c r="AJ417" i="3" s="1"/>
  <c r="AJ416" i="3" s="1"/>
  <c r="AH418" i="3"/>
  <c r="AH417" i="3" s="1"/>
  <c r="AH416" i="3" s="1"/>
  <c r="AG418" i="3"/>
  <c r="AF418" i="3"/>
  <c r="AF417" i="3" s="1"/>
  <c r="AF416" i="3" s="1"/>
  <c r="AD418" i="3"/>
  <c r="AD417" i="3" s="1"/>
  <c r="AD416" i="3" s="1"/>
  <c r="Y418" i="3"/>
  <c r="Y417" i="3" s="1"/>
  <c r="Y416" i="3" s="1"/>
  <c r="X418" i="3"/>
  <c r="X417" i="3" s="1"/>
  <c r="X416" i="3" s="1"/>
  <c r="V418" i="3"/>
  <c r="V417" i="3" s="1"/>
  <c r="V416" i="3" s="1"/>
  <c r="Q418" i="3"/>
  <c r="Q417" i="3" s="1"/>
  <c r="Q416" i="3" s="1"/>
  <c r="P418" i="3"/>
  <c r="P417" i="3" s="1"/>
  <c r="P416" i="3" s="1"/>
  <c r="N418" i="3"/>
  <c r="M418" i="3"/>
  <c r="M417" i="3" s="1"/>
  <c r="M416" i="3" s="1"/>
  <c r="L418" i="3"/>
  <c r="L417" i="3" s="1"/>
  <c r="L416" i="3" s="1"/>
  <c r="J418" i="3"/>
  <c r="J417" i="3" s="1"/>
  <c r="J416" i="3" s="1"/>
  <c r="AV417" i="3"/>
  <c r="AV416" i="3" s="1"/>
  <c r="AV415" i="3" s="1"/>
  <c r="AP417" i="3"/>
  <c r="AP416" i="3" s="1"/>
  <c r="AG417" i="3"/>
  <c r="AG416" i="3" s="1"/>
  <c r="AG415" i="3" s="1"/>
  <c r="N417" i="3"/>
  <c r="N416" i="3" s="1"/>
  <c r="AW414" i="3"/>
  <c r="AV414" i="3"/>
  <c r="AU414" i="3"/>
  <c r="AT414" i="3"/>
  <c r="AS414" i="3"/>
  <c r="AR414" i="3"/>
  <c r="AQ414" i="3"/>
  <c r="AP414" i="3"/>
  <c r="AK414" i="3"/>
  <c r="AJ414" i="3"/>
  <c r="AI414" i="3"/>
  <c r="AH414" i="3"/>
  <c r="AG414" i="3"/>
  <c r="AF414" i="3"/>
  <c r="AE414" i="3"/>
  <c r="AD414" i="3"/>
  <c r="Y414" i="3"/>
  <c r="X414" i="3"/>
  <c r="W414" i="3"/>
  <c r="V414" i="3"/>
  <c r="Q414" i="3"/>
  <c r="P414" i="3"/>
  <c r="O414" i="3"/>
  <c r="N414" i="3"/>
  <c r="M414" i="3"/>
  <c r="L414" i="3"/>
  <c r="K414" i="3"/>
  <c r="J414" i="3"/>
  <c r="AW413" i="3"/>
  <c r="AV413" i="3"/>
  <c r="AU413" i="3"/>
  <c r="AT413" i="3"/>
  <c r="AS413" i="3"/>
  <c r="AR413" i="3"/>
  <c r="AQ413" i="3"/>
  <c r="AP413" i="3"/>
  <c r="AK413" i="3"/>
  <c r="AJ413" i="3"/>
  <c r="AI413" i="3"/>
  <c r="AH413" i="3"/>
  <c r="AG413" i="3"/>
  <c r="AF413" i="3"/>
  <c r="AE413" i="3"/>
  <c r="AD413" i="3"/>
  <c r="Y413" i="3"/>
  <c r="X413" i="3"/>
  <c r="W413" i="3"/>
  <c r="V413" i="3"/>
  <c r="Q413" i="3"/>
  <c r="P413" i="3"/>
  <c r="O413" i="3"/>
  <c r="N413" i="3"/>
  <c r="M413" i="3"/>
  <c r="L413" i="3"/>
  <c r="K413" i="3"/>
  <c r="J413" i="3"/>
  <c r="AW412" i="3"/>
  <c r="AV412" i="3"/>
  <c r="AU412" i="3"/>
  <c r="AT412" i="3"/>
  <c r="AS412" i="3"/>
  <c r="AR412" i="3"/>
  <c r="AQ412" i="3"/>
  <c r="AP412" i="3"/>
  <c r="AK412" i="3"/>
  <c r="AJ412" i="3"/>
  <c r="AI412" i="3"/>
  <c r="AH412" i="3"/>
  <c r="AG412" i="3"/>
  <c r="AF412" i="3"/>
  <c r="AE412" i="3"/>
  <c r="AD412" i="3"/>
  <c r="Y412" i="3"/>
  <c r="X412" i="3"/>
  <c r="W412" i="3"/>
  <c r="V412" i="3"/>
  <c r="Q412" i="3"/>
  <c r="P412" i="3"/>
  <c r="O412" i="3"/>
  <c r="N412" i="3"/>
  <c r="M412" i="3"/>
  <c r="L412" i="3"/>
  <c r="K412" i="3"/>
  <c r="J412" i="3"/>
  <c r="AW411" i="3"/>
  <c r="AV411" i="3"/>
  <c r="AU411" i="3"/>
  <c r="AT411" i="3"/>
  <c r="AS411" i="3"/>
  <c r="AR411" i="3"/>
  <c r="AQ411" i="3"/>
  <c r="AP411" i="3"/>
  <c r="AK411" i="3"/>
  <c r="AJ411" i="3"/>
  <c r="AI411" i="3"/>
  <c r="AH411" i="3"/>
  <c r="AG411" i="3"/>
  <c r="AF411" i="3"/>
  <c r="AE411" i="3"/>
  <c r="AD411" i="3"/>
  <c r="Y411" i="3"/>
  <c r="X411" i="3"/>
  <c r="W411" i="3"/>
  <c r="V411" i="3"/>
  <c r="Q411" i="3"/>
  <c r="P411" i="3"/>
  <c r="O411" i="3"/>
  <c r="N411" i="3"/>
  <c r="M411" i="3"/>
  <c r="L411" i="3"/>
  <c r="K411" i="3"/>
  <c r="J411" i="3"/>
  <c r="AW410" i="3"/>
  <c r="AW409" i="3" s="1"/>
  <c r="AU410" i="3"/>
  <c r="AT410" i="3"/>
  <c r="AT409" i="3" s="1"/>
  <c r="AT408" i="3" s="1"/>
  <c r="AT407" i="3" s="1"/>
  <c r="AS410" i="3"/>
  <c r="AQ410" i="3"/>
  <c r="AQ409" i="3" s="1"/>
  <c r="AP410" i="3"/>
  <c r="AP409" i="3" s="1"/>
  <c r="AP408" i="3" s="1"/>
  <c r="AP407" i="3" s="1"/>
  <c r="AK410" i="3"/>
  <c r="AK409" i="3" s="1"/>
  <c r="AI410" i="3"/>
  <c r="AH410" i="3"/>
  <c r="AH409" i="3" s="1"/>
  <c r="AG410" i="3"/>
  <c r="AG409" i="3" s="1"/>
  <c r="AG408" i="3" s="1"/>
  <c r="AG407" i="3" s="1"/>
  <c r="AG406" i="3" s="1"/>
  <c r="AE410" i="3"/>
  <c r="AE409" i="3" s="1"/>
  <c r="AE408" i="3" s="1"/>
  <c r="AE407" i="3" s="1"/>
  <c r="AD410" i="3"/>
  <c r="Y410" i="3"/>
  <c r="Y409" i="3" s="1"/>
  <c r="W410" i="3"/>
  <c r="W409" i="3" s="1"/>
  <c r="W408" i="3" s="1"/>
  <c r="W407" i="3" s="1"/>
  <c r="V410" i="3"/>
  <c r="V409" i="3" s="1"/>
  <c r="Q410" i="3"/>
  <c r="O410" i="3"/>
  <c r="O409" i="3" s="1"/>
  <c r="N410" i="3"/>
  <c r="N409" i="3" s="1"/>
  <c r="N408" i="3" s="1"/>
  <c r="N407" i="3" s="1"/>
  <c r="M410" i="3"/>
  <c r="M409" i="3" s="1"/>
  <c r="M408" i="3" s="1"/>
  <c r="M407" i="3" s="1"/>
  <c r="K410" i="3"/>
  <c r="J410" i="3"/>
  <c r="J409" i="3" s="1"/>
  <c r="AU409" i="3"/>
  <c r="AU408" i="3" s="1"/>
  <c r="AU407" i="3" s="1"/>
  <c r="AS409" i="3"/>
  <c r="AS408" i="3" s="1"/>
  <c r="AS407" i="3" s="1"/>
  <c r="AI409" i="3"/>
  <c r="AI408" i="3" s="1"/>
  <c r="AI407" i="3" s="1"/>
  <c r="AD409" i="3"/>
  <c r="AD408" i="3" s="1"/>
  <c r="AD407" i="3" s="1"/>
  <c r="Q409" i="3"/>
  <c r="Q408" i="3" s="1"/>
  <c r="Q407" i="3" s="1"/>
  <c r="K409" i="3"/>
  <c r="K408" i="3" s="1"/>
  <c r="K407" i="3" s="1"/>
  <c r="AW408" i="3"/>
  <c r="AW407" i="3" s="1"/>
  <c r="AQ408" i="3"/>
  <c r="AQ407" i="3" s="1"/>
  <c r="AK408" i="3"/>
  <c r="AK407" i="3" s="1"/>
  <c r="AH408" i="3"/>
  <c r="AH407" i="3" s="1"/>
  <c r="Y408" i="3"/>
  <c r="Y407" i="3" s="1"/>
  <c r="V408" i="3"/>
  <c r="V407" i="3" s="1"/>
  <c r="O408" i="3"/>
  <c r="O407" i="3" s="1"/>
  <c r="J408" i="3"/>
  <c r="J407" i="3" s="1"/>
  <c r="AW405" i="3"/>
  <c r="AU405" i="3"/>
  <c r="AU404" i="3" s="1"/>
  <c r="AU403" i="3" s="1"/>
  <c r="AU402" i="3" s="1"/>
  <c r="AT405" i="3"/>
  <c r="AT404" i="3" s="1"/>
  <c r="AT403" i="3" s="1"/>
  <c r="AT402" i="3" s="1"/>
  <c r="AS405" i="3"/>
  <c r="AQ405" i="3"/>
  <c r="AP405" i="3"/>
  <c r="AP404" i="3" s="1"/>
  <c r="AP403" i="3" s="1"/>
  <c r="AP402" i="3" s="1"/>
  <c r="AK405" i="3"/>
  <c r="AK404" i="3" s="1"/>
  <c r="AK403" i="3" s="1"/>
  <c r="AK402" i="3" s="1"/>
  <c r="AI405" i="3"/>
  <c r="AI404" i="3" s="1"/>
  <c r="AI403" i="3" s="1"/>
  <c r="AI402" i="3" s="1"/>
  <c r="AH405" i="3"/>
  <c r="AG405" i="3"/>
  <c r="AG404" i="3" s="1"/>
  <c r="AG403" i="3" s="1"/>
  <c r="AG402" i="3" s="1"/>
  <c r="AE405" i="3"/>
  <c r="AE404" i="3" s="1"/>
  <c r="AE403" i="3" s="1"/>
  <c r="AE402" i="3" s="1"/>
  <c r="AD405" i="3"/>
  <c r="Y405" i="3"/>
  <c r="W405" i="3"/>
  <c r="W404" i="3" s="1"/>
  <c r="W403" i="3" s="1"/>
  <c r="W402" i="3" s="1"/>
  <c r="V405" i="3"/>
  <c r="V404" i="3" s="1"/>
  <c r="V403" i="3" s="1"/>
  <c r="V402" i="3" s="1"/>
  <c r="Q405" i="3"/>
  <c r="Q404" i="3" s="1"/>
  <c r="Q403" i="3" s="1"/>
  <c r="Q402" i="3" s="1"/>
  <c r="O405" i="3"/>
  <c r="N405" i="3"/>
  <c r="N404" i="3" s="1"/>
  <c r="N403" i="3" s="1"/>
  <c r="N402" i="3" s="1"/>
  <c r="M405" i="3"/>
  <c r="M404" i="3" s="1"/>
  <c r="M403" i="3" s="1"/>
  <c r="M402" i="3" s="1"/>
  <c r="K405" i="3"/>
  <c r="K404" i="3" s="1"/>
  <c r="K403" i="3" s="1"/>
  <c r="K402" i="3" s="1"/>
  <c r="J405" i="3"/>
  <c r="AW404" i="3"/>
  <c r="AW403" i="3" s="1"/>
  <c r="AW402" i="3" s="1"/>
  <c r="AS404" i="3"/>
  <c r="AS403" i="3" s="1"/>
  <c r="AS402" i="3" s="1"/>
  <c r="AQ404" i="3"/>
  <c r="AQ403" i="3" s="1"/>
  <c r="AQ402" i="3" s="1"/>
  <c r="AH404" i="3"/>
  <c r="AH403" i="3" s="1"/>
  <c r="AH402" i="3" s="1"/>
  <c r="AD404" i="3"/>
  <c r="Y404" i="3"/>
  <c r="Y403" i="3" s="1"/>
  <c r="Y402" i="3" s="1"/>
  <c r="O404" i="3"/>
  <c r="O403" i="3" s="1"/>
  <c r="O402" i="3" s="1"/>
  <c r="J404" i="3"/>
  <c r="J403" i="3" s="1"/>
  <c r="J402" i="3" s="1"/>
  <c r="AD403" i="3"/>
  <c r="AD402" i="3" s="1"/>
  <c r="AW401" i="3"/>
  <c r="AW400" i="3" s="1"/>
  <c r="AW399" i="3" s="1"/>
  <c r="AU401" i="3"/>
  <c r="AT401" i="3"/>
  <c r="AT400" i="3" s="1"/>
  <c r="AT399" i="3" s="1"/>
  <c r="AS401" i="3"/>
  <c r="AQ401" i="3"/>
  <c r="AQ400" i="3" s="1"/>
  <c r="AQ399" i="3" s="1"/>
  <c r="AP401" i="3"/>
  <c r="AK401" i="3"/>
  <c r="AK400" i="3" s="1"/>
  <c r="AK399" i="3" s="1"/>
  <c r="AI401" i="3"/>
  <c r="AH401" i="3"/>
  <c r="AH400" i="3" s="1"/>
  <c r="AH399" i="3" s="1"/>
  <c r="AG401" i="3"/>
  <c r="AE401" i="3"/>
  <c r="AE400" i="3" s="1"/>
  <c r="AE399" i="3" s="1"/>
  <c r="AD401" i="3"/>
  <c r="Y401" i="3"/>
  <c r="Y400" i="3" s="1"/>
  <c r="Y399" i="3" s="1"/>
  <c r="W401" i="3"/>
  <c r="W400" i="3" s="1"/>
  <c r="W399" i="3" s="1"/>
  <c r="V401" i="3"/>
  <c r="V400" i="3" s="1"/>
  <c r="V399" i="3" s="1"/>
  <c r="Q401" i="3"/>
  <c r="O401" i="3"/>
  <c r="O400" i="3" s="1"/>
  <c r="O399" i="3" s="1"/>
  <c r="N401" i="3"/>
  <c r="M401" i="3"/>
  <c r="M400" i="3" s="1"/>
  <c r="M399" i="3" s="1"/>
  <c r="K401" i="3"/>
  <c r="K400" i="3" s="1"/>
  <c r="K399" i="3" s="1"/>
  <c r="J401" i="3"/>
  <c r="J400" i="3" s="1"/>
  <c r="J399" i="3" s="1"/>
  <c r="AU400" i="3"/>
  <c r="AU399" i="3" s="1"/>
  <c r="AS400" i="3"/>
  <c r="AS399" i="3" s="1"/>
  <c r="AP400" i="3"/>
  <c r="AP399" i="3" s="1"/>
  <c r="AI400" i="3"/>
  <c r="AI399" i="3" s="1"/>
  <c r="AG400" i="3"/>
  <c r="AG399" i="3" s="1"/>
  <c r="AD400" i="3"/>
  <c r="AD399" i="3" s="1"/>
  <c r="Q400" i="3"/>
  <c r="Q399" i="3" s="1"/>
  <c r="N400" i="3"/>
  <c r="N399" i="3" s="1"/>
  <c r="AW398" i="3"/>
  <c r="AV398" i="3"/>
  <c r="AU398" i="3"/>
  <c r="AT398" i="3"/>
  <c r="AS398" i="3"/>
  <c r="AR398" i="3"/>
  <c r="AQ398" i="3"/>
  <c r="AP398" i="3"/>
  <c r="AK398" i="3"/>
  <c r="AJ398" i="3"/>
  <c r="AI398" i="3"/>
  <c r="AH398" i="3"/>
  <c r="AG398" i="3"/>
  <c r="AF398" i="3"/>
  <c r="AE398" i="3"/>
  <c r="AD398" i="3"/>
  <c r="Y398" i="3"/>
  <c r="X398" i="3"/>
  <c r="W398" i="3"/>
  <c r="V398" i="3"/>
  <c r="Q398" i="3"/>
  <c r="P398" i="3"/>
  <c r="O398" i="3"/>
  <c r="N398" i="3"/>
  <c r="M398" i="3"/>
  <c r="L398" i="3"/>
  <c r="K398" i="3"/>
  <c r="J398" i="3"/>
  <c r="AW397" i="3"/>
  <c r="AV397" i="3"/>
  <c r="AU397" i="3"/>
  <c r="AT397" i="3"/>
  <c r="AS397" i="3"/>
  <c r="AR397" i="3"/>
  <c r="AQ397" i="3"/>
  <c r="AP397" i="3"/>
  <c r="AK397" i="3"/>
  <c r="AJ397" i="3"/>
  <c r="AI397" i="3"/>
  <c r="AH397" i="3"/>
  <c r="AG397" i="3"/>
  <c r="AF397" i="3"/>
  <c r="AE397" i="3"/>
  <c r="AD397" i="3"/>
  <c r="Y397" i="3"/>
  <c r="X397" i="3"/>
  <c r="W397" i="3"/>
  <c r="V397" i="3"/>
  <c r="Q397" i="3"/>
  <c r="P397" i="3"/>
  <c r="O397" i="3"/>
  <c r="N397" i="3"/>
  <c r="M397" i="3"/>
  <c r="L397" i="3"/>
  <c r="K397" i="3"/>
  <c r="J397" i="3"/>
  <c r="AW396" i="3"/>
  <c r="AV396" i="3"/>
  <c r="AU396" i="3"/>
  <c r="AT396" i="3"/>
  <c r="AS396" i="3"/>
  <c r="AR396" i="3"/>
  <c r="AQ396" i="3"/>
  <c r="AP396" i="3"/>
  <c r="AK396" i="3"/>
  <c r="AJ396" i="3"/>
  <c r="AI396" i="3"/>
  <c r="AH396" i="3"/>
  <c r="AG396" i="3"/>
  <c r="AF396" i="3"/>
  <c r="AE396" i="3"/>
  <c r="AD396" i="3"/>
  <c r="Y396" i="3"/>
  <c r="X396" i="3"/>
  <c r="W396" i="3"/>
  <c r="V396" i="3"/>
  <c r="Q396" i="3"/>
  <c r="P396" i="3"/>
  <c r="O396" i="3"/>
  <c r="N396" i="3"/>
  <c r="M396" i="3"/>
  <c r="L396" i="3"/>
  <c r="K396" i="3"/>
  <c r="J396" i="3"/>
  <c r="AW395" i="3"/>
  <c r="AV395" i="3"/>
  <c r="AU395" i="3"/>
  <c r="AT395" i="3"/>
  <c r="AS395" i="3"/>
  <c r="AR395" i="3"/>
  <c r="AQ395" i="3"/>
  <c r="AP395" i="3"/>
  <c r="AK395" i="3"/>
  <c r="AJ395" i="3"/>
  <c r="AI395" i="3"/>
  <c r="AH395" i="3"/>
  <c r="AG395" i="3"/>
  <c r="AF395" i="3"/>
  <c r="AE395" i="3"/>
  <c r="AD395" i="3"/>
  <c r="Y395" i="3"/>
  <c r="X395" i="3"/>
  <c r="W395" i="3"/>
  <c r="V395" i="3"/>
  <c r="Q395" i="3"/>
  <c r="P395" i="3"/>
  <c r="O395" i="3"/>
  <c r="N395" i="3"/>
  <c r="M395" i="3"/>
  <c r="L395" i="3"/>
  <c r="K395" i="3"/>
  <c r="J395" i="3"/>
  <c r="AW394" i="3"/>
  <c r="AV394" i="3"/>
  <c r="AU394" i="3"/>
  <c r="AT394" i="3"/>
  <c r="AS394" i="3"/>
  <c r="AR394" i="3"/>
  <c r="AQ394" i="3"/>
  <c r="AP394" i="3"/>
  <c r="AK394" i="3"/>
  <c r="AJ394" i="3"/>
  <c r="AI394" i="3"/>
  <c r="AH394" i="3"/>
  <c r="AG394" i="3"/>
  <c r="AF394" i="3"/>
  <c r="AE394" i="3"/>
  <c r="AD394" i="3"/>
  <c r="Y394" i="3"/>
  <c r="X394" i="3"/>
  <c r="W394" i="3"/>
  <c r="V394" i="3"/>
  <c r="Q394" i="3"/>
  <c r="P394" i="3"/>
  <c r="O394" i="3"/>
  <c r="N394" i="3"/>
  <c r="M394" i="3"/>
  <c r="L394" i="3"/>
  <c r="K394" i="3"/>
  <c r="J394" i="3"/>
  <c r="AW393" i="3"/>
  <c r="AV393" i="3"/>
  <c r="AU393" i="3"/>
  <c r="AT393" i="3"/>
  <c r="AS393" i="3"/>
  <c r="AR393" i="3"/>
  <c r="AQ393" i="3"/>
  <c r="AP393" i="3"/>
  <c r="AK393" i="3"/>
  <c r="AJ393" i="3"/>
  <c r="AI393" i="3"/>
  <c r="AH393" i="3"/>
  <c r="AG393" i="3"/>
  <c r="AF393" i="3"/>
  <c r="AE393" i="3"/>
  <c r="AD393" i="3"/>
  <c r="Y393" i="3"/>
  <c r="X393" i="3"/>
  <c r="W393" i="3"/>
  <c r="V393" i="3"/>
  <c r="Q393" i="3"/>
  <c r="P393" i="3"/>
  <c r="O393" i="3"/>
  <c r="N393" i="3"/>
  <c r="M393" i="3"/>
  <c r="L393" i="3"/>
  <c r="K393" i="3"/>
  <c r="J393" i="3"/>
  <c r="AW392" i="3"/>
  <c r="AV392" i="3"/>
  <c r="AU392" i="3"/>
  <c r="AT392" i="3"/>
  <c r="AS392" i="3"/>
  <c r="AR392" i="3"/>
  <c r="AQ392" i="3"/>
  <c r="AP392" i="3"/>
  <c r="AK392" i="3"/>
  <c r="AJ392" i="3"/>
  <c r="AI392" i="3"/>
  <c r="AH392" i="3"/>
  <c r="AG392" i="3"/>
  <c r="AF392" i="3"/>
  <c r="AE392" i="3"/>
  <c r="AD392" i="3"/>
  <c r="Y392" i="3"/>
  <c r="X392" i="3"/>
  <c r="W392" i="3"/>
  <c r="V392" i="3"/>
  <c r="Q392" i="3"/>
  <c r="P392" i="3"/>
  <c r="O392" i="3"/>
  <c r="N392" i="3"/>
  <c r="M392" i="3"/>
  <c r="L392" i="3"/>
  <c r="K392" i="3"/>
  <c r="J392" i="3"/>
  <c r="AW391" i="3"/>
  <c r="AV391" i="3"/>
  <c r="AU391" i="3"/>
  <c r="AT391" i="3"/>
  <c r="AS391" i="3"/>
  <c r="AR391" i="3"/>
  <c r="AQ391" i="3"/>
  <c r="AP391" i="3"/>
  <c r="AK391" i="3"/>
  <c r="AJ391" i="3"/>
  <c r="AI391" i="3"/>
  <c r="AH391" i="3"/>
  <c r="AG391" i="3"/>
  <c r="AF391" i="3"/>
  <c r="AE391" i="3"/>
  <c r="AD391" i="3"/>
  <c r="Y391" i="3"/>
  <c r="X391" i="3"/>
  <c r="W391" i="3"/>
  <c r="V391" i="3"/>
  <c r="Q391" i="3"/>
  <c r="P391" i="3"/>
  <c r="O391" i="3"/>
  <c r="N391" i="3"/>
  <c r="M391" i="3"/>
  <c r="L391" i="3"/>
  <c r="K391" i="3"/>
  <c r="J391" i="3"/>
  <c r="AW390" i="3"/>
  <c r="AV390" i="3"/>
  <c r="AU390" i="3"/>
  <c r="AT390" i="3"/>
  <c r="AS390" i="3"/>
  <c r="AR390" i="3"/>
  <c r="AQ390" i="3"/>
  <c r="AP390" i="3"/>
  <c r="AK390" i="3"/>
  <c r="AJ390" i="3"/>
  <c r="AI390" i="3"/>
  <c r="AH390" i="3"/>
  <c r="AG390" i="3"/>
  <c r="AF390" i="3"/>
  <c r="AE390" i="3"/>
  <c r="AD390" i="3"/>
  <c r="Y390" i="3"/>
  <c r="X390" i="3"/>
  <c r="W390" i="3"/>
  <c r="V390" i="3"/>
  <c r="Q390" i="3"/>
  <c r="P390" i="3"/>
  <c r="O390" i="3"/>
  <c r="N390" i="3"/>
  <c r="M390" i="3"/>
  <c r="L390" i="3"/>
  <c r="K390" i="3"/>
  <c r="J390" i="3"/>
  <c r="AW389" i="3"/>
  <c r="AV389" i="3"/>
  <c r="AV388" i="3" s="1"/>
  <c r="AV387" i="3" s="1"/>
  <c r="AU389" i="3"/>
  <c r="AU388" i="3" s="1"/>
  <c r="AU387" i="3" s="1"/>
  <c r="AT389" i="3"/>
  <c r="AT388" i="3" s="1"/>
  <c r="AT387" i="3" s="1"/>
  <c r="AS389" i="3"/>
  <c r="AR389" i="3"/>
  <c r="AR388" i="3" s="1"/>
  <c r="AR387" i="3" s="1"/>
  <c r="AQ389" i="3"/>
  <c r="AQ388" i="3" s="1"/>
  <c r="AQ387" i="3" s="1"/>
  <c r="AP389" i="3"/>
  <c r="AP388" i="3" s="1"/>
  <c r="AP387" i="3" s="1"/>
  <c r="AK389" i="3"/>
  <c r="AJ389" i="3"/>
  <c r="AJ388" i="3" s="1"/>
  <c r="AJ387" i="3" s="1"/>
  <c r="AI389" i="3"/>
  <c r="AI388" i="3" s="1"/>
  <c r="AI387" i="3" s="1"/>
  <c r="AH389" i="3"/>
  <c r="AH388" i="3" s="1"/>
  <c r="AH387" i="3" s="1"/>
  <c r="AG389" i="3"/>
  <c r="AE389" i="3"/>
  <c r="Y389" i="3"/>
  <c r="Y388" i="3" s="1"/>
  <c r="Y387" i="3" s="1"/>
  <c r="X389" i="3"/>
  <c r="X388" i="3" s="1"/>
  <c r="X387" i="3" s="1"/>
  <c r="W389" i="3"/>
  <c r="V389" i="3"/>
  <c r="V388" i="3" s="1"/>
  <c r="V387" i="3" s="1"/>
  <c r="Q389" i="3"/>
  <c r="Q388" i="3" s="1"/>
  <c r="Q387" i="3" s="1"/>
  <c r="P389" i="3"/>
  <c r="P388" i="3" s="1"/>
  <c r="P387" i="3" s="1"/>
  <c r="O389" i="3"/>
  <c r="N389" i="3"/>
  <c r="M389" i="3"/>
  <c r="M388" i="3" s="1"/>
  <c r="M387" i="3" s="1"/>
  <c r="L389" i="3"/>
  <c r="L388" i="3" s="1"/>
  <c r="L387" i="3" s="1"/>
  <c r="K389" i="3"/>
  <c r="J389" i="3"/>
  <c r="J388" i="3" s="1"/>
  <c r="J387" i="3" s="1"/>
  <c r="AW388" i="3"/>
  <c r="AW387" i="3" s="1"/>
  <c r="AS388" i="3"/>
  <c r="AS387" i="3" s="1"/>
  <c r="AK388" i="3"/>
  <c r="AK387" i="3" s="1"/>
  <c r="AG388" i="3"/>
  <c r="AG387" i="3" s="1"/>
  <c r="AE388" i="3"/>
  <c r="AE387" i="3" s="1"/>
  <c r="W388" i="3"/>
  <c r="W387" i="3" s="1"/>
  <c r="O388" i="3"/>
  <c r="O387" i="3" s="1"/>
  <c r="N388" i="3"/>
  <c r="N387" i="3" s="1"/>
  <c r="K388" i="3"/>
  <c r="K387" i="3" s="1"/>
  <c r="AV386" i="3"/>
  <c r="AU386" i="3"/>
  <c r="AU385" i="3" s="1"/>
  <c r="AT386" i="3"/>
  <c r="AR386" i="3"/>
  <c r="AQ386" i="3"/>
  <c r="AP386" i="3"/>
  <c r="AP385" i="3" s="1"/>
  <c r="AJ386" i="3"/>
  <c r="AJ385" i="3" s="1"/>
  <c r="AI386" i="3"/>
  <c r="AI385" i="3" s="1"/>
  <c r="AH386" i="3"/>
  <c r="AF386" i="3"/>
  <c r="AF385" i="3" s="1"/>
  <c r="AE386" i="3"/>
  <c r="AE385" i="3" s="1"/>
  <c r="AD386" i="3"/>
  <c r="AD385" i="3" s="1"/>
  <c r="X386" i="3"/>
  <c r="W386" i="3"/>
  <c r="W385" i="3" s="1"/>
  <c r="V386" i="3"/>
  <c r="V385" i="3" s="1"/>
  <c r="P386" i="3"/>
  <c r="P385" i="3" s="1"/>
  <c r="O386" i="3"/>
  <c r="N386" i="3"/>
  <c r="N385" i="3" s="1"/>
  <c r="L386" i="3"/>
  <c r="L385" i="3" s="1"/>
  <c r="K386" i="3"/>
  <c r="K385" i="3" s="1"/>
  <c r="J386" i="3"/>
  <c r="AV385" i="3"/>
  <c r="AT385" i="3"/>
  <c r="AR385" i="3"/>
  <c r="AQ385" i="3"/>
  <c r="AH385" i="3"/>
  <c r="X385" i="3"/>
  <c r="O385" i="3"/>
  <c r="J385" i="3"/>
  <c r="AV384" i="3"/>
  <c r="AV383" i="3" s="1"/>
  <c r="AV382" i="3" s="1"/>
  <c r="AU384" i="3"/>
  <c r="AT384" i="3"/>
  <c r="AR384" i="3"/>
  <c r="AR383" i="3" s="1"/>
  <c r="AQ384" i="3"/>
  <c r="AQ383" i="3" s="1"/>
  <c r="AQ382" i="3" s="1"/>
  <c r="AP384" i="3"/>
  <c r="AP383" i="3" s="1"/>
  <c r="AJ384" i="3"/>
  <c r="AJ383" i="3" s="1"/>
  <c r="AI384" i="3"/>
  <c r="AI383" i="3" s="1"/>
  <c r="AH384" i="3"/>
  <c r="AH383" i="3" s="1"/>
  <c r="AH382" i="3" s="1"/>
  <c r="AF384" i="3"/>
  <c r="AF383" i="3" s="1"/>
  <c r="AE384" i="3"/>
  <c r="AE383" i="3" s="1"/>
  <c r="AD384" i="3"/>
  <c r="AD383" i="3" s="1"/>
  <c r="X384" i="3"/>
  <c r="X383" i="3" s="1"/>
  <c r="W384" i="3"/>
  <c r="V384" i="3"/>
  <c r="V383" i="3" s="1"/>
  <c r="P384" i="3"/>
  <c r="P383" i="3" s="1"/>
  <c r="O384" i="3"/>
  <c r="O383" i="3" s="1"/>
  <c r="N384" i="3"/>
  <c r="N383" i="3" s="1"/>
  <c r="L384" i="3"/>
  <c r="L383" i="3" s="1"/>
  <c r="K384" i="3"/>
  <c r="K383" i="3" s="1"/>
  <c r="J384" i="3"/>
  <c r="J383" i="3" s="1"/>
  <c r="J382" i="3" s="1"/>
  <c r="AU383" i="3"/>
  <c r="AT383" i="3"/>
  <c r="AT382" i="3" s="1"/>
  <c r="W383" i="3"/>
  <c r="Y381" i="3"/>
  <c r="Y380" i="3" s="1"/>
  <c r="Y379" i="3" s="1"/>
  <c r="W381" i="3"/>
  <c r="W380" i="3" s="1"/>
  <c r="W379" i="3" s="1"/>
  <c r="V381" i="3"/>
  <c r="V380" i="3" s="1"/>
  <c r="V379" i="3" s="1"/>
  <c r="AW378" i="3"/>
  <c r="AU378" i="3"/>
  <c r="AT378" i="3"/>
  <c r="AS378" i="3"/>
  <c r="AQ378" i="3"/>
  <c r="AP378" i="3"/>
  <c r="AK378" i="3"/>
  <c r="AI378" i="3"/>
  <c r="AH378" i="3"/>
  <c r="AG378" i="3"/>
  <c r="AE378" i="3"/>
  <c r="AD378" i="3"/>
  <c r="Y378" i="3"/>
  <c r="W378" i="3"/>
  <c r="Q378" i="3"/>
  <c r="O378" i="3"/>
  <c r="N378" i="3"/>
  <c r="M378" i="3"/>
  <c r="K378" i="3"/>
  <c r="J378" i="3"/>
  <c r="AW377" i="3"/>
  <c r="AU377" i="3"/>
  <c r="AT377" i="3"/>
  <c r="AS377" i="3"/>
  <c r="AQ377" i="3"/>
  <c r="AP377" i="3"/>
  <c r="AK377" i="3"/>
  <c r="AI377" i="3"/>
  <c r="AH377" i="3"/>
  <c r="AG377" i="3"/>
  <c r="AE377" i="3"/>
  <c r="AD377" i="3"/>
  <c r="Y377" i="3"/>
  <c r="W377" i="3"/>
  <c r="Q377" i="3"/>
  <c r="O377" i="3"/>
  <c r="N377" i="3"/>
  <c r="M377" i="3"/>
  <c r="K377" i="3"/>
  <c r="J377" i="3"/>
  <c r="AW376" i="3"/>
  <c r="AW375" i="3" s="1"/>
  <c r="AW374" i="3" s="1"/>
  <c r="AU376" i="3"/>
  <c r="AT376" i="3"/>
  <c r="AT375" i="3" s="1"/>
  <c r="AT374" i="3" s="1"/>
  <c r="AS376" i="3"/>
  <c r="AQ376" i="3"/>
  <c r="AQ375" i="3" s="1"/>
  <c r="AQ374" i="3" s="1"/>
  <c r="AP376" i="3"/>
  <c r="AK376" i="3"/>
  <c r="AK375" i="3" s="1"/>
  <c r="AK374" i="3" s="1"/>
  <c r="AI376" i="3"/>
  <c r="AH376" i="3"/>
  <c r="AH375" i="3" s="1"/>
  <c r="AH374" i="3" s="1"/>
  <c r="AG376" i="3"/>
  <c r="AE376" i="3"/>
  <c r="AE375" i="3" s="1"/>
  <c r="AE374" i="3" s="1"/>
  <c r="AD376" i="3"/>
  <c r="AD375" i="3" s="1"/>
  <c r="AD374" i="3" s="1"/>
  <c r="Y376" i="3"/>
  <c r="Y375" i="3" s="1"/>
  <c r="Y374" i="3" s="1"/>
  <c r="W376" i="3"/>
  <c r="W375" i="3" s="1"/>
  <c r="W374" i="3" s="1"/>
  <c r="V376" i="3"/>
  <c r="V375" i="3" s="1"/>
  <c r="Q376" i="3"/>
  <c r="Q375" i="3" s="1"/>
  <c r="O376" i="3"/>
  <c r="O375" i="3" s="1"/>
  <c r="N376" i="3"/>
  <c r="M376" i="3"/>
  <c r="M375" i="3" s="1"/>
  <c r="M374" i="3" s="1"/>
  <c r="K376" i="3"/>
  <c r="J376" i="3"/>
  <c r="J375" i="3" s="1"/>
  <c r="AU375" i="3"/>
  <c r="AU374" i="3" s="1"/>
  <c r="AS375" i="3"/>
  <c r="AS374" i="3" s="1"/>
  <c r="AP375" i="3"/>
  <c r="AP374" i="3" s="1"/>
  <c r="AI375" i="3"/>
  <c r="AI374" i="3" s="1"/>
  <c r="AG375" i="3"/>
  <c r="AG374" i="3" s="1"/>
  <c r="N375" i="3"/>
  <c r="K375" i="3"/>
  <c r="AW373" i="3"/>
  <c r="AW372" i="3" s="1"/>
  <c r="AW371" i="3" s="1"/>
  <c r="AU373" i="3"/>
  <c r="AU372" i="3" s="1"/>
  <c r="AU371" i="3" s="1"/>
  <c r="AT373" i="3"/>
  <c r="AT372" i="3" s="1"/>
  <c r="AT371" i="3" s="1"/>
  <c r="AS373" i="3"/>
  <c r="AS372" i="3" s="1"/>
  <c r="AS371" i="3" s="1"/>
  <c r="AQ373" i="3"/>
  <c r="AQ372" i="3" s="1"/>
  <c r="AQ371" i="3" s="1"/>
  <c r="AP373" i="3"/>
  <c r="AP372" i="3" s="1"/>
  <c r="AP371" i="3" s="1"/>
  <c r="AK373" i="3"/>
  <c r="AK372" i="3" s="1"/>
  <c r="AK371" i="3" s="1"/>
  <c r="AI373" i="3"/>
  <c r="AI372" i="3" s="1"/>
  <c r="AI371" i="3" s="1"/>
  <c r="AH373" i="3"/>
  <c r="AH372" i="3" s="1"/>
  <c r="AH371" i="3" s="1"/>
  <c r="AG373" i="3"/>
  <c r="AG372" i="3" s="1"/>
  <c r="AG371" i="3" s="1"/>
  <c r="AE373" i="3"/>
  <c r="AD373" i="3"/>
  <c r="AD372" i="3" s="1"/>
  <c r="AD371" i="3" s="1"/>
  <c r="Y373" i="3"/>
  <c r="Y372" i="3" s="1"/>
  <c r="Y371" i="3" s="1"/>
  <c r="W373" i="3"/>
  <c r="W372" i="3" s="1"/>
  <c r="W371" i="3" s="1"/>
  <c r="Q373" i="3"/>
  <c r="Q372" i="3" s="1"/>
  <c r="Q371" i="3" s="1"/>
  <c r="O373" i="3"/>
  <c r="O372" i="3" s="1"/>
  <c r="O371" i="3" s="1"/>
  <c r="M373" i="3"/>
  <c r="K373" i="3"/>
  <c r="K372" i="3" s="1"/>
  <c r="K371" i="3" s="1"/>
  <c r="J373" i="3"/>
  <c r="J372" i="3" s="1"/>
  <c r="J371" i="3" s="1"/>
  <c r="AE372" i="3"/>
  <c r="AE371" i="3" s="1"/>
  <c r="M372" i="3"/>
  <c r="M371" i="3" s="1"/>
  <c r="AW370" i="3"/>
  <c r="AW369" i="3" s="1"/>
  <c r="AW368" i="3" s="1"/>
  <c r="AU370" i="3"/>
  <c r="AU369" i="3" s="1"/>
  <c r="AU368" i="3" s="1"/>
  <c r="AT370" i="3"/>
  <c r="AS370" i="3"/>
  <c r="AS369" i="3" s="1"/>
  <c r="AS368" i="3" s="1"/>
  <c r="AQ370" i="3"/>
  <c r="AQ369" i="3" s="1"/>
  <c r="AQ368" i="3" s="1"/>
  <c r="AP370" i="3"/>
  <c r="AP369" i="3" s="1"/>
  <c r="AP368" i="3" s="1"/>
  <c r="AK370" i="3"/>
  <c r="AI370" i="3"/>
  <c r="AI369" i="3" s="1"/>
  <c r="AI368" i="3" s="1"/>
  <c r="AH370" i="3"/>
  <c r="AH369" i="3" s="1"/>
  <c r="AH368" i="3" s="1"/>
  <c r="AG370" i="3"/>
  <c r="AE370" i="3"/>
  <c r="AD370" i="3"/>
  <c r="AD369" i="3" s="1"/>
  <c r="AD368" i="3" s="1"/>
  <c r="Y370" i="3"/>
  <c r="Y369" i="3" s="1"/>
  <c r="Y368" i="3" s="1"/>
  <c r="W370" i="3"/>
  <c r="W369" i="3" s="1"/>
  <c r="W368" i="3" s="1"/>
  <c r="V370" i="3"/>
  <c r="Q370" i="3"/>
  <c r="Q369" i="3" s="1"/>
  <c r="Q368" i="3" s="1"/>
  <c r="O370" i="3"/>
  <c r="O369" i="3" s="1"/>
  <c r="O368" i="3" s="1"/>
  <c r="N370" i="3"/>
  <c r="N369" i="3" s="1"/>
  <c r="N368" i="3" s="1"/>
  <c r="M370" i="3"/>
  <c r="K370" i="3"/>
  <c r="K369" i="3" s="1"/>
  <c r="K368" i="3" s="1"/>
  <c r="J370" i="3"/>
  <c r="J369" i="3" s="1"/>
  <c r="J368" i="3" s="1"/>
  <c r="AT369" i="3"/>
  <c r="AT368" i="3" s="1"/>
  <c r="AK369" i="3"/>
  <c r="AK368" i="3" s="1"/>
  <c r="AG369" i="3"/>
  <c r="AG368" i="3" s="1"/>
  <c r="AE369" i="3"/>
  <c r="AE368" i="3" s="1"/>
  <c r="V369" i="3"/>
  <c r="V368" i="3" s="1"/>
  <c r="M369" i="3"/>
  <c r="M368" i="3" s="1"/>
  <c r="AW367" i="3"/>
  <c r="AW366" i="3" s="1"/>
  <c r="AW365" i="3" s="1"/>
  <c r="AV367" i="3"/>
  <c r="AT367" i="3"/>
  <c r="AS367" i="3"/>
  <c r="AR367" i="3"/>
  <c r="AR366" i="3" s="1"/>
  <c r="AR365" i="3" s="1"/>
  <c r="AP367" i="3"/>
  <c r="AK367" i="3"/>
  <c r="AK366" i="3" s="1"/>
  <c r="AK365" i="3" s="1"/>
  <c r="AJ367" i="3"/>
  <c r="AJ366" i="3" s="1"/>
  <c r="AJ365" i="3" s="1"/>
  <c r="AH367" i="3"/>
  <c r="AH366" i="3" s="1"/>
  <c r="AH365" i="3" s="1"/>
  <c r="AG367" i="3"/>
  <c r="AG366" i="3" s="1"/>
  <c r="AG365" i="3" s="1"/>
  <c r="AF367" i="3"/>
  <c r="AD367" i="3"/>
  <c r="AD366" i="3" s="1"/>
  <c r="AD365" i="3" s="1"/>
  <c r="Y367" i="3"/>
  <c r="Y366" i="3" s="1"/>
  <c r="Y365" i="3" s="1"/>
  <c r="X367" i="3"/>
  <c r="V367" i="3"/>
  <c r="Q367" i="3"/>
  <c r="Q366" i="3" s="1"/>
  <c r="Q365" i="3" s="1"/>
  <c r="P367" i="3"/>
  <c r="P366" i="3" s="1"/>
  <c r="P365" i="3" s="1"/>
  <c r="N367" i="3"/>
  <c r="N366" i="3" s="1"/>
  <c r="N365" i="3" s="1"/>
  <c r="M367" i="3"/>
  <c r="M366" i="3" s="1"/>
  <c r="M365" i="3" s="1"/>
  <c r="L367" i="3"/>
  <c r="L366" i="3" s="1"/>
  <c r="L365" i="3" s="1"/>
  <c r="J367" i="3"/>
  <c r="J366" i="3" s="1"/>
  <c r="J365" i="3" s="1"/>
  <c r="AV366" i="3"/>
  <c r="AV365" i="3" s="1"/>
  <c r="AT366" i="3"/>
  <c r="AT365" i="3" s="1"/>
  <c r="AS366" i="3"/>
  <c r="AS365" i="3" s="1"/>
  <c r="AP366" i="3"/>
  <c r="AP365" i="3" s="1"/>
  <c r="AF366" i="3"/>
  <c r="AF365" i="3" s="1"/>
  <c r="X366" i="3"/>
  <c r="X365" i="3" s="1"/>
  <c r="V366" i="3"/>
  <c r="V365" i="3" s="1"/>
  <c r="AW364" i="3"/>
  <c r="AW363" i="3" s="1"/>
  <c r="AW362" i="3" s="1"/>
  <c r="AV364" i="3"/>
  <c r="AV363" i="3" s="1"/>
  <c r="AV362" i="3" s="1"/>
  <c r="AU364" i="3"/>
  <c r="AT364" i="3"/>
  <c r="AS364" i="3"/>
  <c r="AS363" i="3" s="1"/>
  <c r="AS362" i="3" s="1"/>
  <c r="AR364" i="3"/>
  <c r="AR363" i="3" s="1"/>
  <c r="AR362" i="3" s="1"/>
  <c r="AQ364" i="3"/>
  <c r="AQ363" i="3" s="1"/>
  <c r="AQ362" i="3" s="1"/>
  <c r="AP364" i="3"/>
  <c r="AK364" i="3"/>
  <c r="AK363" i="3" s="1"/>
  <c r="AK362" i="3" s="1"/>
  <c r="AJ364" i="3"/>
  <c r="AJ363" i="3" s="1"/>
  <c r="AJ362" i="3" s="1"/>
  <c r="AI364" i="3"/>
  <c r="AH364" i="3"/>
  <c r="AG364" i="3"/>
  <c r="AG363" i="3" s="1"/>
  <c r="AG362" i="3" s="1"/>
  <c r="AF364" i="3"/>
  <c r="AF363" i="3" s="1"/>
  <c r="AF362" i="3" s="1"/>
  <c r="AE364" i="3"/>
  <c r="AE363" i="3" s="1"/>
  <c r="AE362" i="3" s="1"/>
  <c r="AD364" i="3"/>
  <c r="Y364" i="3"/>
  <c r="Y363" i="3" s="1"/>
  <c r="Y362" i="3" s="1"/>
  <c r="X364" i="3"/>
  <c r="X363" i="3" s="1"/>
  <c r="X362" i="3" s="1"/>
  <c r="W364" i="3"/>
  <c r="V364" i="3"/>
  <c r="Q364" i="3"/>
  <c r="Q363" i="3" s="1"/>
  <c r="Q362" i="3" s="1"/>
  <c r="P364" i="3"/>
  <c r="P363" i="3" s="1"/>
  <c r="P362" i="3" s="1"/>
  <c r="M364" i="3"/>
  <c r="M363" i="3" s="1"/>
  <c r="M362" i="3" s="1"/>
  <c r="L364" i="3"/>
  <c r="K364" i="3"/>
  <c r="K363" i="3" s="1"/>
  <c r="K362" i="3" s="1"/>
  <c r="J364" i="3"/>
  <c r="J363" i="3" s="1"/>
  <c r="J362" i="3" s="1"/>
  <c r="AU363" i="3"/>
  <c r="AU362" i="3" s="1"/>
  <c r="AT363" i="3"/>
  <c r="AT362" i="3" s="1"/>
  <c r="AP363" i="3"/>
  <c r="AP362" i="3" s="1"/>
  <c r="AI363" i="3"/>
  <c r="AI362" i="3" s="1"/>
  <c r="AH363" i="3"/>
  <c r="AH362" i="3" s="1"/>
  <c r="AD363" i="3"/>
  <c r="AD362" i="3" s="1"/>
  <c r="W363" i="3"/>
  <c r="W362" i="3" s="1"/>
  <c r="V363" i="3"/>
  <c r="V362" i="3" s="1"/>
  <c r="L363" i="3"/>
  <c r="L362" i="3" s="1"/>
  <c r="Y359" i="3"/>
  <c r="Y358" i="3" s="1"/>
  <c r="Y357" i="3" s="1"/>
  <c r="X359" i="3"/>
  <c r="X358" i="3" s="1"/>
  <c r="X357" i="3" s="1"/>
  <c r="V359" i="3"/>
  <c r="V358" i="3" s="1"/>
  <c r="V357" i="3" s="1"/>
  <c r="U359" i="3"/>
  <c r="T359" i="3"/>
  <c r="S359" i="3"/>
  <c r="S358" i="3" s="1"/>
  <c r="S357" i="3" s="1"/>
  <c r="R359" i="3"/>
  <c r="Z359" i="3" s="1"/>
  <c r="Z358" i="3" s="1"/>
  <c r="Z357" i="3" s="1"/>
  <c r="AW356" i="3"/>
  <c r="AW355" i="3" s="1"/>
  <c r="AW354" i="3" s="1"/>
  <c r="AV356" i="3"/>
  <c r="AV355" i="3" s="1"/>
  <c r="AV354" i="3" s="1"/>
  <c r="AT356" i="3"/>
  <c r="AS356" i="3"/>
  <c r="AS355" i="3" s="1"/>
  <c r="AS354" i="3" s="1"/>
  <c r="AR356" i="3"/>
  <c r="AR355" i="3" s="1"/>
  <c r="AR354" i="3" s="1"/>
  <c r="AP356" i="3"/>
  <c r="AP355" i="3" s="1"/>
  <c r="AP354" i="3" s="1"/>
  <c r="AK356" i="3"/>
  <c r="AJ356" i="3"/>
  <c r="AJ355" i="3" s="1"/>
  <c r="AJ354" i="3" s="1"/>
  <c r="AH356" i="3"/>
  <c r="AH355" i="3" s="1"/>
  <c r="AH354" i="3" s="1"/>
  <c r="AG356" i="3"/>
  <c r="AG355" i="3" s="1"/>
  <c r="AG354" i="3" s="1"/>
  <c r="AF356" i="3"/>
  <c r="AF355" i="3" s="1"/>
  <c r="AF354" i="3" s="1"/>
  <c r="AD356" i="3"/>
  <c r="AD355" i="3" s="1"/>
  <c r="AD354" i="3" s="1"/>
  <c r="Y356" i="3"/>
  <c r="Y355" i="3" s="1"/>
  <c r="Y354" i="3" s="1"/>
  <c r="X356" i="3"/>
  <c r="X355" i="3" s="1"/>
  <c r="X354" i="3" s="1"/>
  <c r="V356" i="3"/>
  <c r="V355" i="3" s="1"/>
  <c r="V354" i="3" s="1"/>
  <c r="Q356" i="3"/>
  <c r="Q355" i="3" s="1"/>
  <c r="Q354" i="3" s="1"/>
  <c r="P356" i="3"/>
  <c r="P355" i="3" s="1"/>
  <c r="P354" i="3" s="1"/>
  <c r="N356" i="3"/>
  <c r="N355" i="3" s="1"/>
  <c r="N354" i="3" s="1"/>
  <c r="M356" i="3"/>
  <c r="L356" i="3"/>
  <c r="L355" i="3" s="1"/>
  <c r="L354" i="3" s="1"/>
  <c r="J356" i="3"/>
  <c r="J355" i="3" s="1"/>
  <c r="J354" i="3" s="1"/>
  <c r="AT355" i="3"/>
  <c r="AT354" i="3" s="1"/>
  <c r="AK355" i="3"/>
  <c r="AK354" i="3" s="1"/>
  <c r="M355" i="3"/>
  <c r="M354" i="3" s="1"/>
  <c r="AW353" i="3"/>
  <c r="AW352" i="3" s="1"/>
  <c r="AU353" i="3"/>
  <c r="AT353" i="3"/>
  <c r="AS353" i="3"/>
  <c r="AQ353" i="3"/>
  <c r="AQ352" i="3" s="1"/>
  <c r="AP353" i="3"/>
  <c r="AK353" i="3"/>
  <c r="AK352" i="3" s="1"/>
  <c r="AI353" i="3"/>
  <c r="AI352" i="3" s="1"/>
  <c r="AH353" i="3"/>
  <c r="AH352" i="3" s="1"/>
  <c r="AG353" i="3"/>
  <c r="AE353" i="3"/>
  <c r="AE352" i="3" s="1"/>
  <c r="AD353" i="3"/>
  <c r="Y353" i="3"/>
  <c r="Y352" i="3" s="1"/>
  <c r="W353" i="3"/>
  <c r="V353" i="3"/>
  <c r="V352" i="3" s="1"/>
  <c r="Q353" i="3"/>
  <c r="Q352" i="3" s="1"/>
  <c r="O353" i="3"/>
  <c r="O352" i="3" s="1"/>
  <c r="N353" i="3"/>
  <c r="M353" i="3"/>
  <c r="M352" i="3" s="1"/>
  <c r="K353" i="3"/>
  <c r="K352" i="3" s="1"/>
  <c r="J353" i="3"/>
  <c r="J352" i="3" s="1"/>
  <c r="AU352" i="3"/>
  <c r="AT352" i="3"/>
  <c r="AS352" i="3"/>
  <c r="AP352" i="3"/>
  <c r="AG352" i="3"/>
  <c r="AD352" i="3"/>
  <c r="W352" i="3"/>
  <c r="N352" i="3"/>
  <c r="AW351" i="3"/>
  <c r="AW350" i="3" s="1"/>
  <c r="AU351" i="3"/>
  <c r="AT351" i="3"/>
  <c r="AT350" i="3" s="1"/>
  <c r="AS351" i="3"/>
  <c r="AS350" i="3" s="1"/>
  <c r="AQ351" i="3"/>
  <c r="AQ350" i="3" s="1"/>
  <c r="AP351" i="3"/>
  <c r="AP350" i="3" s="1"/>
  <c r="AK351" i="3"/>
  <c r="AK350" i="3" s="1"/>
  <c r="AI351" i="3"/>
  <c r="AH351" i="3"/>
  <c r="AH350" i="3" s="1"/>
  <c r="AG351" i="3"/>
  <c r="AG350" i="3" s="1"/>
  <c r="AE351" i="3"/>
  <c r="AE350" i="3" s="1"/>
  <c r="AD351" i="3"/>
  <c r="AD350" i="3" s="1"/>
  <c r="Y351" i="3"/>
  <c r="Y350" i="3" s="1"/>
  <c r="W351" i="3"/>
  <c r="W350" i="3" s="1"/>
  <c r="V351" i="3"/>
  <c r="V350" i="3" s="1"/>
  <c r="Q351" i="3"/>
  <c r="Q350" i="3" s="1"/>
  <c r="O351" i="3"/>
  <c r="O350" i="3" s="1"/>
  <c r="N351" i="3"/>
  <c r="N350" i="3" s="1"/>
  <c r="M351" i="3"/>
  <c r="M350" i="3" s="1"/>
  <c r="K351" i="3"/>
  <c r="K350" i="3" s="1"/>
  <c r="J351" i="3"/>
  <c r="J350" i="3" s="1"/>
  <c r="AU350" i="3"/>
  <c r="AI350" i="3"/>
  <c r="AW349" i="3"/>
  <c r="AU349" i="3"/>
  <c r="AT349" i="3"/>
  <c r="AS349" i="3"/>
  <c r="AQ349" i="3"/>
  <c r="AP349" i="3"/>
  <c r="AK349" i="3"/>
  <c r="AI349" i="3"/>
  <c r="AH349" i="3"/>
  <c r="AG349" i="3"/>
  <c r="AE349" i="3"/>
  <c r="AD349" i="3"/>
  <c r="Y349" i="3"/>
  <c r="W349" i="3"/>
  <c r="Q349" i="3"/>
  <c r="O349" i="3"/>
  <c r="N349" i="3"/>
  <c r="M349" i="3"/>
  <c r="K349" i="3"/>
  <c r="J349" i="3"/>
  <c r="AW348" i="3"/>
  <c r="AU348" i="3"/>
  <c r="AT348" i="3"/>
  <c r="AS348" i="3"/>
  <c r="AQ348" i="3"/>
  <c r="AP348" i="3"/>
  <c r="AK348" i="3"/>
  <c r="AI348" i="3"/>
  <c r="AH348" i="3"/>
  <c r="AG348" i="3"/>
  <c r="AE348" i="3"/>
  <c r="AD348" i="3"/>
  <c r="Y348" i="3"/>
  <c r="W348" i="3"/>
  <c r="Q348" i="3"/>
  <c r="O348" i="3"/>
  <c r="N348" i="3"/>
  <c r="M348" i="3"/>
  <c r="K348" i="3"/>
  <c r="J348" i="3"/>
  <c r="AW346" i="3"/>
  <c r="AW345" i="3" s="1"/>
  <c r="AW344" i="3" s="1"/>
  <c r="AU346" i="3"/>
  <c r="AT346" i="3"/>
  <c r="AT345" i="3" s="1"/>
  <c r="AT344" i="3" s="1"/>
  <c r="AS346" i="3"/>
  <c r="AS345" i="3" s="1"/>
  <c r="AS344" i="3" s="1"/>
  <c r="AQ346" i="3"/>
  <c r="AQ345" i="3" s="1"/>
  <c r="AQ344" i="3" s="1"/>
  <c r="AP346" i="3"/>
  <c r="AK346" i="3"/>
  <c r="AK345" i="3" s="1"/>
  <c r="AK344" i="3" s="1"/>
  <c r="AI346" i="3"/>
  <c r="AH346" i="3"/>
  <c r="AH345" i="3" s="1"/>
  <c r="AH344" i="3" s="1"/>
  <c r="AG346" i="3"/>
  <c r="AE346" i="3"/>
  <c r="AE345" i="3" s="1"/>
  <c r="AE344" i="3" s="1"/>
  <c r="AD346" i="3"/>
  <c r="AD345" i="3" s="1"/>
  <c r="AD344" i="3" s="1"/>
  <c r="Y346" i="3"/>
  <c r="Y345" i="3" s="1"/>
  <c r="Y344" i="3" s="1"/>
  <c r="W346" i="3"/>
  <c r="V346" i="3"/>
  <c r="V345" i="3" s="1"/>
  <c r="V344" i="3" s="1"/>
  <c r="Q346" i="3"/>
  <c r="Q345" i="3" s="1"/>
  <c r="Q344" i="3" s="1"/>
  <c r="O346" i="3"/>
  <c r="O345" i="3" s="1"/>
  <c r="O344" i="3" s="1"/>
  <c r="N346" i="3"/>
  <c r="M346" i="3"/>
  <c r="M345" i="3" s="1"/>
  <c r="M344" i="3" s="1"/>
  <c r="K346" i="3"/>
  <c r="K345" i="3" s="1"/>
  <c r="K344" i="3" s="1"/>
  <c r="J346" i="3"/>
  <c r="J345" i="3" s="1"/>
  <c r="J344" i="3" s="1"/>
  <c r="AU345" i="3"/>
  <c r="AU344" i="3" s="1"/>
  <c r="AP345" i="3"/>
  <c r="AP344" i="3" s="1"/>
  <c r="AI345" i="3"/>
  <c r="AI344" i="3" s="1"/>
  <c r="AG345" i="3"/>
  <c r="AG344" i="3" s="1"/>
  <c r="W345" i="3"/>
  <c r="W344" i="3" s="1"/>
  <c r="N345" i="3"/>
  <c r="N344" i="3" s="1"/>
  <c r="AW343" i="3"/>
  <c r="AV343" i="3"/>
  <c r="AV342" i="3" s="1"/>
  <c r="AT343" i="3"/>
  <c r="AS343" i="3"/>
  <c r="AS342" i="3" s="1"/>
  <c r="AR343" i="3"/>
  <c r="AP343" i="3"/>
  <c r="AP342" i="3" s="1"/>
  <c r="AK343" i="3"/>
  <c r="AK342" i="3" s="1"/>
  <c r="AJ343" i="3"/>
  <c r="AJ342" i="3" s="1"/>
  <c r="AH343" i="3"/>
  <c r="AG343" i="3"/>
  <c r="AG342" i="3" s="1"/>
  <c r="AF343" i="3"/>
  <c r="AF342" i="3" s="1"/>
  <c r="AD343" i="3"/>
  <c r="AD342" i="3" s="1"/>
  <c r="Y343" i="3"/>
  <c r="X343" i="3"/>
  <c r="X342" i="3" s="1"/>
  <c r="V343" i="3"/>
  <c r="V342" i="3" s="1"/>
  <c r="Q343" i="3"/>
  <c r="Q342" i="3" s="1"/>
  <c r="P343" i="3"/>
  <c r="N343" i="3"/>
  <c r="N342" i="3" s="1"/>
  <c r="M343" i="3"/>
  <c r="M342" i="3" s="1"/>
  <c r="L343" i="3"/>
  <c r="L342" i="3" s="1"/>
  <c r="J343" i="3"/>
  <c r="AW342" i="3"/>
  <c r="AT342" i="3"/>
  <c r="AR342" i="3"/>
  <c r="AH342" i="3"/>
  <c r="Y342" i="3"/>
  <c r="P342" i="3"/>
  <c r="J342" i="3"/>
  <c r="AW341" i="3"/>
  <c r="AV341" i="3"/>
  <c r="AT341" i="3"/>
  <c r="AS341" i="3"/>
  <c r="AR341" i="3"/>
  <c r="AP341" i="3"/>
  <c r="AK341" i="3"/>
  <c r="AJ341" i="3"/>
  <c r="AH341" i="3"/>
  <c r="AG341" i="3"/>
  <c r="AF341" i="3"/>
  <c r="AD341" i="3"/>
  <c r="Y341" i="3"/>
  <c r="X341" i="3"/>
  <c r="Q341" i="3"/>
  <c r="P341" i="3"/>
  <c r="N341" i="3"/>
  <c r="M341" i="3"/>
  <c r="L341" i="3"/>
  <c r="J341" i="3"/>
  <c r="AW340" i="3"/>
  <c r="AV340" i="3"/>
  <c r="AT340" i="3"/>
  <c r="AS340" i="3"/>
  <c r="AS339" i="3" s="1"/>
  <c r="AR340" i="3"/>
  <c r="AP340" i="3"/>
  <c r="AK340" i="3"/>
  <c r="AJ340" i="3"/>
  <c r="AJ339" i="3" s="1"/>
  <c r="AH340" i="3"/>
  <c r="AG340" i="3"/>
  <c r="AF340" i="3"/>
  <c r="AD340" i="3"/>
  <c r="AD339" i="3" s="1"/>
  <c r="Y340" i="3"/>
  <c r="X340" i="3"/>
  <c r="Q340" i="3"/>
  <c r="P340" i="3"/>
  <c r="N340" i="3"/>
  <c r="M340" i="3"/>
  <c r="L340" i="3"/>
  <c r="J340" i="3"/>
  <c r="J339" i="3" s="1"/>
  <c r="AW337" i="3"/>
  <c r="AW336" i="3" s="1"/>
  <c r="AU337" i="3"/>
  <c r="AT337" i="3"/>
  <c r="AT336" i="3" s="1"/>
  <c r="AS337" i="3"/>
  <c r="AS336" i="3" s="1"/>
  <c r="AQ337" i="3"/>
  <c r="AQ336" i="3" s="1"/>
  <c r="AP337" i="3"/>
  <c r="AP336" i="3" s="1"/>
  <c r="AK337" i="3"/>
  <c r="AK336" i="3" s="1"/>
  <c r="AI337" i="3"/>
  <c r="AH337" i="3"/>
  <c r="AH336" i="3" s="1"/>
  <c r="AG337" i="3"/>
  <c r="AG336" i="3" s="1"/>
  <c r="AE337" i="3"/>
  <c r="AE336" i="3" s="1"/>
  <c r="AD337" i="3"/>
  <c r="AD336" i="3" s="1"/>
  <c r="Y337" i="3"/>
  <c r="Y336" i="3" s="1"/>
  <c r="W337" i="3"/>
  <c r="W336" i="3" s="1"/>
  <c r="V337" i="3"/>
  <c r="V336" i="3" s="1"/>
  <c r="Q337" i="3"/>
  <c r="Q336" i="3" s="1"/>
  <c r="O337" i="3"/>
  <c r="O336" i="3" s="1"/>
  <c r="N337" i="3"/>
  <c r="N336" i="3" s="1"/>
  <c r="M337" i="3"/>
  <c r="M336" i="3" s="1"/>
  <c r="K337" i="3"/>
  <c r="K336" i="3" s="1"/>
  <c r="J337" i="3"/>
  <c r="J336" i="3" s="1"/>
  <c r="AU336" i="3"/>
  <c r="AI336" i="3"/>
  <c r="AW335" i="3"/>
  <c r="AW334" i="3" s="1"/>
  <c r="AW333" i="3" s="1"/>
  <c r="AW332" i="3" s="1"/>
  <c r="AU335" i="3"/>
  <c r="AT335" i="3"/>
  <c r="AT334" i="3" s="1"/>
  <c r="AT333" i="3" s="1"/>
  <c r="AT332" i="3" s="1"/>
  <c r="AS335" i="3"/>
  <c r="AQ335" i="3"/>
  <c r="AQ334" i="3" s="1"/>
  <c r="AQ333" i="3" s="1"/>
  <c r="AQ332" i="3" s="1"/>
  <c r="AP335" i="3"/>
  <c r="AK335" i="3"/>
  <c r="AK334" i="3" s="1"/>
  <c r="AK333" i="3" s="1"/>
  <c r="AK332" i="3" s="1"/>
  <c r="AI335" i="3"/>
  <c r="AI334" i="3" s="1"/>
  <c r="AH335" i="3"/>
  <c r="AH334" i="3" s="1"/>
  <c r="AH333" i="3" s="1"/>
  <c r="AH332" i="3" s="1"/>
  <c r="AG335" i="3"/>
  <c r="AE335" i="3"/>
  <c r="AE334" i="3" s="1"/>
  <c r="AE333" i="3" s="1"/>
  <c r="AE332" i="3" s="1"/>
  <c r="AD335" i="3"/>
  <c r="AD334" i="3" s="1"/>
  <c r="Y335" i="3"/>
  <c r="Y334" i="3" s="1"/>
  <c r="Y333" i="3" s="1"/>
  <c r="Y332" i="3" s="1"/>
  <c r="W335" i="3"/>
  <c r="V335" i="3"/>
  <c r="V334" i="3" s="1"/>
  <c r="Q335" i="3"/>
  <c r="Q334" i="3" s="1"/>
  <c r="O335" i="3"/>
  <c r="O334" i="3" s="1"/>
  <c r="N335" i="3"/>
  <c r="M335" i="3"/>
  <c r="M334" i="3" s="1"/>
  <c r="K335" i="3"/>
  <c r="K334" i="3" s="1"/>
  <c r="J335" i="3"/>
  <c r="J334" i="3" s="1"/>
  <c r="J333" i="3" s="1"/>
  <c r="J332" i="3" s="1"/>
  <c r="AU334" i="3"/>
  <c r="AS334" i="3"/>
  <c r="AP334" i="3"/>
  <c r="AG334" i="3"/>
  <c r="W334" i="3"/>
  <c r="N334" i="3"/>
  <c r="AW331" i="3"/>
  <c r="AW330" i="3" s="1"/>
  <c r="AW329" i="3" s="1"/>
  <c r="AV331" i="3"/>
  <c r="AV330" i="3" s="1"/>
  <c r="AV329" i="3" s="1"/>
  <c r="AT331" i="3"/>
  <c r="AT330" i="3" s="1"/>
  <c r="AT329" i="3" s="1"/>
  <c r="AS331" i="3"/>
  <c r="AS330" i="3" s="1"/>
  <c r="AS329" i="3" s="1"/>
  <c r="AR331" i="3"/>
  <c r="AR330" i="3" s="1"/>
  <c r="AR329" i="3" s="1"/>
  <c r="AP331" i="3"/>
  <c r="AP330" i="3" s="1"/>
  <c r="AP329" i="3" s="1"/>
  <c r="AK331" i="3"/>
  <c r="AJ331" i="3"/>
  <c r="AJ330" i="3" s="1"/>
  <c r="AJ329" i="3" s="1"/>
  <c r="AH331" i="3"/>
  <c r="AH330" i="3" s="1"/>
  <c r="AH329" i="3" s="1"/>
  <c r="AG331" i="3"/>
  <c r="AG330" i="3" s="1"/>
  <c r="AG329" i="3" s="1"/>
  <c r="AF331" i="3"/>
  <c r="AF330" i="3" s="1"/>
  <c r="AF329" i="3" s="1"/>
  <c r="AD331" i="3"/>
  <c r="AD330" i="3" s="1"/>
  <c r="AD329" i="3" s="1"/>
  <c r="Y331" i="3"/>
  <c r="Y330" i="3" s="1"/>
  <c r="Y329" i="3" s="1"/>
  <c r="X331" i="3"/>
  <c r="X330" i="3" s="1"/>
  <c r="X329" i="3" s="1"/>
  <c r="V331" i="3"/>
  <c r="V330" i="3" s="1"/>
  <c r="V329" i="3" s="1"/>
  <c r="Q331" i="3"/>
  <c r="Q330" i="3" s="1"/>
  <c r="Q329" i="3" s="1"/>
  <c r="P331" i="3"/>
  <c r="P330" i="3" s="1"/>
  <c r="P329" i="3" s="1"/>
  <c r="N331" i="3"/>
  <c r="N330" i="3" s="1"/>
  <c r="N329" i="3" s="1"/>
  <c r="M331" i="3"/>
  <c r="M330" i="3" s="1"/>
  <c r="M329" i="3" s="1"/>
  <c r="L331" i="3"/>
  <c r="L330" i="3" s="1"/>
  <c r="L329" i="3" s="1"/>
  <c r="J331" i="3"/>
  <c r="J330" i="3" s="1"/>
  <c r="J329" i="3" s="1"/>
  <c r="AK330" i="3"/>
  <c r="AK329" i="3" s="1"/>
  <c r="AW328" i="3"/>
  <c r="AV328" i="3"/>
  <c r="AV327" i="3" s="1"/>
  <c r="AV326" i="3" s="1"/>
  <c r="AU328" i="3"/>
  <c r="AU327" i="3" s="1"/>
  <c r="AU326" i="3" s="1"/>
  <c r="AT328" i="3"/>
  <c r="AT327" i="3" s="1"/>
  <c r="AT326" i="3" s="1"/>
  <c r="AS328" i="3"/>
  <c r="AR328" i="3"/>
  <c r="AR327" i="3" s="1"/>
  <c r="AR326" i="3" s="1"/>
  <c r="AQ328" i="3"/>
  <c r="AP328" i="3"/>
  <c r="AP327" i="3" s="1"/>
  <c r="AP326" i="3" s="1"/>
  <c r="AK328" i="3"/>
  <c r="AJ328" i="3"/>
  <c r="AJ327" i="3" s="1"/>
  <c r="AJ326" i="3" s="1"/>
  <c r="AI328" i="3"/>
  <c r="AI327" i="3" s="1"/>
  <c r="AI326" i="3" s="1"/>
  <c r="AH328" i="3"/>
  <c r="AH327" i="3" s="1"/>
  <c r="AH326" i="3" s="1"/>
  <c r="AG328" i="3"/>
  <c r="AF328" i="3"/>
  <c r="AF327" i="3" s="1"/>
  <c r="AF326" i="3" s="1"/>
  <c r="AE328" i="3"/>
  <c r="AE327" i="3" s="1"/>
  <c r="AE326" i="3" s="1"/>
  <c r="AD328" i="3"/>
  <c r="AD327" i="3" s="1"/>
  <c r="AD326" i="3" s="1"/>
  <c r="Y328" i="3"/>
  <c r="X328" i="3"/>
  <c r="X327" i="3" s="1"/>
  <c r="X326" i="3" s="1"/>
  <c r="W328" i="3"/>
  <c r="W327" i="3" s="1"/>
  <c r="W326" i="3" s="1"/>
  <c r="Q328" i="3"/>
  <c r="Q327" i="3" s="1"/>
  <c r="Q326" i="3" s="1"/>
  <c r="P328" i="3"/>
  <c r="O328" i="3"/>
  <c r="O327" i="3" s="1"/>
  <c r="O326" i="3" s="1"/>
  <c r="N328" i="3"/>
  <c r="M328" i="3"/>
  <c r="M327" i="3" s="1"/>
  <c r="M326" i="3" s="1"/>
  <c r="L328" i="3"/>
  <c r="K328" i="3"/>
  <c r="K327" i="3" s="1"/>
  <c r="K326" i="3" s="1"/>
  <c r="J328" i="3"/>
  <c r="J327" i="3" s="1"/>
  <c r="J326" i="3" s="1"/>
  <c r="AW327" i="3"/>
  <c r="AW326" i="3" s="1"/>
  <c r="AS327" i="3"/>
  <c r="AS326" i="3" s="1"/>
  <c r="AQ327" i="3"/>
  <c r="AQ326" i="3" s="1"/>
  <c r="AK327" i="3"/>
  <c r="AK326" i="3" s="1"/>
  <c r="AG327" i="3"/>
  <c r="AG326" i="3" s="1"/>
  <c r="Y327" i="3"/>
  <c r="Y326" i="3" s="1"/>
  <c r="P327" i="3"/>
  <c r="P326" i="3" s="1"/>
  <c r="N327" i="3"/>
  <c r="N326" i="3" s="1"/>
  <c r="L327" i="3"/>
  <c r="L326" i="3" s="1"/>
  <c r="AW325" i="3"/>
  <c r="AV325" i="3"/>
  <c r="AU325" i="3"/>
  <c r="AT325" i="3"/>
  <c r="AS325" i="3"/>
  <c r="AR325" i="3"/>
  <c r="AQ325" i="3"/>
  <c r="AP325" i="3"/>
  <c r="AK325" i="3"/>
  <c r="AJ325" i="3"/>
  <c r="AI325" i="3"/>
  <c r="AH325" i="3"/>
  <c r="AG325" i="3"/>
  <c r="AF325" i="3"/>
  <c r="AE325" i="3"/>
  <c r="AD325" i="3"/>
  <c r="Y325" i="3"/>
  <c r="X325" i="3"/>
  <c r="W325" i="3"/>
  <c r="V325" i="3"/>
  <c r="Q325" i="3"/>
  <c r="P325" i="3"/>
  <c r="O325" i="3"/>
  <c r="N325" i="3"/>
  <c r="M325" i="3"/>
  <c r="L325" i="3"/>
  <c r="K325" i="3"/>
  <c r="J325" i="3"/>
  <c r="AW324" i="3"/>
  <c r="AV324" i="3"/>
  <c r="AU324" i="3"/>
  <c r="AT324" i="3"/>
  <c r="AS324" i="3"/>
  <c r="AR324" i="3"/>
  <c r="AQ324" i="3"/>
  <c r="AP324" i="3"/>
  <c r="AK324" i="3"/>
  <c r="AJ324" i="3"/>
  <c r="AI324" i="3"/>
  <c r="AH324" i="3"/>
  <c r="AG324" i="3"/>
  <c r="AF324" i="3"/>
  <c r="AE324" i="3"/>
  <c r="AD324" i="3"/>
  <c r="Y324" i="3"/>
  <c r="X324" i="3"/>
  <c r="W324" i="3"/>
  <c r="V324" i="3"/>
  <c r="Q324" i="3"/>
  <c r="P324" i="3"/>
  <c r="O324" i="3"/>
  <c r="N324" i="3"/>
  <c r="M324" i="3"/>
  <c r="L324" i="3"/>
  <c r="K324" i="3"/>
  <c r="J324" i="3"/>
  <c r="AW323" i="3"/>
  <c r="AV323" i="3"/>
  <c r="AU323" i="3"/>
  <c r="AT323" i="3"/>
  <c r="AS323" i="3"/>
  <c r="AR323" i="3"/>
  <c r="AQ323" i="3"/>
  <c r="AP323" i="3"/>
  <c r="AK323" i="3"/>
  <c r="AJ323" i="3"/>
  <c r="AI323" i="3"/>
  <c r="AH323" i="3"/>
  <c r="AG323" i="3"/>
  <c r="AF323" i="3"/>
  <c r="AE323" i="3"/>
  <c r="AD323" i="3"/>
  <c r="Y323" i="3"/>
  <c r="X323" i="3"/>
  <c r="W323" i="3"/>
  <c r="V323" i="3"/>
  <c r="Q323" i="3"/>
  <c r="P323" i="3"/>
  <c r="O323" i="3"/>
  <c r="N323" i="3"/>
  <c r="M323" i="3"/>
  <c r="L323" i="3"/>
  <c r="K323" i="3"/>
  <c r="J323" i="3"/>
  <c r="AW322" i="3"/>
  <c r="AW321" i="3" s="1"/>
  <c r="AW320" i="3" s="1"/>
  <c r="AU322" i="3"/>
  <c r="AS322" i="3"/>
  <c r="AS321" i="3" s="1"/>
  <c r="AS320" i="3" s="1"/>
  <c r="AQ322" i="3"/>
  <c r="AK322" i="3"/>
  <c r="AK321" i="3" s="1"/>
  <c r="AK320" i="3" s="1"/>
  <c r="AI322" i="3"/>
  <c r="AG322" i="3"/>
  <c r="AG321" i="3" s="1"/>
  <c r="AG320" i="3" s="1"/>
  <c r="AE322" i="3"/>
  <c r="AE321" i="3" s="1"/>
  <c r="AE320" i="3" s="1"/>
  <c r="Y322" i="3"/>
  <c r="Y321" i="3" s="1"/>
  <c r="Y320" i="3" s="1"/>
  <c r="W322" i="3"/>
  <c r="W321" i="3" s="1"/>
  <c r="W320" i="3" s="1"/>
  <c r="Q322" i="3"/>
  <c r="Q321" i="3" s="1"/>
  <c r="Q320" i="3" s="1"/>
  <c r="O322" i="3"/>
  <c r="O321" i="3" s="1"/>
  <c r="O320" i="3" s="1"/>
  <c r="M322" i="3"/>
  <c r="M321" i="3" s="1"/>
  <c r="M320" i="3" s="1"/>
  <c r="K322" i="3"/>
  <c r="AU321" i="3"/>
  <c r="AU320" i="3" s="1"/>
  <c r="AQ321" i="3"/>
  <c r="AQ320" i="3" s="1"/>
  <c r="AI321" i="3"/>
  <c r="AI320" i="3" s="1"/>
  <c r="K321" i="3"/>
  <c r="K320" i="3" s="1"/>
  <c r="AW319" i="3"/>
  <c r="AW318" i="3" s="1"/>
  <c r="AW317" i="3" s="1"/>
  <c r="AU319" i="3"/>
  <c r="AU318" i="3" s="1"/>
  <c r="AU317" i="3" s="1"/>
  <c r="AT319" i="3"/>
  <c r="AS319" i="3"/>
  <c r="AS318" i="3" s="1"/>
  <c r="AQ319" i="3"/>
  <c r="AQ318" i="3" s="1"/>
  <c r="AQ317" i="3" s="1"/>
  <c r="AP319" i="3"/>
  <c r="AP318" i="3" s="1"/>
  <c r="AP317" i="3" s="1"/>
  <c r="AK319" i="3"/>
  <c r="AK318" i="3" s="1"/>
  <c r="AK317" i="3" s="1"/>
  <c r="AI319" i="3"/>
  <c r="AI318" i="3" s="1"/>
  <c r="AH319" i="3"/>
  <c r="AH318" i="3" s="1"/>
  <c r="AH317" i="3" s="1"/>
  <c r="AG319" i="3"/>
  <c r="AG318" i="3" s="1"/>
  <c r="AG317" i="3" s="1"/>
  <c r="AE319" i="3"/>
  <c r="AE318" i="3" s="1"/>
  <c r="AE317" i="3" s="1"/>
  <c r="AD319" i="3"/>
  <c r="AD318" i="3" s="1"/>
  <c r="AD317" i="3" s="1"/>
  <c r="Y319" i="3"/>
  <c r="W319" i="3"/>
  <c r="W318" i="3" s="1"/>
  <c r="W317" i="3" s="1"/>
  <c r="V319" i="3"/>
  <c r="V318" i="3" s="1"/>
  <c r="V317" i="3" s="1"/>
  <c r="Q319" i="3"/>
  <c r="Q318" i="3" s="1"/>
  <c r="Q317" i="3" s="1"/>
  <c r="O319" i="3"/>
  <c r="O318" i="3" s="1"/>
  <c r="O317" i="3" s="1"/>
  <c r="N319" i="3"/>
  <c r="N318" i="3" s="1"/>
  <c r="N317" i="3" s="1"/>
  <c r="M319" i="3"/>
  <c r="M318" i="3" s="1"/>
  <c r="M317" i="3" s="1"/>
  <c r="K319" i="3"/>
  <c r="K318" i="3" s="1"/>
  <c r="K317" i="3" s="1"/>
  <c r="J319" i="3"/>
  <c r="J318" i="3" s="1"/>
  <c r="J317" i="3" s="1"/>
  <c r="AT318" i="3"/>
  <c r="AT317" i="3" s="1"/>
  <c r="Y318" i="3"/>
  <c r="Y317" i="3" s="1"/>
  <c r="AS317" i="3"/>
  <c r="AI317" i="3"/>
  <c r="AW316" i="3"/>
  <c r="AU316" i="3"/>
  <c r="AT316" i="3"/>
  <c r="AS316" i="3"/>
  <c r="AQ316" i="3"/>
  <c r="AP316" i="3"/>
  <c r="AK316" i="3"/>
  <c r="AI316" i="3"/>
  <c r="AH316" i="3"/>
  <c r="AG316" i="3"/>
  <c r="AE316" i="3"/>
  <c r="AD316" i="3"/>
  <c r="Y316" i="3"/>
  <c r="W316" i="3"/>
  <c r="V316" i="3"/>
  <c r="Q316" i="3"/>
  <c r="O316" i="3"/>
  <c r="N316" i="3"/>
  <c r="M316" i="3"/>
  <c r="K316" i="3"/>
  <c r="AW315" i="3"/>
  <c r="AU315" i="3"/>
  <c r="AT315" i="3"/>
  <c r="AS315" i="3"/>
  <c r="AQ315" i="3"/>
  <c r="AP315" i="3"/>
  <c r="AK315" i="3"/>
  <c r="AI315" i="3"/>
  <c r="AH315" i="3"/>
  <c r="AG315" i="3"/>
  <c r="AE315" i="3"/>
  <c r="AD315" i="3"/>
  <c r="Y315" i="3"/>
  <c r="W315" i="3"/>
  <c r="V315" i="3"/>
  <c r="Q315" i="3"/>
  <c r="O315" i="3"/>
  <c r="N315" i="3"/>
  <c r="M315" i="3"/>
  <c r="K315" i="3"/>
  <c r="AW314" i="3"/>
  <c r="AU314" i="3"/>
  <c r="AT314" i="3"/>
  <c r="AS314" i="3"/>
  <c r="AQ314" i="3"/>
  <c r="AP314" i="3"/>
  <c r="AK314" i="3"/>
  <c r="AI314" i="3"/>
  <c r="AH314" i="3"/>
  <c r="AG314" i="3"/>
  <c r="AE314" i="3"/>
  <c r="AD314" i="3"/>
  <c r="Y314" i="3"/>
  <c r="W314" i="3"/>
  <c r="V314" i="3"/>
  <c r="Q314" i="3"/>
  <c r="O314" i="3"/>
  <c r="N314" i="3"/>
  <c r="M314" i="3"/>
  <c r="K314" i="3"/>
  <c r="AW313" i="3"/>
  <c r="AW312" i="3" s="1"/>
  <c r="AW311" i="3" s="1"/>
  <c r="AU313" i="3"/>
  <c r="AU312" i="3" s="1"/>
  <c r="AU311" i="3" s="1"/>
  <c r="AT313" i="3"/>
  <c r="AS313" i="3"/>
  <c r="AS312" i="3" s="1"/>
  <c r="AS311" i="3" s="1"/>
  <c r="AQ313" i="3"/>
  <c r="AQ312" i="3" s="1"/>
  <c r="AQ311" i="3" s="1"/>
  <c r="AP313" i="3"/>
  <c r="AP312" i="3" s="1"/>
  <c r="AP311" i="3" s="1"/>
  <c r="AK313" i="3"/>
  <c r="AK312" i="3" s="1"/>
  <c r="AK311" i="3" s="1"/>
  <c r="AI313" i="3"/>
  <c r="AH313" i="3"/>
  <c r="AH312" i="3" s="1"/>
  <c r="AH311" i="3" s="1"/>
  <c r="AG313" i="3"/>
  <c r="AG312" i="3" s="1"/>
  <c r="AG311" i="3" s="1"/>
  <c r="AE313" i="3"/>
  <c r="AE312" i="3" s="1"/>
  <c r="AE311" i="3" s="1"/>
  <c r="AD313" i="3"/>
  <c r="AD312" i="3" s="1"/>
  <c r="AD311" i="3" s="1"/>
  <c r="Y313" i="3"/>
  <c r="W313" i="3"/>
  <c r="W312" i="3" s="1"/>
  <c r="W311" i="3" s="1"/>
  <c r="V313" i="3"/>
  <c r="V312" i="3" s="1"/>
  <c r="V311" i="3" s="1"/>
  <c r="Q313" i="3"/>
  <c r="Q312" i="3" s="1"/>
  <c r="Q311" i="3" s="1"/>
  <c r="O313" i="3"/>
  <c r="O312" i="3" s="1"/>
  <c r="O311" i="3" s="1"/>
  <c r="N313" i="3"/>
  <c r="N312" i="3" s="1"/>
  <c r="N311" i="3" s="1"/>
  <c r="M313" i="3"/>
  <c r="M312" i="3" s="1"/>
  <c r="M311" i="3" s="1"/>
  <c r="K313" i="3"/>
  <c r="J313" i="3"/>
  <c r="AT312" i="3"/>
  <c r="AT311" i="3" s="1"/>
  <c r="AI312" i="3"/>
  <c r="AI311" i="3" s="1"/>
  <c r="Y312" i="3"/>
  <c r="Y311" i="3" s="1"/>
  <c r="K312" i="3"/>
  <c r="K311" i="3" s="1"/>
  <c r="J312" i="3"/>
  <c r="J311" i="3" s="1"/>
  <c r="AW310" i="3"/>
  <c r="AW309" i="3" s="1"/>
  <c r="AW308" i="3" s="1"/>
  <c r="AU310" i="3"/>
  <c r="AU309" i="3" s="1"/>
  <c r="AU308" i="3" s="1"/>
  <c r="AT310" i="3"/>
  <c r="AT309" i="3" s="1"/>
  <c r="AT308" i="3" s="1"/>
  <c r="AS310" i="3"/>
  <c r="AQ310" i="3"/>
  <c r="AK310" i="3"/>
  <c r="AK309" i="3" s="1"/>
  <c r="AK308" i="3" s="1"/>
  <c r="AI310" i="3"/>
  <c r="AI309" i="3" s="1"/>
  <c r="AI308" i="3" s="1"/>
  <c r="AH310" i="3"/>
  <c r="AG310" i="3"/>
  <c r="AG309" i="3" s="1"/>
  <c r="AG308" i="3" s="1"/>
  <c r="AE310" i="3"/>
  <c r="AE309" i="3" s="1"/>
  <c r="AE308" i="3" s="1"/>
  <c r="Y310" i="3"/>
  <c r="Y309" i="3" s="1"/>
  <c r="Y308" i="3" s="1"/>
  <c r="W310" i="3"/>
  <c r="V310" i="3"/>
  <c r="Q310" i="3"/>
  <c r="Q309" i="3" s="1"/>
  <c r="Q308" i="3" s="1"/>
  <c r="O310" i="3"/>
  <c r="O309" i="3" s="1"/>
  <c r="O308" i="3" s="1"/>
  <c r="N310" i="3"/>
  <c r="M310" i="3"/>
  <c r="M309" i="3" s="1"/>
  <c r="M308" i="3" s="1"/>
  <c r="K310" i="3"/>
  <c r="K309" i="3" s="1"/>
  <c r="K308" i="3" s="1"/>
  <c r="AS309" i="3"/>
  <c r="AS308" i="3" s="1"/>
  <c r="AQ309" i="3"/>
  <c r="AQ308" i="3" s="1"/>
  <c r="AH309" i="3"/>
  <c r="AH308" i="3" s="1"/>
  <c r="W309" i="3"/>
  <c r="W308" i="3" s="1"/>
  <c r="V309" i="3"/>
  <c r="V308" i="3" s="1"/>
  <c r="N309" i="3"/>
  <c r="N308" i="3" s="1"/>
  <c r="AW307" i="3"/>
  <c r="AW306" i="3" s="1"/>
  <c r="AW305" i="3" s="1"/>
  <c r="AV307" i="3"/>
  <c r="AV306" i="3" s="1"/>
  <c r="AV305" i="3" s="1"/>
  <c r="AT307" i="3"/>
  <c r="AS307" i="3"/>
  <c r="AS306" i="3" s="1"/>
  <c r="AS305" i="3" s="1"/>
  <c r="AR307" i="3"/>
  <c r="AR306" i="3" s="1"/>
  <c r="AR305" i="3" s="1"/>
  <c r="AP307" i="3"/>
  <c r="AP306" i="3" s="1"/>
  <c r="AP305" i="3" s="1"/>
  <c r="AK307" i="3"/>
  <c r="AJ307" i="3"/>
  <c r="AJ306" i="3" s="1"/>
  <c r="AJ305" i="3" s="1"/>
  <c r="AH307" i="3"/>
  <c r="AG307" i="3"/>
  <c r="AG306" i="3" s="1"/>
  <c r="AG305" i="3" s="1"/>
  <c r="AF307" i="3"/>
  <c r="AD307" i="3"/>
  <c r="AD306" i="3" s="1"/>
  <c r="AD305" i="3" s="1"/>
  <c r="Y307" i="3"/>
  <c r="Y306" i="3" s="1"/>
  <c r="Y305" i="3" s="1"/>
  <c r="X307" i="3"/>
  <c r="X306" i="3" s="1"/>
  <c r="X305" i="3" s="1"/>
  <c r="V307" i="3"/>
  <c r="Q307" i="3"/>
  <c r="Q306" i="3" s="1"/>
  <c r="Q305" i="3" s="1"/>
  <c r="P307" i="3"/>
  <c r="P306" i="3" s="1"/>
  <c r="P305" i="3" s="1"/>
  <c r="N307" i="3"/>
  <c r="N306" i="3" s="1"/>
  <c r="N305" i="3" s="1"/>
  <c r="M307" i="3"/>
  <c r="L307" i="3"/>
  <c r="L306" i="3" s="1"/>
  <c r="L305" i="3" s="1"/>
  <c r="J307" i="3"/>
  <c r="J306" i="3" s="1"/>
  <c r="J305" i="3" s="1"/>
  <c r="AT306" i="3"/>
  <c r="AT305" i="3" s="1"/>
  <c r="AK306" i="3"/>
  <c r="AK305" i="3" s="1"/>
  <c r="AH306" i="3"/>
  <c r="AH305" i="3" s="1"/>
  <c r="AF306" i="3"/>
  <c r="AF305" i="3" s="1"/>
  <c r="V306" i="3"/>
  <c r="V305" i="3" s="1"/>
  <c r="M306" i="3"/>
  <c r="M305" i="3" s="1"/>
  <c r="AW304" i="3"/>
  <c r="AW303" i="3" s="1"/>
  <c r="AW302" i="3" s="1"/>
  <c r="AU304" i="3"/>
  <c r="AT304" i="3"/>
  <c r="AS304" i="3"/>
  <c r="AQ304" i="3"/>
  <c r="AQ303" i="3" s="1"/>
  <c r="AQ302" i="3" s="1"/>
  <c r="AP304" i="3"/>
  <c r="AK304" i="3"/>
  <c r="AK303" i="3" s="1"/>
  <c r="AK302" i="3" s="1"/>
  <c r="AI304" i="3"/>
  <c r="AI303" i="3" s="1"/>
  <c r="AI302" i="3" s="1"/>
  <c r="AH304" i="3"/>
  <c r="AH303" i="3" s="1"/>
  <c r="AH302" i="3" s="1"/>
  <c r="AG304" i="3"/>
  <c r="AG303" i="3" s="1"/>
  <c r="AG302" i="3" s="1"/>
  <c r="AE304" i="3"/>
  <c r="AD304" i="3"/>
  <c r="AD303" i="3" s="1"/>
  <c r="AD302" i="3" s="1"/>
  <c r="Y304" i="3"/>
  <c r="Y303" i="3" s="1"/>
  <c r="Y302" i="3" s="1"/>
  <c r="W304" i="3"/>
  <c r="W303" i="3" s="1"/>
  <c r="W302" i="3" s="1"/>
  <c r="V304" i="3"/>
  <c r="V303" i="3" s="1"/>
  <c r="V302" i="3" s="1"/>
  <c r="Q304" i="3"/>
  <c r="Q303" i="3" s="1"/>
  <c r="Q302" i="3" s="1"/>
  <c r="O304" i="3"/>
  <c r="O303" i="3" s="1"/>
  <c r="O302" i="3" s="1"/>
  <c r="N304" i="3"/>
  <c r="N303" i="3" s="1"/>
  <c r="N302" i="3" s="1"/>
  <c r="M304" i="3"/>
  <c r="K304" i="3"/>
  <c r="K303" i="3" s="1"/>
  <c r="K302" i="3" s="1"/>
  <c r="J304" i="3"/>
  <c r="J303" i="3" s="1"/>
  <c r="J302" i="3" s="1"/>
  <c r="AU303" i="3"/>
  <c r="AU302" i="3" s="1"/>
  <c r="AT303" i="3"/>
  <c r="AT302" i="3" s="1"/>
  <c r="AS303" i="3"/>
  <c r="AS302" i="3" s="1"/>
  <c r="AP303" i="3"/>
  <c r="AP302" i="3" s="1"/>
  <c r="AE303" i="3"/>
  <c r="AE302" i="3" s="1"/>
  <c r="M303" i="3"/>
  <c r="M302" i="3" s="1"/>
  <c r="AW301" i="3"/>
  <c r="AW300" i="3" s="1"/>
  <c r="AW299" i="3" s="1"/>
  <c r="AU301" i="3"/>
  <c r="AU300" i="3" s="1"/>
  <c r="AU299" i="3" s="1"/>
  <c r="AT301" i="3"/>
  <c r="AT300" i="3" s="1"/>
  <c r="AT299" i="3" s="1"/>
  <c r="AS301" i="3"/>
  <c r="AS300" i="3" s="1"/>
  <c r="AS299" i="3" s="1"/>
  <c r="AQ301" i="3"/>
  <c r="AQ300" i="3" s="1"/>
  <c r="AQ299" i="3" s="1"/>
  <c r="AP301" i="3"/>
  <c r="AK301" i="3"/>
  <c r="AK300" i="3" s="1"/>
  <c r="AK299" i="3" s="1"/>
  <c r="AI301" i="3"/>
  <c r="AH301" i="3"/>
  <c r="AH300" i="3" s="1"/>
  <c r="AH299" i="3" s="1"/>
  <c r="AG301" i="3"/>
  <c r="AG300" i="3" s="1"/>
  <c r="AG299" i="3" s="1"/>
  <c r="AE301" i="3"/>
  <c r="AE300" i="3" s="1"/>
  <c r="AE299" i="3" s="1"/>
  <c r="AD301" i="3"/>
  <c r="AD300" i="3" s="1"/>
  <c r="AD299" i="3" s="1"/>
  <c r="Y301" i="3"/>
  <c r="Y300" i="3" s="1"/>
  <c r="Y299" i="3" s="1"/>
  <c r="W301" i="3"/>
  <c r="W300" i="3" s="1"/>
  <c r="W299" i="3" s="1"/>
  <c r="V301" i="3"/>
  <c r="V300" i="3" s="1"/>
  <c r="V299" i="3" s="1"/>
  <c r="Q301" i="3"/>
  <c r="O301" i="3"/>
  <c r="O300" i="3" s="1"/>
  <c r="O299" i="3" s="1"/>
  <c r="N301" i="3"/>
  <c r="N300" i="3" s="1"/>
  <c r="N299" i="3" s="1"/>
  <c r="M301" i="3"/>
  <c r="M300" i="3" s="1"/>
  <c r="M299" i="3" s="1"/>
  <c r="K301" i="3"/>
  <c r="K300" i="3" s="1"/>
  <c r="K299" i="3" s="1"/>
  <c r="J301" i="3"/>
  <c r="J300" i="3" s="1"/>
  <c r="J299" i="3" s="1"/>
  <c r="AP300" i="3"/>
  <c r="AP299" i="3" s="1"/>
  <c r="AI300" i="3"/>
  <c r="AI299" i="3" s="1"/>
  <c r="Q300" i="3"/>
  <c r="Q299" i="3" s="1"/>
  <c r="AW298" i="3"/>
  <c r="AW297" i="3" s="1"/>
  <c r="AW296" i="3" s="1"/>
  <c r="AU298" i="3"/>
  <c r="AU297" i="3" s="1"/>
  <c r="AU296" i="3" s="1"/>
  <c r="AT298" i="3"/>
  <c r="AT297" i="3" s="1"/>
  <c r="AT296" i="3" s="1"/>
  <c r="AS298" i="3"/>
  <c r="AS297" i="3" s="1"/>
  <c r="AS296" i="3" s="1"/>
  <c r="AQ298" i="3"/>
  <c r="AQ297" i="3" s="1"/>
  <c r="AQ296" i="3" s="1"/>
  <c r="AP298" i="3"/>
  <c r="AP297" i="3" s="1"/>
  <c r="AP296" i="3" s="1"/>
  <c r="AK298" i="3"/>
  <c r="AI298" i="3"/>
  <c r="AI297" i="3" s="1"/>
  <c r="AI296" i="3" s="1"/>
  <c r="AH298" i="3"/>
  <c r="AH297" i="3" s="1"/>
  <c r="AG298" i="3"/>
  <c r="AG297" i="3" s="1"/>
  <c r="AG296" i="3" s="1"/>
  <c r="AE298" i="3"/>
  <c r="AE297" i="3" s="1"/>
  <c r="AE296" i="3" s="1"/>
  <c r="AD298" i="3"/>
  <c r="AD297" i="3" s="1"/>
  <c r="AD296" i="3" s="1"/>
  <c r="Y298" i="3"/>
  <c r="Y297" i="3" s="1"/>
  <c r="Y296" i="3" s="1"/>
  <c r="W298" i="3"/>
  <c r="W297" i="3" s="1"/>
  <c r="W296" i="3" s="1"/>
  <c r="V298" i="3"/>
  <c r="V297" i="3" s="1"/>
  <c r="V296" i="3" s="1"/>
  <c r="Q298" i="3"/>
  <c r="Q297" i="3" s="1"/>
  <c r="Q296" i="3" s="1"/>
  <c r="O298" i="3"/>
  <c r="N298" i="3"/>
  <c r="N297" i="3" s="1"/>
  <c r="N296" i="3" s="1"/>
  <c r="M298" i="3"/>
  <c r="M297" i="3" s="1"/>
  <c r="M296" i="3" s="1"/>
  <c r="K298" i="3"/>
  <c r="K297" i="3" s="1"/>
  <c r="K296" i="3" s="1"/>
  <c r="J298" i="3"/>
  <c r="J297" i="3" s="1"/>
  <c r="J296" i="3" s="1"/>
  <c r="AK297" i="3"/>
  <c r="AK296" i="3" s="1"/>
  <c r="O297" i="3"/>
  <c r="O296" i="3" s="1"/>
  <c r="AH296" i="3"/>
  <c r="AW295" i="3"/>
  <c r="AV295" i="3"/>
  <c r="AU295" i="3"/>
  <c r="AT295" i="3"/>
  <c r="AS295" i="3"/>
  <c r="AR295" i="3"/>
  <c r="AQ295" i="3"/>
  <c r="AP295" i="3"/>
  <c r="AK295" i="3"/>
  <c r="AJ295" i="3"/>
  <c r="AI295" i="3"/>
  <c r="AH295" i="3"/>
  <c r="AG295" i="3"/>
  <c r="AF295" i="3"/>
  <c r="AE295" i="3"/>
  <c r="AD295" i="3"/>
  <c r="Y295" i="3"/>
  <c r="X295" i="3"/>
  <c r="W295" i="3"/>
  <c r="V295" i="3"/>
  <c r="Q295" i="3"/>
  <c r="P295" i="3"/>
  <c r="O295" i="3"/>
  <c r="N295" i="3"/>
  <c r="M295" i="3"/>
  <c r="L295" i="3"/>
  <c r="K295" i="3"/>
  <c r="J295" i="3"/>
  <c r="AW294" i="3"/>
  <c r="AV294" i="3"/>
  <c r="AU294" i="3"/>
  <c r="AT294" i="3"/>
  <c r="AS294" i="3"/>
  <c r="AR294" i="3"/>
  <c r="AQ294" i="3"/>
  <c r="AP294" i="3"/>
  <c r="AK294" i="3"/>
  <c r="AJ294" i="3"/>
  <c r="AI294" i="3"/>
  <c r="AH294" i="3"/>
  <c r="AG294" i="3"/>
  <c r="AF294" i="3"/>
  <c r="AE294" i="3"/>
  <c r="AD294" i="3"/>
  <c r="Y294" i="3"/>
  <c r="X294" i="3"/>
  <c r="W294" i="3"/>
  <c r="V294" i="3"/>
  <c r="Q294" i="3"/>
  <c r="P294" i="3"/>
  <c r="O294" i="3"/>
  <c r="N294" i="3"/>
  <c r="M294" i="3"/>
  <c r="L294" i="3"/>
  <c r="K294" i="3"/>
  <c r="J294" i="3"/>
  <c r="AW293" i="3"/>
  <c r="AV293" i="3"/>
  <c r="AU293" i="3"/>
  <c r="AT293" i="3"/>
  <c r="AS293" i="3"/>
  <c r="AR293" i="3"/>
  <c r="AQ293" i="3"/>
  <c r="AP293" i="3"/>
  <c r="AK293" i="3"/>
  <c r="AJ293" i="3"/>
  <c r="AI293" i="3"/>
  <c r="AH293" i="3"/>
  <c r="AG293" i="3"/>
  <c r="AF293" i="3"/>
  <c r="AE293" i="3"/>
  <c r="AD293" i="3"/>
  <c r="Y293" i="3"/>
  <c r="X293" i="3"/>
  <c r="W293" i="3"/>
  <c r="V293" i="3"/>
  <c r="Q293" i="3"/>
  <c r="P293" i="3"/>
  <c r="O293" i="3"/>
  <c r="N293" i="3"/>
  <c r="M293" i="3"/>
  <c r="L293" i="3"/>
  <c r="K293" i="3"/>
  <c r="J293" i="3"/>
  <c r="AW291" i="3"/>
  <c r="AV291" i="3"/>
  <c r="AU291" i="3"/>
  <c r="AT291" i="3"/>
  <c r="AS291" i="3"/>
  <c r="AR291" i="3"/>
  <c r="AQ291" i="3"/>
  <c r="AP291" i="3"/>
  <c r="AK291" i="3"/>
  <c r="AJ291" i="3"/>
  <c r="AI291" i="3"/>
  <c r="AH291" i="3"/>
  <c r="AG291" i="3"/>
  <c r="AF291" i="3"/>
  <c r="AE291" i="3"/>
  <c r="AD291" i="3"/>
  <c r="Y291" i="3"/>
  <c r="X291" i="3"/>
  <c r="W291" i="3"/>
  <c r="V291" i="3"/>
  <c r="Q291" i="3"/>
  <c r="P291" i="3"/>
  <c r="O291" i="3"/>
  <c r="N291" i="3"/>
  <c r="M291" i="3"/>
  <c r="L291" i="3"/>
  <c r="K291" i="3"/>
  <c r="J291" i="3"/>
  <c r="AW290" i="3"/>
  <c r="AV290" i="3"/>
  <c r="AU290" i="3"/>
  <c r="AT290" i="3"/>
  <c r="AS290" i="3"/>
  <c r="AR290" i="3"/>
  <c r="AQ290" i="3"/>
  <c r="AP290" i="3"/>
  <c r="AK290" i="3"/>
  <c r="AJ290" i="3"/>
  <c r="AI290" i="3"/>
  <c r="AH290" i="3"/>
  <c r="AG290" i="3"/>
  <c r="AF290" i="3"/>
  <c r="AE290" i="3"/>
  <c r="AD290" i="3"/>
  <c r="Y290" i="3"/>
  <c r="X290" i="3"/>
  <c r="W290" i="3"/>
  <c r="V290" i="3"/>
  <c r="Q290" i="3"/>
  <c r="P290" i="3"/>
  <c r="O290" i="3"/>
  <c r="N290" i="3"/>
  <c r="M290" i="3"/>
  <c r="L290" i="3"/>
  <c r="K290" i="3"/>
  <c r="J290" i="3"/>
  <c r="AW289" i="3"/>
  <c r="AV289" i="3"/>
  <c r="AU289" i="3"/>
  <c r="AT289" i="3"/>
  <c r="AS289" i="3"/>
  <c r="AR289" i="3"/>
  <c r="AQ289" i="3"/>
  <c r="AP289" i="3"/>
  <c r="AK289" i="3"/>
  <c r="AJ289" i="3"/>
  <c r="AI289" i="3"/>
  <c r="AH289" i="3"/>
  <c r="AG289" i="3"/>
  <c r="AF289" i="3"/>
  <c r="AE289" i="3"/>
  <c r="AD289" i="3"/>
  <c r="Y289" i="3"/>
  <c r="X289" i="3"/>
  <c r="W289" i="3"/>
  <c r="V289" i="3"/>
  <c r="Q289" i="3"/>
  <c r="P289" i="3"/>
  <c r="O289" i="3"/>
  <c r="N289" i="3"/>
  <c r="M289" i="3"/>
  <c r="L289" i="3"/>
  <c r="K289" i="3"/>
  <c r="J289" i="3"/>
  <c r="AW288" i="3"/>
  <c r="AW287" i="3" s="1"/>
  <c r="AW286" i="3" s="1"/>
  <c r="AV288" i="3"/>
  <c r="AV287" i="3" s="1"/>
  <c r="AV286" i="3" s="1"/>
  <c r="AU288" i="3"/>
  <c r="AU287" i="3" s="1"/>
  <c r="AU286" i="3" s="1"/>
  <c r="AT288" i="3"/>
  <c r="AT287" i="3" s="1"/>
  <c r="AT286" i="3" s="1"/>
  <c r="AS288" i="3"/>
  <c r="AR288" i="3"/>
  <c r="AR287" i="3" s="1"/>
  <c r="AR286" i="3" s="1"/>
  <c r="AQ288" i="3"/>
  <c r="AP288" i="3"/>
  <c r="AP287" i="3" s="1"/>
  <c r="AP286" i="3" s="1"/>
  <c r="AK288" i="3"/>
  <c r="AK287" i="3" s="1"/>
  <c r="AK286" i="3" s="1"/>
  <c r="AJ288" i="3"/>
  <c r="AI288" i="3"/>
  <c r="AH288" i="3"/>
  <c r="AH287" i="3" s="1"/>
  <c r="AH286" i="3" s="1"/>
  <c r="AG288" i="3"/>
  <c r="AG287" i="3" s="1"/>
  <c r="AF288" i="3"/>
  <c r="AF287" i="3" s="1"/>
  <c r="AF286" i="3" s="1"/>
  <c r="AE288" i="3"/>
  <c r="AD288" i="3"/>
  <c r="AD287" i="3" s="1"/>
  <c r="AD286" i="3" s="1"/>
  <c r="Y288" i="3"/>
  <c r="Y287" i="3" s="1"/>
  <c r="Y286" i="3" s="1"/>
  <c r="X288" i="3"/>
  <c r="X287" i="3" s="1"/>
  <c r="X286" i="3" s="1"/>
  <c r="W288" i="3"/>
  <c r="W287" i="3" s="1"/>
  <c r="W286" i="3" s="1"/>
  <c r="V288" i="3"/>
  <c r="V287" i="3" s="1"/>
  <c r="V286" i="3" s="1"/>
  <c r="Q288" i="3"/>
  <c r="Q287" i="3" s="1"/>
  <c r="Q286" i="3" s="1"/>
  <c r="P288" i="3"/>
  <c r="P287" i="3" s="1"/>
  <c r="P286" i="3" s="1"/>
  <c r="O288" i="3"/>
  <c r="N288" i="3"/>
  <c r="N287" i="3" s="1"/>
  <c r="N286" i="3" s="1"/>
  <c r="M288" i="3"/>
  <c r="M287" i="3" s="1"/>
  <c r="M286" i="3" s="1"/>
  <c r="AS287" i="3"/>
  <c r="AS286" i="3" s="1"/>
  <c r="AQ287" i="3"/>
  <c r="AQ286" i="3" s="1"/>
  <c r="AJ287" i="3"/>
  <c r="AJ286" i="3" s="1"/>
  <c r="AI287" i="3"/>
  <c r="AI286" i="3" s="1"/>
  <c r="AE287" i="3"/>
  <c r="AE286" i="3" s="1"/>
  <c r="O287" i="3"/>
  <c r="O286" i="3" s="1"/>
  <c r="AG286" i="3"/>
  <c r="AW285" i="3"/>
  <c r="AV285" i="3"/>
  <c r="AU285" i="3"/>
  <c r="AT285" i="3"/>
  <c r="AS285" i="3"/>
  <c r="AR285" i="3"/>
  <c r="AQ285" i="3"/>
  <c r="AP285" i="3"/>
  <c r="AK285" i="3"/>
  <c r="AJ285" i="3"/>
  <c r="AI285" i="3"/>
  <c r="AH285" i="3"/>
  <c r="AG285" i="3"/>
  <c r="AF285" i="3"/>
  <c r="AE285" i="3"/>
  <c r="AD285" i="3"/>
  <c r="Y285" i="3"/>
  <c r="X285" i="3"/>
  <c r="W285" i="3"/>
  <c r="V285" i="3"/>
  <c r="Q285" i="3"/>
  <c r="P285" i="3"/>
  <c r="O285" i="3"/>
  <c r="N285" i="3"/>
  <c r="M285" i="3"/>
  <c r="L285" i="3"/>
  <c r="K285" i="3"/>
  <c r="J285" i="3"/>
  <c r="AW284" i="3"/>
  <c r="AV284" i="3"/>
  <c r="AU284" i="3"/>
  <c r="AT284" i="3"/>
  <c r="AS284" i="3"/>
  <c r="AR284" i="3"/>
  <c r="AQ284" i="3"/>
  <c r="AP284" i="3"/>
  <c r="AK284" i="3"/>
  <c r="AJ284" i="3"/>
  <c r="AI284" i="3"/>
  <c r="AH284" i="3"/>
  <c r="AG284" i="3"/>
  <c r="AF284" i="3"/>
  <c r="AE284" i="3"/>
  <c r="AD284" i="3"/>
  <c r="Y284" i="3"/>
  <c r="X284" i="3"/>
  <c r="W284" i="3"/>
  <c r="V284" i="3"/>
  <c r="Q284" i="3"/>
  <c r="P284" i="3"/>
  <c r="O284" i="3"/>
  <c r="N284" i="3"/>
  <c r="M284" i="3"/>
  <c r="L284" i="3"/>
  <c r="K284" i="3"/>
  <c r="J284" i="3"/>
  <c r="AW283" i="3"/>
  <c r="AV283" i="3"/>
  <c r="AU283" i="3"/>
  <c r="AT283" i="3"/>
  <c r="AS283" i="3"/>
  <c r="AR283" i="3"/>
  <c r="AQ283" i="3"/>
  <c r="AP283" i="3"/>
  <c r="AK283" i="3"/>
  <c r="AJ283" i="3"/>
  <c r="AI283" i="3"/>
  <c r="AH283" i="3"/>
  <c r="AG283" i="3"/>
  <c r="AF283" i="3"/>
  <c r="AE283" i="3"/>
  <c r="AD283" i="3"/>
  <c r="Y283" i="3"/>
  <c r="X283" i="3"/>
  <c r="W283" i="3"/>
  <c r="V283" i="3"/>
  <c r="Q283" i="3"/>
  <c r="P283" i="3"/>
  <c r="O283" i="3"/>
  <c r="N283" i="3"/>
  <c r="M283" i="3"/>
  <c r="L283" i="3"/>
  <c r="K283" i="3"/>
  <c r="J283" i="3"/>
  <c r="AW282" i="3"/>
  <c r="AV282" i="3"/>
  <c r="AV281" i="3" s="1"/>
  <c r="AV280" i="3" s="1"/>
  <c r="AU282" i="3"/>
  <c r="AU281" i="3" s="1"/>
  <c r="AU280" i="3" s="1"/>
  <c r="AT282" i="3"/>
  <c r="AT281" i="3" s="1"/>
  <c r="AT280" i="3" s="1"/>
  <c r="AS282" i="3"/>
  <c r="AR282" i="3"/>
  <c r="AR281" i="3" s="1"/>
  <c r="AR280" i="3" s="1"/>
  <c r="AQ282" i="3"/>
  <c r="AQ281" i="3" s="1"/>
  <c r="AQ280" i="3" s="1"/>
  <c r="AP282" i="3"/>
  <c r="AP281" i="3" s="1"/>
  <c r="AP280" i="3" s="1"/>
  <c r="AK282" i="3"/>
  <c r="AJ282" i="3"/>
  <c r="AJ281" i="3" s="1"/>
  <c r="AJ280" i="3" s="1"/>
  <c r="AI282" i="3"/>
  <c r="AI281" i="3" s="1"/>
  <c r="AI280" i="3" s="1"/>
  <c r="AH282" i="3"/>
  <c r="AH281" i="3" s="1"/>
  <c r="AH280" i="3" s="1"/>
  <c r="AG282" i="3"/>
  <c r="AF282" i="3"/>
  <c r="AF281" i="3" s="1"/>
  <c r="AF280" i="3" s="1"/>
  <c r="AE282" i="3"/>
  <c r="AE281" i="3" s="1"/>
  <c r="AE280" i="3" s="1"/>
  <c r="AD282" i="3"/>
  <c r="AD281" i="3" s="1"/>
  <c r="AD280" i="3" s="1"/>
  <c r="Y282" i="3"/>
  <c r="X282" i="3"/>
  <c r="X281" i="3" s="1"/>
  <c r="X280" i="3" s="1"/>
  <c r="W282" i="3"/>
  <c r="W281" i="3" s="1"/>
  <c r="W280" i="3" s="1"/>
  <c r="Q282" i="3"/>
  <c r="Q281" i="3" s="1"/>
  <c r="Q280" i="3" s="1"/>
  <c r="P282" i="3"/>
  <c r="O282" i="3"/>
  <c r="O281" i="3" s="1"/>
  <c r="O280" i="3" s="1"/>
  <c r="N282" i="3"/>
  <c r="N281" i="3" s="1"/>
  <c r="N280" i="3" s="1"/>
  <c r="M282" i="3"/>
  <c r="M281" i="3" s="1"/>
  <c r="M280" i="3" s="1"/>
  <c r="L282" i="3"/>
  <c r="L281" i="3" s="1"/>
  <c r="L280" i="3" s="1"/>
  <c r="K282" i="3"/>
  <c r="K281" i="3" s="1"/>
  <c r="K280" i="3" s="1"/>
  <c r="J282" i="3"/>
  <c r="J281" i="3" s="1"/>
  <c r="J280" i="3" s="1"/>
  <c r="AW281" i="3"/>
  <c r="AW280" i="3" s="1"/>
  <c r="AS281" i="3"/>
  <c r="AS280" i="3" s="1"/>
  <c r="AK281" i="3"/>
  <c r="AK280" i="3" s="1"/>
  <c r="AG281" i="3"/>
  <c r="AG280" i="3" s="1"/>
  <c r="Y281" i="3"/>
  <c r="Y280" i="3" s="1"/>
  <c r="P281" i="3"/>
  <c r="P280" i="3" s="1"/>
  <c r="AW279" i="3"/>
  <c r="AW278" i="3" s="1"/>
  <c r="AW277" i="3" s="1"/>
  <c r="AV279" i="3"/>
  <c r="AV278" i="3" s="1"/>
  <c r="AV277" i="3" s="1"/>
  <c r="AT279" i="3"/>
  <c r="AT278" i="3" s="1"/>
  <c r="AT277" i="3" s="1"/>
  <c r="AS279" i="3"/>
  <c r="AS278" i="3" s="1"/>
  <c r="AS277" i="3" s="1"/>
  <c r="AR279" i="3"/>
  <c r="AR278" i="3" s="1"/>
  <c r="AR277" i="3" s="1"/>
  <c r="AP279" i="3"/>
  <c r="AP278" i="3" s="1"/>
  <c r="AP277" i="3" s="1"/>
  <c r="AK279" i="3"/>
  <c r="AK278" i="3" s="1"/>
  <c r="AK277" i="3" s="1"/>
  <c r="AJ279" i="3"/>
  <c r="AJ278" i="3" s="1"/>
  <c r="AJ277" i="3" s="1"/>
  <c r="AH279" i="3"/>
  <c r="AH278" i="3" s="1"/>
  <c r="AH277" i="3" s="1"/>
  <c r="AG279" i="3"/>
  <c r="AG278" i="3" s="1"/>
  <c r="AG277" i="3" s="1"/>
  <c r="AF279" i="3"/>
  <c r="AF278" i="3" s="1"/>
  <c r="AF277" i="3" s="1"/>
  <c r="AD279" i="3"/>
  <c r="Y279" i="3"/>
  <c r="Y278" i="3" s="1"/>
  <c r="Y277" i="3" s="1"/>
  <c r="X279" i="3"/>
  <c r="X278" i="3" s="1"/>
  <c r="X277" i="3" s="1"/>
  <c r="V279" i="3"/>
  <c r="V278" i="3" s="1"/>
  <c r="V277" i="3" s="1"/>
  <c r="Q279" i="3"/>
  <c r="Q278" i="3" s="1"/>
  <c r="Q277" i="3" s="1"/>
  <c r="P279" i="3"/>
  <c r="P278" i="3" s="1"/>
  <c r="P277" i="3" s="1"/>
  <c r="N279" i="3"/>
  <c r="N278" i="3" s="1"/>
  <c r="N277" i="3" s="1"/>
  <c r="M279" i="3"/>
  <c r="M278" i="3" s="1"/>
  <c r="M277" i="3" s="1"/>
  <c r="L279" i="3"/>
  <c r="L278" i="3" s="1"/>
  <c r="L277" i="3" s="1"/>
  <c r="J279" i="3"/>
  <c r="J278" i="3" s="1"/>
  <c r="J277" i="3" s="1"/>
  <c r="AD278" i="3"/>
  <c r="AD277" i="3" s="1"/>
  <c r="AW276" i="3"/>
  <c r="AW275" i="3" s="1"/>
  <c r="AW274" i="3" s="1"/>
  <c r="AV276" i="3"/>
  <c r="AT276" i="3"/>
  <c r="AT275" i="3" s="1"/>
  <c r="AT274" i="3" s="1"/>
  <c r="AS276" i="3"/>
  <c r="AR276" i="3"/>
  <c r="AR275" i="3" s="1"/>
  <c r="AR274" i="3" s="1"/>
  <c r="AP276" i="3"/>
  <c r="AK276" i="3"/>
  <c r="AK275" i="3" s="1"/>
  <c r="AK274" i="3" s="1"/>
  <c r="AJ276" i="3"/>
  <c r="AH276" i="3"/>
  <c r="AH275" i="3" s="1"/>
  <c r="AH274" i="3" s="1"/>
  <c r="AG276" i="3"/>
  <c r="AF276" i="3"/>
  <c r="AF275" i="3" s="1"/>
  <c r="AF274" i="3" s="1"/>
  <c r="AD276" i="3"/>
  <c r="AD275" i="3" s="1"/>
  <c r="AD274" i="3" s="1"/>
  <c r="Y276" i="3"/>
  <c r="Y275" i="3" s="1"/>
  <c r="Y274" i="3" s="1"/>
  <c r="X276" i="3"/>
  <c r="V276" i="3"/>
  <c r="V275" i="3" s="1"/>
  <c r="V274" i="3" s="1"/>
  <c r="Q276" i="3"/>
  <c r="Q275" i="3" s="1"/>
  <c r="Q274" i="3" s="1"/>
  <c r="P276" i="3"/>
  <c r="P275" i="3" s="1"/>
  <c r="P274" i="3" s="1"/>
  <c r="N276" i="3"/>
  <c r="M276" i="3"/>
  <c r="M275" i="3" s="1"/>
  <c r="M274" i="3" s="1"/>
  <c r="L276" i="3"/>
  <c r="L275" i="3" s="1"/>
  <c r="L274" i="3" s="1"/>
  <c r="J276" i="3"/>
  <c r="J275" i="3" s="1"/>
  <c r="J274" i="3" s="1"/>
  <c r="AV275" i="3"/>
  <c r="AV274" i="3" s="1"/>
  <c r="AS275" i="3"/>
  <c r="AS274" i="3" s="1"/>
  <c r="AP275" i="3"/>
  <c r="AP274" i="3" s="1"/>
  <c r="AJ275" i="3"/>
  <c r="AJ274" i="3" s="1"/>
  <c r="AG275" i="3"/>
  <c r="AG274" i="3" s="1"/>
  <c r="X275" i="3"/>
  <c r="X274" i="3" s="1"/>
  <c r="N275" i="3"/>
  <c r="N274" i="3" s="1"/>
  <c r="AW273" i="3"/>
  <c r="AW272" i="3" s="1"/>
  <c r="AW271" i="3" s="1"/>
  <c r="AV273" i="3"/>
  <c r="AU273" i="3"/>
  <c r="AS273" i="3"/>
  <c r="AR273" i="3"/>
  <c r="AR272" i="3" s="1"/>
  <c r="AR271" i="3" s="1"/>
  <c r="AQ273" i="3"/>
  <c r="AQ272" i="3" s="1"/>
  <c r="AQ271" i="3" s="1"/>
  <c r="AP273" i="3"/>
  <c r="AP272" i="3" s="1"/>
  <c r="AP271" i="3" s="1"/>
  <c r="AK273" i="3"/>
  <c r="AK272" i="3" s="1"/>
  <c r="AK271" i="3" s="1"/>
  <c r="AJ273" i="3"/>
  <c r="AJ272" i="3" s="1"/>
  <c r="AJ271" i="3" s="1"/>
  <c r="AI273" i="3"/>
  <c r="AI272" i="3" s="1"/>
  <c r="AI271" i="3" s="1"/>
  <c r="AG273" i="3"/>
  <c r="AG272" i="3" s="1"/>
  <c r="AG271" i="3" s="1"/>
  <c r="AF273" i="3"/>
  <c r="AF272" i="3" s="1"/>
  <c r="AF271" i="3" s="1"/>
  <c r="AE273" i="3"/>
  <c r="AE272" i="3" s="1"/>
  <c r="AE271" i="3" s="1"/>
  <c r="AD273" i="3"/>
  <c r="AD272" i="3" s="1"/>
  <c r="AD271" i="3" s="1"/>
  <c r="Y273" i="3"/>
  <c r="X273" i="3"/>
  <c r="X272" i="3" s="1"/>
  <c r="X271" i="3" s="1"/>
  <c r="W273" i="3"/>
  <c r="W272" i="3" s="1"/>
  <c r="W271" i="3" s="1"/>
  <c r="V273" i="3"/>
  <c r="V272" i="3" s="1"/>
  <c r="V271" i="3" s="1"/>
  <c r="Q273" i="3"/>
  <c r="Q272" i="3" s="1"/>
  <c r="Q271" i="3" s="1"/>
  <c r="P273" i="3"/>
  <c r="P272" i="3" s="1"/>
  <c r="P271" i="3" s="1"/>
  <c r="O273" i="3"/>
  <c r="O272" i="3" s="1"/>
  <c r="O271" i="3" s="1"/>
  <c r="M273" i="3"/>
  <c r="M272" i="3" s="1"/>
  <c r="M271" i="3" s="1"/>
  <c r="L273" i="3"/>
  <c r="L272" i="3" s="1"/>
  <c r="L271" i="3" s="1"/>
  <c r="K273" i="3"/>
  <c r="K272" i="3" s="1"/>
  <c r="K271" i="3" s="1"/>
  <c r="J273" i="3"/>
  <c r="J272" i="3" s="1"/>
  <c r="J271" i="3" s="1"/>
  <c r="AV272" i="3"/>
  <c r="AV271" i="3" s="1"/>
  <c r="AU272" i="3"/>
  <c r="AU271" i="3" s="1"/>
  <c r="AS272" i="3"/>
  <c r="AS271" i="3" s="1"/>
  <c r="Y272" i="3"/>
  <c r="Y271" i="3" s="1"/>
  <c r="AW270" i="3"/>
  <c r="AV270" i="3"/>
  <c r="AU270" i="3"/>
  <c r="AS270" i="3"/>
  <c r="AK270" i="3"/>
  <c r="AJ270" i="3"/>
  <c r="AI270" i="3"/>
  <c r="AG270" i="3"/>
  <c r="Y270" i="3"/>
  <c r="X270" i="3"/>
  <c r="W270" i="3"/>
  <c r="V270" i="3"/>
  <c r="Q270" i="3"/>
  <c r="P270" i="3"/>
  <c r="O270" i="3"/>
  <c r="M270" i="3"/>
  <c r="AW269" i="3"/>
  <c r="AV269" i="3"/>
  <c r="AU269" i="3"/>
  <c r="AS269" i="3"/>
  <c r="AK269" i="3"/>
  <c r="AJ269" i="3"/>
  <c r="AI269" i="3"/>
  <c r="AG269" i="3"/>
  <c r="Y269" i="3"/>
  <c r="X269" i="3"/>
  <c r="W269" i="3"/>
  <c r="V269" i="3"/>
  <c r="Q269" i="3"/>
  <c r="P269" i="3"/>
  <c r="O269" i="3"/>
  <c r="M269" i="3"/>
  <c r="AW268" i="3"/>
  <c r="AV268" i="3"/>
  <c r="AU268" i="3"/>
  <c r="AS268" i="3"/>
  <c r="AK268" i="3"/>
  <c r="AJ268" i="3"/>
  <c r="AI268" i="3"/>
  <c r="AG268" i="3"/>
  <c r="Y268" i="3"/>
  <c r="X268" i="3"/>
  <c r="W268" i="3"/>
  <c r="V268" i="3"/>
  <c r="Q268" i="3"/>
  <c r="P268" i="3"/>
  <c r="O268" i="3"/>
  <c r="M268" i="3"/>
  <c r="AW267" i="3"/>
  <c r="AV267" i="3"/>
  <c r="AV266" i="3" s="1"/>
  <c r="AV265" i="3" s="1"/>
  <c r="AU267" i="3"/>
  <c r="AU266" i="3" s="1"/>
  <c r="AU265" i="3" s="1"/>
  <c r="AT267" i="3"/>
  <c r="AT266" i="3" s="1"/>
  <c r="AT265" i="3" s="1"/>
  <c r="AS267" i="3"/>
  <c r="AK267" i="3"/>
  <c r="AK266" i="3" s="1"/>
  <c r="AK265" i="3" s="1"/>
  <c r="AJ267" i="3"/>
  <c r="AJ266" i="3" s="1"/>
  <c r="AJ265" i="3" s="1"/>
  <c r="AI267" i="3"/>
  <c r="AI266" i="3" s="1"/>
  <c r="AI265" i="3" s="1"/>
  <c r="AH267" i="3"/>
  <c r="AG267" i="3"/>
  <c r="AG266" i="3" s="1"/>
  <c r="AG265" i="3" s="1"/>
  <c r="AF267" i="3"/>
  <c r="AF266" i="3" s="1"/>
  <c r="AF265" i="3" s="1"/>
  <c r="AE267" i="3"/>
  <c r="AE266" i="3" s="1"/>
  <c r="AE265" i="3" s="1"/>
  <c r="AD267" i="3"/>
  <c r="Y267" i="3"/>
  <c r="Y266" i="3" s="1"/>
  <c r="Y265" i="3" s="1"/>
  <c r="X267" i="3"/>
  <c r="X266" i="3" s="1"/>
  <c r="X265" i="3" s="1"/>
  <c r="W267" i="3"/>
  <c r="W266" i="3" s="1"/>
  <c r="W265" i="3" s="1"/>
  <c r="V267" i="3"/>
  <c r="Q267" i="3"/>
  <c r="Q266" i="3" s="1"/>
  <c r="Q265" i="3" s="1"/>
  <c r="P267" i="3"/>
  <c r="P266" i="3" s="1"/>
  <c r="P265" i="3" s="1"/>
  <c r="O267" i="3"/>
  <c r="O266" i="3" s="1"/>
  <c r="O265" i="3" s="1"/>
  <c r="N267" i="3"/>
  <c r="M267" i="3"/>
  <c r="M266" i="3" s="1"/>
  <c r="M265" i="3" s="1"/>
  <c r="AW266" i="3"/>
  <c r="AW265" i="3" s="1"/>
  <c r="AS266" i="3"/>
  <c r="AS265" i="3" s="1"/>
  <c r="AH266" i="3"/>
  <c r="AD266" i="3"/>
  <c r="AD265" i="3" s="1"/>
  <c r="V266" i="3"/>
  <c r="N266" i="3"/>
  <c r="N265" i="3" s="1"/>
  <c r="AH265" i="3"/>
  <c r="V265" i="3"/>
  <c r="AW264" i="3"/>
  <c r="AU264" i="3"/>
  <c r="AT264" i="3"/>
  <c r="AS264" i="3"/>
  <c r="AQ264" i="3"/>
  <c r="AP264" i="3"/>
  <c r="AK264" i="3"/>
  <c r="AI264" i="3"/>
  <c r="AH264" i="3"/>
  <c r="AG264" i="3"/>
  <c r="AE264" i="3"/>
  <c r="AD264" i="3"/>
  <c r="Y264" i="3"/>
  <c r="W264" i="3"/>
  <c r="V264" i="3"/>
  <c r="Q264" i="3"/>
  <c r="O264" i="3"/>
  <c r="M264" i="3"/>
  <c r="K264" i="3"/>
  <c r="J264" i="3"/>
  <c r="AW263" i="3"/>
  <c r="AU263" i="3"/>
  <c r="AT263" i="3"/>
  <c r="AS263" i="3"/>
  <c r="AQ263" i="3"/>
  <c r="AP263" i="3"/>
  <c r="AK263" i="3"/>
  <c r="AI263" i="3"/>
  <c r="AH263" i="3"/>
  <c r="AG263" i="3"/>
  <c r="AE263" i="3"/>
  <c r="AD263" i="3"/>
  <c r="Y263" i="3"/>
  <c r="W263" i="3"/>
  <c r="V263" i="3"/>
  <c r="Q263" i="3"/>
  <c r="O263" i="3"/>
  <c r="M263" i="3"/>
  <c r="K263" i="3"/>
  <c r="J263" i="3"/>
  <c r="AW262" i="3"/>
  <c r="AU262" i="3"/>
  <c r="AT262" i="3"/>
  <c r="AS262" i="3"/>
  <c r="AQ262" i="3"/>
  <c r="AP262" i="3"/>
  <c r="AK262" i="3"/>
  <c r="AI262" i="3"/>
  <c r="AH262" i="3"/>
  <c r="AG262" i="3"/>
  <c r="AE262" i="3"/>
  <c r="AD262" i="3"/>
  <c r="Y262" i="3"/>
  <c r="W262" i="3"/>
  <c r="V262" i="3"/>
  <c r="Q262" i="3"/>
  <c r="O262" i="3"/>
  <c r="M262" i="3"/>
  <c r="K262" i="3"/>
  <c r="J262" i="3"/>
  <c r="AW261" i="3"/>
  <c r="AW260" i="3" s="1"/>
  <c r="AW259" i="3" s="1"/>
  <c r="AU261" i="3"/>
  <c r="AU260" i="3" s="1"/>
  <c r="AU259" i="3" s="1"/>
  <c r="AS261" i="3"/>
  <c r="AQ261" i="3"/>
  <c r="AK261" i="3"/>
  <c r="AI261" i="3"/>
  <c r="AI260" i="3" s="1"/>
  <c r="AI259" i="3" s="1"/>
  <c r="AG261" i="3"/>
  <c r="AE261" i="3"/>
  <c r="AE260" i="3" s="1"/>
  <c r="AE259" i="3" s="1"/>
  <c r="Y261" i="3"/>
  <c r="Y260" i="3" s="1"/>
  <c r="Y259" i="3" s="1"/>
  <c r="W261" i="3"/>
  <c r="W260" i="3" s="1"/>
  <c r="W259" i="3" s="1"/>
  <c r="Q261" i="3"/>
  <c r="Q260" i="3" s="1"/>
  <c r="O261" i="3"/>
  <c r="O260" i="3" s="1"/>
  <c r="O259" i="3" s="1"/>
  <c r="M261" i="3"/>
  <c r="M260" i="3" s="1"/>
  <c r="M259" i="3" s="1"/>
  <c r="K261" i="3"/>
  <c r="K260" i="3" s="1"/>
  <c r="K259" i="3" s="1"/>
  <c r="AS260" i="3"/>
  <c r="AS259" i="3" s="1"/>
  <c r="AQ260" i="3"/>
  <c r="AQ259" i="3" s="1"/>
  <c r="AK260" i="3"/>
  <c r="AK259" i="3" s="1"/>
  <c r="AG260" i="3"/>
  <c r="AG259" i="3" s="1"/>
  <c r="Q259" i="3"/>
  <c r="AW258" i="3"/>
  <c r="AW257" i="3" s="1"/>
  <c r="AW256" i="3" s="1"/>
  <c r="AU258" i="3"/>
  <c r="AU257" i="3" s="1"/>
  <c r="AU256" i="3" s="1"/>
  <c r="AT258" i="3"/>
  <c r="AT257" i="3" s="1"/>
  <c r="AT256" i="3" s="1"/>
  <c r="AS258" i="3"/>
  <c r="AQ258" i="3"/>
  <c r="AQ257" i="3" s="1"/>
  <c r="AQ256" i="3" s="1"/>
  <c r="AP258" i="3"/>
  <c r="AP257" i="3" s="1"/>
  <c r="AP256" i="3" s="1"/>
  <c r="AK258" i="3"/>
  <c r="AK257" i="3" s="1"/>
  <c r="AK256" i="3" s="1"/>
  <c r="AI258" i="3"/>
  <c r="AH258" i="3"/>
  <c r="AH257" i="3" s="1"/>
  <c r="AH256" i="3" s="1"/>
  <c r="AG258" i="3"/>
  <c r="AG257" i="3" s="1"/>
  <c r="AG256" i="3" s="1"/>
  <c r="AE258" i="3"/>
  <c r="AE257" i="3" s="1"/>
  <c r="AE256" i="3" s="1"/>
  <c r="AD258" i="3"/>
  <c r="Y258" i="3"/>
  <c r="Y257" i="3" s="1"/>
  <c r="Y256" i="3" s="1"/>
  <c r="W258" i="3"/>
  <c r="W257" i="3" s="1"/>
  <c r="W256" i="3" s="1"/>
  <c r="Q258" i="3"/>
  <c r="Q257" i="3" s="1"/>
  <c r="Q256" i="3" s="1"/>
  <c r="O258" i="3"/>
  <c r="M258" i="3"/>
  <c r="M257" i="3" s="1"/>
  <c r="M256" i="3" s="1"/>
  <c r="K258" i="3"/>
  <c r="K257" i="3" s="1"/>
  <c r="K256" i="3" s="1"/>
  <c r="AS257" i="3"/>
  <c r="AI257" i="3"/>
  <c r="AI256" i="3" s="1"/>
  <c r="AD257" i="3"/>
  <c r="AD256" i="3" s="1"/>
  <c r="O257" i="3"/>
  <c r="O256" i="3" s="1"/>
  <c r="AS256" i="3"/>
  <c r="AW255" i="3"/>
  <c r="AU255" i="3"/>
  <c r="AU254" i="3" s="1"/>
  <c r="AU253" i="3" s="1"/>
  <c r="AT255" i="3"/>
  <c r="AT254" i="3" s="1"/>
  <c r="AT253" i="3" s="1"/>
  <c r="AS255" i="3"/>
  <c r="AQ255" i="3"/>
  <c r="AQ254" i="3" s="1"/>
  <c r="AQ253" i="3" s="1"/>
  <c r="AP255" i="3"/>
  <c r="AP254" i="3" s="1"/>
  <c r="AP253" i="3" s="1"/>
  <c r="AK255" i="3"/>
  <c r="AK254" i="3" s="1"/>
  <c r="AK253" i="3" s="1"/>
  <c r="AI255" i="3"/>
  <c r="AI254" i="3" s="1"/>
  <c r="AI253" i="3" s="1"/>
  <c r="AH255" i="3"/>
  <c r="AH254" i="3" s="1"/>
  <c r="AH253" i="3" s="1"/>
  <c r="AG255" i="3"/>
  <c r="AE255" i="3"/>
  <c r="AE254" i="3" s="1"/>
  <c r="AE253" i="3" s="1"/>
  <c r="AD255" i="3"/>
  <c r="Y255" i="3"/>
  <c r="W255" i="3"/>
  <c r="W254" i="3" s="1"/>
  <c r="W253" i="3" s="1"/>
  <c r="V255" i="3"/>
  <c r="V254" i="3" s="1"/>
  <c r="V253" i="3" s="1"/>
  <c r="Q255" i="3"/>
  <c r="Q254" i="3" s="1"/>
  <c r="Q253" i="3" s="1"/>
  <c r="O255" i="3"/>
  <c r="N255" i="3"/>
  <c r="N254" i="3" s="1"/>
  <c r="N253" i="3" s="1"/>
  <c r="M255" i="3"/>
  <c r="M254" i="3" s="1"/>
  <c r="M253" i="3" s="1"/>
  <c r="K255" i="3"/>
  <c r="J255" i="3"/>
  <c r="AW254" i="3"/>
  <c r="AW253" i="3" s="1"/>
  <c r="AS254" i="3"/>
  <c r="AS253" i="3" s="1"/>
  <c r="AG254" i="3"/>
  <c r="AG253" i="3" s="1"/>
  <c r="AD254" i="3"/>
  <c r="AD253" i="3" s="1"/>
  <c r="Y254" i="3"/>
  <c r="Y253" i="3" s="1"/>
  <c r="O254" i="3"/>
  <c r="O253" i="3" s="1"/>
  <c r="K254" i="3"/>
  <c r="K253" i="3" s="1"/>
  <c r="J254" i="3"/>
  <c r="J253" i="3" s="1"/>
  <c r="AW252" i="3"/>
  <c r="AW251" i="3" s="1"/>
  <c r="AU252" i="3"/>
  <c r="AU251" i="3" s="1"/>
  <c r="AU250" i="3" s="1"/>
  <c r="AT252" i="3"/>
  <c r="AT251" i="3" s="1"/>
  <c r="AT250" i="3" s="1"/>
  <c r="AS252" i="3"/>
  <c r="AS251" i="3" s="1"/>
  <c r="AS250" i="3" s="1"/>
  <c r="AQ252" i="3"/>
  <c r="AK252" i="3"/>
  <c r="AK251" i="3" s="1"/>
  <c r="AK250" i="3" s="1"/>
  <c r="AI252" i="3"/>
  <c r="AI251" i="3" s="1"/>
  <c r="AI250" i="3" s="1"/>
  <c r="AH252" i="3"/>
  <c r="AH251" i="3" s="1"/>
  <c r="AH250" i="3" s="1"/>
  <c r="AG252" i="3"/>
  <c r="AG251" i="3" s="1"/>
  <c r="AG250" i="3" s="1"/>
  <c r="AE252" i="3"/>
  <c r="AE251" i="3" s="1"/>
  <c r="AE250" i="3" s="1"/>
  <c r="Y252" i="3"/>
  <c r="Y251" i="3" s="1"/>
  <c r="Y250" i="3" s="1"/>
  <c r="W252" i="3"/>
  <c r="W251" i="3" s="1"/>
  <c r="W250" i="3" s="1"/>
  <c r="V252" i="3"/>
  <c r="V251" i="3" s="1"/>
  <c r="V250" i="3" s="1"/>
  <c r="Q252" i="3"/>
  <c r="O252" i="3"/>
  <c r="N252" i="3"/>
  <c r="N251" i="3" s="1"/>
  <c r="N250" i="3" s="1"/>
  <c r="M252" i="3"/>
  <c r="M251" i="3" s="1"/>
  <c r="M250" i="3" s="1"/>
  <c r="K252" i="3"/>
  <c r="K251" i="3" s="1"/>
  <c r="K250" i="3" s="1"/>
  <c r="AQ251" i="3"/>
  <c r="AQ250" i="3" s="1"/>
  <c r="Q251" i="3"/>
  <c r="Q250" i="3" s="1"/>
  <c r="O251" i="3"/>
  <c r="O250" i="3" s="1"/>
  <c r="AW250" i="3"/>
  <c r="AW249" i="3"/>
  <c r="AV249" i="3"/>
  <c r="AV248" i="3" s="1"/>
  <c r="AV247" i="3" s="1"/>
  <c r="AT249" i="3"/>
  <c r="AS249" i="3"/>
  <c r="AR249" i="3"/>
  <c r="AP249" i="3"/>
  <c r="AP248" i="3" s="1"/>
  <c r="AP247" i="3" s="1"/>
  <c r="AK249" i="3"/>
  <c r="AJ249" i="3"/>
  <c r="AJ248" i="3" s="1"/>
  <c r="AJ247" i="3" s="1"/>
  <c r="AH249" i="3"/>
  <c r="AH248" i="3" s="1"/>
  <c r="AH247" i="3" s="1"/>
  <c r="AG249" i="3"/>
  <c r="AG248" i="3" s="1"/>
  <c r="AG247" i="3" s="1"/>
  <c r="AF249" i="3"/>
  <c r="AF248" i="3" s="1"/>
  <c r="AD249" i="3"/>
  <c r="AD248" i="3" s="1"/>
  <c r="Y249" i="3"/>
  <c r="Y248" i="3" s="1"/>
  <c r="Y247" i="3" s="1"/>
  <c r="X249" i="3"/>
  <c r="X248" i="3" s="1"/>
  <c r="X247" i="3" s="1"/>
  <c r="V249" i="3"/>
  <c r="Q249" i="3"/>
  <c r="Q248" i="3" s="1"/>
  <c r="Q247" i="3" s="1"/>
  <c r="P249" i="3"/>
  <c r="N249" i="3"/>
  <c r="N248" i="3" s="1"/>
  <c r="N247" i="3" s="1"/>
  <c r="M249" i="3"/>
  <c r="M248" i="3" s="1"/>
  <c r="M247" i="3" s="1"/>
  <c r="L249" i="3"/>
  <c r="L248" i="3" s="1"/>
  <c r="L247" i="3" s="1"/>
  <c r="J249" i="3"/>
  <c r="J248" i="3" s="1"/>
  <c r="J247" i="3" s="1"/>
  <c r="AW248" i="3"/>
  <c r="AW247" i="3" s="1"/>
  <c r="AT248" i="3"/>
  <c r="AT247" i="3" s="1"/>
  <c r="AS248" i="3"/>
  <c r="AS247" i="3" s="1"/>
  <c r="AR248" i="3"/>
  <c r="AR247" i="3" s="1"/>
  <c r="AK248" i="3"/>
  <c r="AK247" i="3" s="1"/>
  <c r="V248" i="3"/>
  <c r="V247" i="3" s="1"/>
  <c r="P248" i="3"/>
  <c r="P247" i="3" s="1"/>
  <c r="AF247" i="3"/>
  <c r="AD247" i="3"/>
  <c r="Y246" i="3"/>
  <c r="Y245" i="3" s="1"/>
  <c r="Y244" i="3" s="1"/>
  <c r="X246" i="3"/>
  <c r="W246" i="3"/>
  <c r="W245" i="3" s="1"/>
  <c r="W244" i="3" s="1"/>
  <c r="V246" i="3"/>
  <c r="V245" i="3" s="1"/>
  <c r="V244" i="3" s="1"/>
  <c r="Q246" i="3"/>
  <c r="Q245" i="3" s="1"/>
  <c r="Q244" i="3" s="1"/>
  <c r="P246" i="3"/>
  <c r="P245" i="3" s="1"/>
  <c r="P244" i="3" s="1"/>
  <c r="O246" i="3"/>
  <c r="O245" i="3" s="1"/>
  <c r="O244" i="3" s="1"/>
  <c r="M246" i="3"/>
  <c r="M245" i="3" s="1"/>
  <c r="M244" i="3" s="1"/>
  <c r="L246" i="3"/>
  <c r="L245" i="3" s="1"/>
  <c r="L244" i="3" s="1"/>
  <c r="K246" i="3"/>
  <c r="J246" i="3"/>
  <c r="J245" i="3" s="1"/>
  <c r="J244" i="3" s="1"/>
  <c r="X245" i="3"/>
  <c r="X244" i="3" s="1"/>
  <c r="K245" i="3"/>
  <c r="K244" i="3" s="1"/>
  <c r="Y243" i="3"/>
  <c r="X243" i="3"/>
  <c r="X242" i="3" s="1"/>
  <c r="X241" i="3" s="1"/>
  <c r="W243" i="3"/>
  <c r="W242" i="3" s="1"/>
  <c r="W241" i="3" s="1"/>
  <c r="V243" i="3"/>
  <c r="V242" i="3" s="1"/>
  <c r="V241" i="3" s="1"/>
  <c r="Q243" i="3"/>
  <c r="P243" i="3"/>
  <c r="P242" i="3" s="1"/>
  <c r="P241" i="3" s="1"/>
  <c r="O243" i="3"/>
  <c r="O242" i="3" s="1"/>
  <c r="O241" i="3" s="1"/>
  <c r="M243" i="3"/>
  <c r="M242" i="3" s="1"/>
  <c r="M241" i="3" s="1"/>
  <c r="L243" i="3"/>
  <c r="K243" i="3"/>
  <c r="K242" i="3" s="1"/>
  <c r="K241" i="3" s="1"/>
  <c r="J243" i="3"/>
  <c r="J242" i="3" s="1"/>
  <c r="J241" i="3" s="1"/>
  <c r="Y242" i="3"/>
  <c r="Y241" i="3" s="1"/>
  <c r="Q242" i="3"/>
  <c r="L242" i="3"/>
  <c r="L241" i="3" s="1"/>
  <c r="Q241" i="3"/>
  <c r="AW239" i="3"/>
  <c r="AV239" i="3"/>
  <c r="AU239" i="3"/>
  <c r="AT239" i="3"/>
  <c r="AS239" i="3"/>
  <c r="AR239" i="3"/>
  <c r="AQ239" i="3"/>
  <c r="AP239" i="3"/>
  <c r="AK239" i="3"/>
  <c r="AJ239" i="3"/>
  <c r="AI239" i="3"/>
  <c r="AH239" i="3"/>
  <c r="AG239" i="3"/>
  <c r="AF239" i="3"/>
  <c r="AE239" i="3"/>
  <c r="AD239" i="3"/>
  <c r="Y239" i="3"/>
  <c r="X239" i="3"/>
  <c r="W239" i="3"/>
  <c r="V239" i="3"/>
  <c r="Q239" i="3"/>
  <c r="P239" i="3"/>
  <c r="O239" i="3"/>
  <c r="N239" i="3"/>
  <c r="M239" i="3"/>
  <c r="L239" i="3"/>
  <c r="K239" i="3"/>
  <c r="J239" i="3"/>
  <c r="AW238" i="3"/>
  <c r="AV238" i="3"/>
  <c r="AU238" i="3"/>
  <c r="AT238" i="3"/>
  <c r="AS238" i="3"/>
  <c r="AR238" i="3"/>
  <c r="AQ238" i="3"/>
  <c r="AP238" i="3"/>
  <c r="AK238" i="3"/>
  <c r="AJ238" i="3"/>
  <c r="AI238" i="3"/>
  <c r="AH238" i="3"/>
  <c r="AG238" i="3"/>
  <c r="AF238" i="3"/>
  <c r="AE238" i="3"/>
  <c r="AD238" i="3"/>
  <c r="Y238" i="3"/>
  <c r="X238" i="3"/>
  <c r="W238" i="3"/>
  <c r="V238" i="3"/>
  <c r="Q238" i="3"/>
  <c r="P238" i="3"/>
  <c r="O238" i="3"/>
  <c r="N238" i="3"/>
  <c r="M238" i="3"/>
  <c r="L238" i="3"/>
  <c r="K238" i="3"/>
  <c r="J238" i="3"/>
  <c r="AW237" i="3"/>
  <c r="AV237" i="3"/>
  <c r="AU237" i="3"/>
  <c r="AT237" i="3"/>
  <c r="AS237" i="3"/>
  <c r="AR237" i="3"/>
  <c r="AQ237" i="3"/>
  <c r="AP237" i="3"/>
  <c r="AK237" i="3"/>
  <c r="AJ237" i="3"/>
  <c r="AI237" i="3"/>
  <c r="AH237" i="3"/>
  <c r="AG237" i="3"/>
  <c r="AF237" i="3"/>
  <c r="AE237" i="3"/>
  <c r="AD237" i="3"/>
  <c r="Y237" i="3"/>
  <c r="X237" i="3"/>
  <c r="W237" i="3"/>
  <c r="V237" i="3"/>
  <c r="Q237" i="3"/>
  <c r="P237" i="3"/>
  <c r="O237" i="3"/>
  <c r="N237" i="3"/>
  <c r="M237" i="3"/>
  <c r="L237" i="3"/>
  <c r="K237" i="3"/>
  <c r="J237" i="3"/>
  <c r="AW236" i="3"/>
  <c r="AV236" i="3"/>
  <c r="AU236" i="3"/>
  <c r="AT236" i="3"/>
  <c r="AS236" i="3"/>
  <c r="AR236" i="3"/>
  <c r="AQ236" i="3"/>
  <c r="AP236" i="3"/>
  <c r="AK236" i="3"/>
  <c r="AJ236" i="3"/>
  <c r="AI236" i="3"/>
  <c r="AH236" i="3"/>
  <c r="AG236" i="3"/>
  <c r="AF236" i="3"/>
  <c r="AE236" i="3"/>
  <c r="AD236" i="3"/>
  <c r="Y236" i="3"/>
  <c r="X236" i="3"/>
  <c r="W236" i="3"/>
  <c r="V236" i="3"/>
  <c r="Q236" i="3"/>
  <c r="P236" i="3"/>
  <c r="O236" i="3"/>
  <c r="N236" i="3"/>
  <c r="M236" i="3"/>
  <c r="L236" i="3"/>
  <c r="K236" i="3"/>
  <c r="J236" i="3"/>
  <c r="AW235" i="3"/>
  <c r="AV235" i="3"/>
  <c r="AU235" i="3"/>
  <c r="AT235" i="3"/>
  <c r="AS235" i="3"/>
  <c r="AR235" i="3"/>
  <c r="AQ235" i="3"/>
  <c r="AP235" i="3"/>
  <c r="AK235" i="3"/>
  <c r="AJ235" i="3"/>
  <c r="AI235" i="3"/>
  <c r="AH235" i="3"/>
  <c r="AG235" i="3"/>
  <c r="AF235" i="3"/>
  <c r="AE235" i="3"/>
  <c r="AD235" i="3"/>
  <c r="Y235" i="3"/>
  <c r="X235" i="3"/>
  <c r="W235" i="3"/>
  <c r="V235" i="3"/>
  <c r="Q235" i="3"/>
  <c r="P235" i="3"/>
  <c r="O235" i="3"/>
  <c r="N235" i="3"/>
  <c r="M235" i="3"/>
  <c r="L235" i="3"/>
  <c r="K235" i="3"/>
  <c r="J235" i="3"/>
  <c r="AW234" i="3"/>
  <c r="AV234" i="3"/>
  <c r="AU234" i="3"/>
  <c r="AT234" i="3"/>
  <c r="AS234" i="3"/>
  <c r="AR234" i="3"/>
  <c r="AQ234" i="3"/>
  <c r="AP234" i="3"/>
  <c r="AK234" i="3"/>
  <c r="AJ234" i="3"/>
  <c r="AI234" i="3"/>
  <c r="AH234" i="3"/>
  <c r="AG234" i="3"/>
  <c r="AF234" i="3"/>
  <c r="AE234" i="3"/>
  <c r="AD234" i="3"/>
  <c r="Y234" i="3"/>
  <c r="X234" i="3"/>
  <c r="W234" i="3"/>
  <c r="V234" i="3"/>
  <c r="Q234" i="3"/>
  <c r="P234" i="3"/>
  <c r="O234" i="3"/>
  <c r="N234" i="3"/>
  <c r="M234" i="3"/>
  <c r="L234" i="3"/>
  <c r="K234" i="3"/>
  <c r="J234" i="3"/>
  <c r="AW233" i="3"/>
  <c r="AV233" i="3"/>
  <c r="AV232" i="3" s="1"/>
  <c r="AV231" i="3" s="1"/>
  <c r="AT233" i="3"/>
  <c r="AT232" i="3" s="1"/>
  <c r="AT231" i="3" s="1"/>
  <c r="AS233" i="3"/>
  <c r="AS232" i="3" s="1"/>
  <c r="AS231" i="3" s="1"/>
  <c r="AR233" i="3"/>
  <c r="AP233" i="3"/>
  <c r="AP232" i="3" s="1"/>
  <c r="AP231" i="3" s="1"/>
  <c r="AK233" i="3"/>
  <c r="AK232" i="3" s="1"/>
  <c r="AK231" i="3" s="1"/>
  <c r="AJ233" i="3"/>
  <c r="AJ232" i="3" s="1"/>
  <c r="AJ231" i="3" s="1"/>
  <c r="AH233" i="3"/>
  <c r="AG233" i="3"/>
  <c r="AG232" i="3" s="1"/>
  <c r="AG231" i="3" s="1"/>
  <c r="AF233" i="3"/>
  <c r="AF232" i="3" s="1"/>
  <c r="AF231" i="3" s="1"/>
  <c r="AD233" i="3"/>
  <c r="AD232" i="3" s="1"/>
  <c r="AD231" i="3" s="1"/>
  <c r="Y233" i="3"/>
  <c r="X233" i="3"/>
  <c r="X232" i="3" s="1"/>
  <c r="X231" i="3" s="1"/>
  <c r="V233" i="3"/>
  <c r="V232" i="3" s="1"/>
  <c r="V231" i="3" s="1"/>
  <c r="Q233" i="3"/>
  <c r="Q232" i="3" s="1"/>
  <c r="Q231" i="3" s="1"/>
  <c r="P233" i="3"/>
  <c r="N233" i="3"/>
  <c r="N232" i="3" s="1"/>
  <c r="N231" i="3" s="1"/>
  <c r="M233" i="3"/>
  <c r="M232" i="3" s="1"/>
  <c r="M231" i="3" s="1"/>
  <c r="L233" i="3"/>
  <c r="L232" i="3" s="1"/>
  <c r="L231" i="3" s="1"/>
  <c r="J233" i="3"/>
  <c r="J232" i="3" s="1"/>
  <c r="J231" i="3" s="1"/>
  <c r="AW232" i="3"/>
  <c r="AW231" i="3" s="1"/>
  <c r="AR232" i="3"/>
  <c r="AR231" i="3" s="1"/>
  <c r="AH232" i="3"/>
  <c r="AH231" i="3" s="1"/>
  <c r="Y232" i="3"/>
  <c r="Y231" i="3" s="1"/>
  <c r="P232" i="3"/>
  <c r="P231" i="3" s="1"/>
  <c r="AW230" i="3"/>
  <c r="AW229" i="3" s="1"/>
  <c r="AW228" i="3" s="1"/>
  <c r="AU230" i="3"/>
  <c r="AU229" i="3" s="1"/>
  <c r="AU228" i="3" s="1"/>
  <c r="AT230" i="3"/>
  <c r="AS230" i="3"/>
  <c r="AS229" i="3" s="1"/>
  <c r="AS228" i="3" s="1"/>
  <c r="AQ230" i="3"/>
  <c r="AQ229" i="3" s="1"/>
  <c r="AQ228" i="3" s="1"/>
  <c r="AP230" i="3"/>
  <c r="AP229" i="3" s="1"/>
  <c r="AP228" i="3" s="1"/>
  <c r="AK230" i="3"/>
  <c r="AK229" i="3" s="1"/>
  <c r="AK228" i="3" s="1"/>
  <c r="AI230" i="3"/>
  <c r="AI229" i="3" s="1"/>
  <c r="AI228" i="3" s="1"/>
  <c r="AH230" i="3"/>
  <c r="AH229" i="3" s="1"/>
  <c r="AH228" i="3" s="1"/>
  <c r="AG230" i="3"/>
  <c r="AG229" i="3" s="1"/>
  <c r="AG228" i="3" s="1"/>
  <c r="AE230" i="3"/>
  <c r="AE229" i="3" s="1"/>
  <c r="AE228" i="3" s="1"/>
  <c r="AD230" i="3"/>
  <c r="AD229" i="3" s="1"/>
  <c r="AD228" i="3" s="1"/>
  <c r="Y230" i="3"/>
  <c r="Y229" i="3" s="1"/>
  <c r="Y228" i="3" s="1"/>
  <c r="W230" i="3"/>
  <c r="W229" i="3" s="1"/>
  <c r="W228" i="3" s="1"/>
  <c r="V230" i="3"/>
  <c r="V229" i="3" s="1"/>
  <c r="V228" i="3" s="1"/>
  <c r="Q230" i="3"/>
  <c r="Q229" i="3" s="1"/>
  <c r="Q228" i="3" s="1"/>
  <c r="O230" i="3"/>
  <c r="O229" i="3" s="1"/>
  <c r="O228" i="3" s="1"/>
  <c r="N230" i="3"/>
  <c r="N229" i="3" s="1"/>
  <c r="N228" i="3" s="1"/>
  <c r="M230" i="3"/>
  <c r="M229" i="3" s="1"/>
  <c r="M228" i="3" s="1"/>
  <c r="K230" i="3"/>
  <c r="K229" i="3" s="1"/>
  <c r="K228" i="3" s="1"/>
  <c r="J230" i="3"/>
  <c r="J229" i="3" s="1"/>
  <c r="J228" i="3" s="1"/>
  <c r="AT229" i="3"/>
  <c r="AT228" i="3" s="1"/>
  <c r="AW227" i="3"/>
  <c r="AW226" i="3" s="1"/>
  <c r="AW225" i="3" s="1"/>
  <c r="AU227" i="3"/>
  <c r="AU226" i="3" s="1"/>
  <c r="AU225" i="3" s="1"/>
  <c r="AS227" i="3"/>
  <c r="AS226" i="3" s="1"/>
  <c r="AQ227" i="3"/>
  <c r="AQ226" i="3" s="1"/>
  <c r="AQ225" i="3" s="1"/>
  <c r="AK227" i="3"/>
  <c r="AK226" i="3" s="1"/>
  <c r="AK225" i="3" s="1"/>
  <c r="AI227" i="3"/>
  <c r="AI226" i="3" s="1"/>
  <c r="AI225" i="3" s="1"/>
  <c r="AG227" i="3"/>
  <c r="AG226" i="3" s="1"/>
  <c r="AG225" i="3" s="1"/>
  <c r="AE227" i="3"/>
  <c r="AE226" i="3" s="1"/>
  <c r="AE225" i="3" s="1"/>
  <c r="Y227" i="3"/>
  <c r="Y226" i="3" s="1"/>
  <c r="Y225" i="3" s="1"/>
  <c r="W227" i="3"/>
  <c r="W226" i="3" s="1"/>
  <c r="W225" i="3" s="1"/>
  <c r="Q227" i="3"/>
  <c r="Q226" i="3" s="1"/>
  <c r="Q225" i="3" s="1"/>
  <c r="O227" i="3"/>
  <c r="O226" i="3" s="1"/>
  <c r="O225" i="3" s="1"/>
  <c r="M227" i="3"/>
  <c r="M226" i="3" s="1"/>
  <c r="M225" i="3" s="1"/>
  <c r="K227" i="3"/>
  <c r="K226" i="3" s="1"/>
  <c r="K225" i="3" s="1"/>
  <c r="AS225" i="3"/>
  <c r="AW224" i="3"/>
  <c r="AW223" i="3" s="1"/>
  <c r="AW222" i="3" s="1"/>
  <c r="AU224" i="3"/>
  <c r="AU223" i="3" s="1"/>
  <c r="AU222" i="3" s="1"/>
  <c r="AT224" i="3"/>
  <c r="AT223" i="3" s="1"/>
  <c r="AT222" i="3" s="1"/>
  <c r="AS224" i="3"/>
  <c r="AS223" i="3" s="1"/>
  <c r="AS222" i="3" s="1"/>
  <c r="AQ224" i="3"/>
  <c r="AQ223" i="3" s="1"/>
  <c r="AQ222" i="3" s="1"/>
  <c r="AP224" i="3"/>
  <c r="AP223" i="3" s="1"/>
  <c r="AP222" i="3" s="1"/>
  <c r="AK224" i="3"/>
  <c r="AK223" i="3" s="1"/>
  <c r="AK222" i="3" s="1"/>
  <c r="AI224" i="3"/>
  <c r="AI223" i="3" s="1"/>
  <c r="AI222" i="3" s="1"/>
  <c r="AH224" i="3"/>
  <c r="AH223" i="3" s="1"/>
  <c r="AH222" i="3" s="1"/>
  <c r="AG224" i="3"/>
  <c r="AG223" i="3" s="1"/>
  <c r="AG222" i="3" s="1"/>
  <c r="AE224" i="3"/>
  <c r="AE223" i="3" s="1"/>
  <c r="AE222" i="3" s="1"/>
  <c r="AD224" i="3"/>
  <c r="AD223" i="3" s="1"/>
  <c r="AD222" i="3" s="1"/>
  <c r="Y224" i="3"/>
  <c r="Y223" i="3" s="1"/>
  <c r="W224" i="3"/>
  <c r="W223" i="3" s="1"/>
  <c r="W222" i="3" s="1"/>
  <c r="V224" i="3"/>
  <c r="V223" i="3" s="1"/>
  <c r="V222" i="3" s="1"/>
  <c r="Q224" i="3"/>
  <c r="Q223" i="3" s="1"/>
  <c r="Q222" i="3" s="1"/>
  <c r="O224" i="3"/>
  <c r="O223" i="3" s="1"/>
  <c r="O222" i="3" s="1"/>
  <c r="N224" i="3"/>
  <c r="N223" i="3" s="1"/>
  <c r="N222" i="3" s="1"/>
  <c r="M224" i="3"/>
  <c r="M223" i="3" s="1"/>
  <c r="M222" i="3" s="1"/>
  <c r="K224" i="3"/>
  <c r="J224" i="3"/>
  <c r="J223" i="3" s="1"/>
  <c r="J222" i="3" s="1"/>
  <c r="K223" i="3"/>
  <c r="K222" i="3" s="1"/>
  <c r="Y222" i="3"/>
  <c r="AW221" i="3"/>
  <c r="AW220" i="3" s="1"/>
  <c r="AW219" i="3" s="1"/>
  <c r="AU221" i="3"/>
  <c r="AU220" i="3" s="1"/>
  <c r="AU219" i="3" s="1"/>
  <c r="AT221" i="3"/>
  <c r="AT220" i="3" s="1"/>
  <c r="AT219" i="3" s="1"/>
  <c r="AS221" i="3"/>
  <c r="AS220" i="3" s="1"/>
  <c r="AS219" i="3" s="1"/>
  <c r="AQ221" i="3"/>
  <c r="AK221" i="3"/>
  <c r="AK220" i="3" s="1"/>
  <c r="AK219" i="3" s="1"/>
  <c r="AI221" i="3"/>
  <c r="AI220" i="3" s="1"/>
  <c r="AI219" i="3" s="1"/>
  <c r="AH221" i="3"/>
  <c r="AH220" i="3" s="1"/>
  <c r="AH219" i="3" s="1"/>
  <c r="AG221" i="3"/>
  <c r="AE221" i="3"/>
  <c r="AE220" i="3" s="1"/>
  <c r="AE219" i="3" s="1"/>
  <c r="Y221" i="3"/>
  <c r="Y220" i="3" s="1"/>
  <c r="Y219" i="3" s="1"/>
  <c r="W221" i="3"/>
  <c r="W220" i="3" s="1"/>
  <c r="W219" i="3" s="1"/>
  <c r="V221" i="3"/>
  <c r="V220" i="3" s="1"/>
  <c r="V219" i="3" s="1"/>
  <c r="Q221" i="3"/>
  <c r="Q220" i="3" s="1"/>
  <c r="Q219" i="3" s="1"/>
  <c r="O221" i="3"/>
  <c r="O220" i="3" s="1"/>
  <c r="O219" i="3" s="1"/>
  <c r="N221" i="3"/>
  <c r="N220" i="3" s="1"/>
  <c r="N219" i="3" s="1"/>
  <c r="M221" i="3"/>
  <c r="K221" i="3"/>
  <c r="K220" i="3" s="1"/>
  <c r="K219" i="3" s="1"/>
  <c r="AQ220" i="3"/>
  <c r="AQ219" i="3" s="1"/>
  <c r="AG220" i="3"/>
  <c r="AG219" i="3" s="1"/>
  <c r="M220" i="3"/>
  <c r="M219" i="3" s="1"/>
  <c r="AW218" i="3"/>
  <c r="AW217" i="3" s="1"/>
  <c r="AW216" i="3" s="1"/>
  <c r="AV218" i="3"/>
  <c r="AV217" i="3" s="1"/>
  <c r="AV216" i="3" s="1"/>
  <c r="AT218" i="3"/>
  <c r="AS218" i="3"/>
  <c r="AS217" i="3" s="1"/>
  <c r="AS216" i="3" s="1"/>
  <c r="AR218" i="3"/>
  <c r="AR217" i="3" s="1"/>
  <c r="AR216" i="3" s="1"/>
  <c r="AP218" i="3"/>
  <c r="AP217" i="3" s="1"/>
  <c r="AP216" i="3" s="1"/>
  <c r="AK218" i="3"/>
  <c r="AK217" i="3" s="1"/>
  <c r="AK216" i="3" s="1"/>
  <c r="AJ218" i="3"/>
  <c r="AJ217" i="3" s="1"/>
  <c r="AJ216" i="3" s="1"/>
  <c r="AH218" i="3"/>
  <c r="AH217" i="3" s="1"/>
  <c r="AH216" i="3" s="1"/>
  <c r="AG218" i="3"/>
  <c r="AG217" i="3" s="1"/>
  <c r="AG216" i="3" s="1"/>
  <c r="AF218" i="3"/>
  <c r="AF217" i="3" s="1"/>
  <c r="AF216" i="3" s="1"/>
  <c r="AD218" i="3"/>
  <c r="AD217" i="3" s="1"/>
  <c r="AD216" i="3" s="1"/>
  <c r="Y218" i="3"/>
  <c r="Y217" i="3" s="1"/>
  <c r="Y216" i="3" s="1"/>
  <c r="X218" i="3"/>
  <c r="X217" i="3" s="1"/>
  <c r="X216" i="3" s="1"/>
  <c r="V218" i="3"/>
  <c r="V217" i="3" s="1"/>
  <c r="V216" i="3" s="1"/>
  <c r="Q218" i="3"/>
  <c r="P218" i="3"/>
  <c r="P217" i="3" s="1"/>
  <c r="P216" i="3" s="1"/>
  <c r="N218" i="3"/>
  <c r="N217" i="3" s="1"/>
  <c r="N216" i="3" s="1"/>
  <c r="M218" i="3"/>
  <c r="M217" i="3" s="1"/>
  <c r="M216" i="3" s="1"/>
  <c r="L218" i="3"/>
  <c r="L217" i="3" s="1"/>
  <c r="L216" i="3" s="1"/>
  <c r="J218" i="3"/>
  <c r="J217" i="3" s="1"/>
  <c r="J216" i="3" s="1"/>
  <c r="AT217" i="3"/>
  <c r="AT216" i="3" s="1"/>
  <c r="Q217" i="3"/>
  <c r="Q216" i="3" s="1"/>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Y213" i="3"/>
  <c r="Y212" i="3" s="1"/>
  <c r="Y211" i="3" s="1"/>
  <c r="X213" i="3"/>
  <c r="X212" i="3" s="1"/>
  <c r="X211" i="3" s="1"/>
  <c r="W213" i="3"/>
  <c r="Q213" i="3"/>
  <c r="Q212" i="3" s="1"/>
  <c r="Q211" i="3" s="1"/>
  <c r="P213" i="3"/>
  <c r="P212" i="3" s="1"/>
  <c r="P211" i="3" s="1"/>
  <c r="O213" i="3"/>
  <c r="O212" i="3" s="1"/>
  <c r="O211" i="3" s="1"/>
  <c r="M213" i="3"/>
  <c r="M212" i="3" s="1"/>
  <c r="M211" i="3" s="1"/>
  <c r="L213" i="3"/>
  <c r="L212" i="3" s="1"/>
  <c r="L211" i="3" s="1"/>
  <c r="K213" i="3"/>
  <c r="K212" i="3" s="1"/>
  <c r="K211" i="3" s="1"/>
  <c r="J213" i="3"/>
  <c r="J212" i="3" s="1"/>
  <c r="J211" i="3" s="1"/>
  <c r="W212" i="3"/>
  <c r="W211" i="3" s="1"/>
  <c r="AW210" i="3"/>
  <c r="AV210" i="3"/>
  <c r="AU210" i="3"/>
  <c r="AT210" i="3"/>
  <c r="AS210" i="3"/>
  <c r="AR210" i="3"/>
  <c r="AQ210" i="3"/>
  <c r="AP210" i="3"/>
  <c r="AK210" i="3"/>
  <c r="AJ210" i="3"/>
  <c r="AI210" i="3"/>
  <c r="AH210" i="3"/>
  <c r="AG210" i="3"/>
  <c r="AF210" i="3"/>
  <c r="AE210" i="3"/>
  <c r="AD210" i="3"/>
  <c r="Y210" i="3"/>
  <c r="X210" i="3"/>
  <c r="W210" i="3"/>
  <c r="V210" i="3"/>
  <c r="Q210" i="3"/>
  <c r="P210" i="3"/>
  <c r="O210" i="3"/>
  <c r="N210" i="3"/>
  <c r="M210" i="3"/>
  <c r="L210" i="3"/>
  <c r="K210" i="3"/>
  <c r="J210" i="3"/>
  <c r="AW209" i="3"/>
  <c r="AV209" i="3"/>
  <c r="AU209" i="3"/>
  <c r="AT209" i="3"/>
  <c r="AS209" i="3"/>
  <c r="AR209" i="3"/>
  <c r="AQ209" i="3"/>
  <c r="AP209" i="3"/>
  <c r="AK209" i="3"/>
  <c r="AJ209" i="3"/>
  <c r="AI209" i="3"/>
  <c r="AI208" i="3" s="1"/>
  <c r="AH209" i="3"/>
  <c r="AG209" i="3"/>
  <c r="AF209" i="3"/>
  <c r="AE209" i="3"/>
  <c r="AD209" i="3"/>
  <c r="Y209" i="3"/>
  <c r="X209" i="3"/>
  <c r="W209" i="3"/>
  <c r="V209" i="3"/>
  <c r="Q209" i="3"/>
  <c r="P209" i="3"/>
  <c r="O209" i="3"/>
  <c r="N209" i="3"/>
  <c r="M209" i="3"/>
  <c r="L209" i="3"/>
  <c r="K209" i="3"/>
  <c r="J209" i="3"/>
  <c r="AW208" i="3"/>
  <c r="AV208" i="3"/>
  <c r="AU208" i="3"/>
  <c r="AT208" i="3"/>
  <c r="AS208" i="3"/>
  <c r="AR208" i="3"/>
  <c r="AQ208" i="3"/>
  <c r="AP208" i="3"/>
  <c r="AK208" i="3"/>
  <c r="AJ208" i="3"/>
  <c r="AH208" i="3"/>
  <c r="AG208" i="3"/>
  <c r="AF208" i="3"/>
  <c r="AE208" i="3"/>
  <c r="AD208" i="3"/>
  <c r="Y208" i="3"/>
  <c r="X208" i="3"/>
  <c r="W208" i="3"/>
  <c r="V208" i="3"/>
  <c r="Q208" i="3"/>
  <c r="P208" i="3"/>
  <c r="O208" i="3"/>
  <c r="N208" i="3"/>
  <c r="M208" i="3"/>
  <c r="L208" i="3"/>
  <c r="K208" i="3"/>
  <c r="J208" i="3"/>
  <c r="AW207" i="3"/>
  <c r="AW206" i="3" s="1"/>
  <c r="AV207" i="3"/>
  <c r="AV206" i="3" s="1"/>
  <c r="AV205" i="3" s="1"/>
  <c r="AU207" i="3"/>
  <c r="AU206" i="3" s="1"/>
  <c r="AU205" i="3" s="1"/>
  <c r="AT207" i="3"/>
  <c r="AT206" i="3" s="1"/>
  <c r="AT205" i="3" s="1"/>
  <c r="AT201" i="3" s="1"/>
  <c r="AS207" i="3"/>
  <c r="AR207" i="3"/>
  <c r="AR206" i="3" s="1"/>
  <c r="AR205" i="3" s="1"/>
  <c r="AR201" i="3" s="1"/>
  <c r="AQ207" i="3"/>
  <c r="AP207" i="3"/>
  <c r="AP206" i="3" s="1"/>
  <c r="AP205" i="3" s="1"/>
  <c r="AK207" i="3"/>
  <c r="AK206" i="3" s="1"/>
  <c r="AK205" i="3" s="1"/>
  <c r="AJ207" i="3"/>
  <c r="AJ206" i="3" s="1"/>
  <c r="AJ205" i="3" s="1"/>
  <c r="AI207" i="3"/>
  <c r="AI206" i="3" s="1"/>
  <c r="AI205" i="3" s="1"/>
  <c r="AH207" i="3"/>
  <c r="AH206" i="3" s="1"/>
  <c r="AH205" i="3" s="1"/>
  <c r="AG207" i="3"/>
  <c r="AG206" i="3" s="1"/>
  <c r="AG205" i="3" s="1"/>
  <c r="Y207" i="3"/>
  <c r="Y206" i="3" s="1"/>
  <c r="Y205" i="3" s="1"/>
  <c r="X207" i="3"/>
  <c r="X206" i="3" s="1"/>
  <c r="X205" i="3" s="1"/>
  <c r="W207" i="3"/>
  <c r="W206" i="3" s="1"/>
  <c r="W205" i="3" s="1"/>
  <c r="V207" i="3"/>
  <c r="V206" i="3" s="1"/>
  <c r="V205" i="3" s="1"/>
  <c r="Q207" i="3"/>
  <c r="Q206" i="3" s="1"/>
  <c r="Q205" i="3" s="1"/>
  <c r="M207" i="3"/>
  <c r="M206" i="3" s="1"/>
  <c r="M205" i="3" s="1"/>
  <c r="AS206" i="3"/>
  <c r="AS205" i="3" s="1"/>
  <c r="AS201" i="3" s="1"/>
  <c r="AQ206" i="3"/>
  <c r="AQ205" i="3" s="1"/>
  <c r="AW205" i="3"/>
  <c r="AW201" i="3" s="1"/>
  <c r="AW204" i="3"/>
  <c r="AV204" i="3"/>
  <c r="AU204" i="3"/>
  <c r="AT204" i="3"/>
  <c r="AS204" i="3"/>
  <c r="AR204" i="3"/>
  <c r="AQ204" i="3"/>
  <c r="AP204" i="3"/>
  <c r="AK204" i="3"/>
  <c r="AJ204" i="3"/>
  <c r="AI204" i="3"/>
  <c r="AH204" i="3"/>
  <c r="AG204" i="3"/>
  <c r="AF204" i="3"/>
  <c r="AE204" i="3"/>
  <c r="AD204" i="3"/>
  <c r="Y204" i="3"/>
  <c r="X204" i="3"/>
  <c r="W204" i="3"/>
  <c r="V204" i="3"/>
  <c r="Q204" i="3"/>
  <c r="P204" i="3"/>
  <c r="O204" i="3"/>
  <c r="N204" i="3"/>
  <c r="M204" i="3"/>
  <c r="L204" i="3"/>
  <c r="K204" i="3"/>
  <c r="J204" i="3"/>
  <c r="AW200" i="3"/>
  <c r="AW199" i="3" s="1"/>
  <c r="AW198" i="3" s="1"/>
  <c r="AW197" i="3" s="1"/>
  <c r="AV200" i="3"/>
  <c r="AV199" i="3" s="1"/>
  <c r="AV198" i="3" s="1"/>
  <c r="AV197" i="3" s="1"/>
  <c r="AU200" i="3"/>
  <c r="AU199" i="3" s="1"/>
  <c r="AU198" i="3" s="1"/>
  <c r="AU197" i="3" s="1"/>
  <c r="AS200" i="3"/>
  <c r="AS199" i="3" s="1"/>
  <c r="AS198" i="3" s="1"/>
  <c r="AS197" i="3" s="1"/>
  <c r="AR200" i="3"/>
  <c r="AQ200" i="3"/>
  <c r="AQ199" i="3" s="1"/>
  <c r="AQ198" i="3" s="1"/>
  <c r="AQ197" i="3" s="1"/>
  <c r="AP200" i="3"/>
  <c r="AP199" i="3" s="1"/>
  <c r="AP198" i="3" s="1"/>
  <c r="AP197" i="3" s="1"/>
  <c r="AK200" i="3"/>
  <c r="AK199" i="3" s="1"/>
  <c r="AK198" i="3" s="1"/>
  <c r="AK197" i="3" s="1"/>
  <c r="AJ200" i="3"/>
  <c r="AI200" i="3"/>
  <c r="AI199" i="3" s="1"/>
  <c r="AI198" i="3" s="1"/>
  <c r="AI197" i="3" s="1"/>
  <c r="AG200" i="3"/>
  <c r="AG199" i="3" s="1"/>
  <c r="AG198" i="3" s="1"/>
  <c r="AG197" i="3" s="1"/>
  <c r="AF200" i="3"/>
  <c r="AF199" i="3" s="1"/>
  <c r="AF198" i="3" s="1"/>
  <c r="AF197" i="3" s="1"/>
  <c r="AE200" i="3"/>
  <c r="AE199" i="3" s="1"/>
  <c r="AE198" i="3" s="1"/>
  <c r="AE197" i="3" s="1"/>
  <c r="Y200" i="3"/>
  <c r="Y199" i="3" s="1"/>
  <c r="Y198" i="3" s="1"/>
  <c r="Y197" i="3" s="1"/>
  <c r="X200" i="3"/>
  <c r="X199" i="3" s="1"/>
  <c r="X198" i="3" s="1"/>
  <c r="X197" i="3" s="1"/>
  <c r="W200" i="3"/>
  <c r="W199" i="3" s="1"/>
  <c r="V200" i="3"/>
  <c r="V199" i="3" s="1"/>
  <c r="V198" i="3" s="1"/>
  <c r="V197" i="3" s="1"/>
  <c r="Q200" i="3"/>
  <c r="Q199" i="3" s="1"/>
  <c r="Q198" i="3" s="1"/>
  <c r="Q197" i="3" s="1"/>
  <c r="P200" i="3"/>
  <c r="P199" i="3" s="1"/>
  <c r="P198" i="3" s="1"/>
  <c r="P197" i="3" s="1"/>
  <c r="O200" i="3"/>
  <c r="O199" i="3" s="1"/>
  <c r="O198" i="3" s="1"/>
  <c r="O197" i="3" s="1"/>
  <c r="N200" i="3"/>
  <c r="M200" i="3"/>
  <c r="L200" i="3"/>
  <c r="L199" i="3" s="1"/>
  <c r="L198" i="3" s="1"/>
  <c r="L197" i="3" s="1"/>
  <c r="K200" i="3"/>
  <c r="K199" i="3" s="1"/>
  <c r="K198" i="3" s="1"/>
  <c r="K197" i="3" s="1"/>
  <c r="J200" i="3"/>
  <c r="J199" i="3" s="1"/>
  <c r="J198" i="3" s="1"/>
  <c r="J197" i="3" s="1"/>
  <c r="AR199" i="3"/>
  <c r="AR198" i="3" s="1"/>
  <c r="AR197" i="3" s="1"/>
  <c r="AJ199" i="3"/>
  <c r="AJ198" i="3" s="1"/>
  <c r="AJ197" i="3" s="1"/>
  <c r="N199" i="3"/>
  <c r="M199" i="3"/>
  <c r="M198" i="3" s="1"/>
  <c r="M197" i="3" s="1"/>
  <c r="W198" i="3"/>
  <c r="W197" i="3" s="1"/>
  <c r="N198" i="3"/>
  <c r="N197" i="3" s="1"/>
  <c r="AW196" i="3"/>
  <c r="AV196" i="3"/>
  <c r="AU196" i="3"/>
  <c r="AT196" i="3"/>
  <c r="AS196" i="3"/>
  <c r="AR196" i="3"/>
  <c r="AQ196" i="3"/>
  <c r="AP196" i="3"/>
  <c r="AK196" i="3"/>
  <c r="AJ196" i="3"/>
  <c r="AI196" i="3"/>
  <c r="AH196" i="3"/>
  <c r="AG196" i="3"/>
  <c r="AF196" i="3"/>
  <c r="AE196" i="3"/>
  <c r="AD196" i="3"/>
  <c r="Y196" i="3"/>
  <c r="X196" i="3"/>
  <c r="W196" i="3"/>
  <c r="V196" i="3"/>
  <c r="V195" i="3" s="1"/>
  <c r="V194" i="3" s="1"/>
  <c r="Q196" i="3"/>
  <c r="Q195" i="3" s="1"/>
  <c r="Q194" i="3" s="1"/>
  <c r="P196" i="3"/>
  <c r="P195" i="3" s="1"/>
  <c r="P194" i="3" s="1"/>
  <c r="O196" i="3"/>
  <c r="O195" i="3" s="1"/>
  <c r="O194" i="3" s="1"/>
  <c r="N196" i="3"/>
  <c r="M196" i="3"/>
  <c r="M195" i="3" s="1"/>
  <c r="M194" i="3" s="1"/>
  <c r="L196" i="3"/>
  <c r="L195" i="3" s="1"/>
  <c r="L194" i="3" s="1"/>
  <c r="K196" i="3"/>
  <c r="K195" i="3" s="1"/>
  <c r="K194" i="3" s="1"/>
  <c r="J196" i="3"/>
  <c r="J195" i="3" s="1"/>
  <c r="J194" i="3" s="1"/>
  <c r="AW195" i="3"/>
  <c r="AW194" i="3" s="1"/>
  <c r="AV195" i="3"/>
  <c r="AV194" i="3" s="1"/>
  <c r="AU195" i="3"/>
  <c r="AU194" i="3" s="1"/>
  <c r="AT195" i="3"/>
  <c r="AT194" i="3" s="1"/>
  <c r="AS195" i="3"/>
  <c r="AR195" i="3"/>
  <c r="AQ195" i="3"/>
  <c r="AQ194" i="3" s="1"/>
  <c r="AP195" i="3"/>
  <c r="AP194" i="3" s="1"/>
  <c r="AK195" i="3"/>
  <c r="AK194" i="3" s="1"/>
  <c r="AJ195" i="3"/>
  <c r="AJ194" i="3" s="1"/>
  <c r="AI195" i="3"/>
  <c r="AI194" i="3" s="1"/>
  <c r="AH195" i="3"/>
  <c r="AH194" i="3" s="1"/>
  <c r="AG195" i="3"/>
  <c r="AG194" i="3" s="1"/>
  <c r="AF195" i="3"/>
  <c r="AF194" i="3" s="1"/>
  <c r="AE195" i="3"/>
  <c r="AE194" i="3" s="1"/>
  <c r="AD195" i="3"/>
  <c r="AD194" i="3" s="1"/>
  <c r="Y195" i="3"/>
  <c r="Y194" i="3" s="1"/>
  <c r="X195" i="3"/>
  <c r="X194" i="3" s="1"/>
  <c r="W195" i="3"/>
  <c r="W194" i="3" s="1"/>
  <c r="N195" i="3"/>
  <c r="N194" i="3" s="1"/>
  <c r="AS194" i="3"/>
  <c r="AR194" i="3"/>
  <c r="AW193" i="3"/>
  <c r="AW192" i="3" s="1"/>
  <c r="AW191" i="3" s="1"/>
  <c r="AV193" i="3"/>
  <c r="AV192" i="3" s="1"/>
  <c r="AV191" i="3" s="1"/>
  <c r="AU193" i="3"/>
  <c r="AU192" i="3" s="1"/>
  <c r="AU191" i="3" s="1"/>
  <c r="AT193" i="3"/>
  <c r="AS193" i="3"/>
  <c r="AR193" i="3"/>
  <c r="AR192" i="3" s="1"/>
  <c r="AR191" i="3" s="1"/>
  <c r="AQ193" i="3"/>
  <c r="AQ192" i="3" s="1"/>
  <c r="AQ191" i="3" s="1"/>
  <c r="AP193" i="3"/>
  <c r="AK193" i="3"/>
  <c r="AK192" i="3" s="1"/>
  <c r="AK191" i="3" s="1"/>
  <c r="AJ193" i="3"/>
  <c r="AJ192" i="3" s="1"/>
  <c r="AJ191" i="3" s="1"/>
  <c r="AI193" i="3"/>
  <c r="AI192" i="3" s="1"/>
  <c r="AI191" i="3" s="1"/>
  <c r="AG193" i="3"/>
  <c r="AG192" i="3" s="1"/>
  <c r="AF193" i="3"/>
  <c r="AE193" i="3"/>
  <c r="AE192" i="3" s="1"/>
  <c r="AE191" i="3" s="1"/>
  <c r="AD193" i="3"/>
  <c r="AD192" i="3" s="1"/>
  <c r="AD191" i="3" s="1"/>
  <c r="Y193" i="3"/>
  <c r="Y192" i="3" s="1"/>
  <c r="Y191" i="3" s="1"/>
  <c r="X193" i="3"/>
  <c r="X192" i="3" s="1"/>
  <c r="X191" i="3" s="1"/>
  <c r="W193" i="3"/>
  <c r="W192" i="3" s="1"/>
  <c r="W191" i="3" s="1"/>
  <c r="V193" i="3"/>
  <c r="V192" i="3" s="1"/>
  <c r="V191" i="3" s="1"/>
  <c r="Q193" i="3"/>
  <c r="P193" i="3"/>
  <c r="P192" i="3" s="1"/>
  <c r="P191" i="3" s="1"/>
  <c r="O193" i="3"/>
  <c r="O192" i="3" s="1"/>
  <c r="O191" i="3" s="1"/>
  <c r="N193" i="3"/>
  <c r="N192" i="3" s="1"/>
  <c r="N191" i="3" s="1"/>
  <c r="M193" i="3"/>
  <c r="M192" i="3" s="1"/>
  <c r="M191" i="3" s="1"/>
  <c r="L193" i="3"/>
  <c r="L192" i="3" s="1"/>
  <c r="L191" i="3" s="1"/>
  <c r="K193" i="3"/>
  <c r="K192" i="3" s="1"/>
  <c r="K191" i="3" s="1"/>
  <c r="J193" i="3"/>
  <c r="J192" i="3" s="1"/>
  <c r="J191" i="3" s="1"/>
  <c r="AT192" i="3"/>
  <c r="AT191" i="3" s="1"/>
  <c r="AS192" i="3"/>
  <c r="AS191" i="3" s="1"/>
  <c r="AP192" i="3"/>
  <c r="AP191" i="3" s="1"/>
  <c r="AF192" i="3"/>
  <c r="AF191" i="3" s="1"/>
  <c r="Q192" i="3"/>
  <c r="Q191" i="3" s="1"/>
  <c r="AG191" i="3"/>
  <c r="AW190" i="3"/>
  <c r="AW189" i="3" s="1"/>
  <c r="AW188" i="3" s="1"/>
  <c r="AU190" i="3"/>
  <c r="AT190" i="3"/>
  <c r="AT189" i="3" s="1"/>
  <c r="AT188" i="3" s="1"/>
  <c r="AS190" i="3"/>
  <c r="AS189" i="3" s="1"/>
  <c r="AS188" i="3" s="1"/>
  <c r="AQ190" i="3"/>
  <c r="AQ189" i="3" s="1"/>
  <c r="AQ188" i="3" s="1"/>
  <c r="AP190" i="3"/>
  <c r="AP189" i="3" s="1"/>
  <c r="AP188" i="3" s="1"/>
  <c r="AK190" i="3"/>
  <c r="AK189" i="3" s="1"/>
  <c r="AK188" i="3" s="1"/>
  <c r="AI190" i="3"/>
  <c r="AH190" i="3"/>
  <c r="AH189" i="3" s="1"/>
  <c r="AH188" i="3" s="1"/>
  <c r="AG190" i="3"/>
  <c r="AE190" i="3"/>
  <c r="AE189" i="3" s="1"/>
  <c r="AE188" i="3" s="1"/>
  <c r="AD190" i="3"/>
  <c r="AD189" i="3" s="1"/>
  <c r="AD188" i="3" s="1"/>
  <c r="Y190" i="3"/>
  <c r="Y189" i="3" s="1"/>
  <c r="Y188" i="3" s="1"/>
  <c r="W190" i="3"/>
  <c r="W189" i="3" s="1"/>
  <c r="W188" i="3" s="1"/>
  <c r="V190" i="3"/>
  <c r="V189" i="3" s="1"/>
  <c r="V188" i="3" s="1"/>
  <c r="Q190" i="3"/>
  <c r="Q189" i="3" s="1"/>
  <c r="Q188" i="3" s="1"/>
  <c r="O190" i="3"/>
  <c r="O189" i="3" s="1"/>
  <c r="O188" i="3" s="1"/>
  <c r="N190" i="3"/>
  <c r="M190" i="3"/>
  <c r="M189" i="3" s="1"/>
  <c r="M188" i="3" s="1"/>
  <c r="K190" i="3"/>
  <c r="K189" i="3" s="1"/>
  <c r="K188" i="3" s="1"/>
  <c r="J190" i="3"/>
  <c r="J189" i="3" s="1"/>
  <c r="J188" i="3" s="1"/>
  <c r="AU189" i="3"/>
  <c r="AU188" i="3" s="1"/>
  <c r="AI189" i="3"/>
  <c r="AI188" i="3" s="1"/>
  <c r="AG189" i="3"/>
  <c r="AG188" i="3" s="1"/>
  <c r="N189" i="3"/>
  <c r="N188" i="3" s="1"/>
  <c r="AW187" i="3"/>
  <c r="AW186" i="3" s="1"/>
  <c r="AW185" i="3" s="1"/>
  <c r="AU187" i="3"/>
  <c r="AT187" i="3"/>
  <c r="AT186" i="3" s="1"/>
  <c r="AT185" i="3" s="1"/>
  <c r="AS187" i="3"/>
  <c r="AQ187" i="3"/>
  <c r="AQ186" i="3" s="1"/>
  <c r="AP187" i="3"/>
  <c r="AP186" i="3" s="1"/>
  <c r="AP185" i="3" s="1"/>
  <c r="AK187" i="3"/>
  <c r="AK186" i="3" s="1"/>
  <c r="AK185" i="3" s="1"/>
  <c r="AI187" i="3"/>
  <c r="AH187" i="3"/>
  <c r="AH186" i="3" s="1"/>
  <c r="AG187" i="3"/>
  <c r="AG186" i="3" s="1"/>
  <c r="AG185" i="3" s="1"/>
  <c r="AE187" i="3"/>
  <c r="AE186" i="3" s="1"/>
  <c r="AE185" i="3" s="1"/>
  <c r="AD187" i="3"/>
  <c r="Y187" i="3"/>
  <c r="Y186" i="3" s="1"/>
  <c r="Y185" i="3" s="1"/>
  <c r="W187" i="3"/>
  <c r="W186" i="3" s="1"/>
  <c r="W185" i="3" s="1"/>
  <c r="V187" i="3"/>
  <c r="V186" i="3" s="1"/>
  <c r="V185" i="3" s="1"/>
  <c r="Q187" i="3"/>
  <c r="O187" i="3"/>
  <c r="O186" i="3" s="1"/>
  <c r="O185" i="3" s="1"/>
  <c r="N187" i="3"/>
  <c r="N186" i="3" s="1"/>
  <c r="N185" i="3" s="1"/>
  <c r="M187" i="3"/>
  <c r="M186" i="3" s="1"/>
  <c r="M185" i="3" s="1"/>
  <c r="K187" i="3"/>
  <c r="J187" i="3"/>
  <c r="J186" i="3" s="1"/>
  <c r="J185" i="3" s="1"/>
  <c r="AU186" i="3"/>
  <c r="AU185" i="3" s="1"/>
  <c r="AS186" i="3"/>
  <c r="AS185" i="3" s="1"/>
  <c r="AI186" i="3"/>
  <c r="AI185" i="3" s="1"/>
  <c r="AD186" i="3"/>
  <c r="AD185" i="3" s="1"/>
  <c r="Q186" i="3"/>
  <c r="Q185" i="3" s="1"/>
  <c r="K186" i="3"/>
  <c r="K185" i="3" s="1"/>
  <c r="AQ185" i="3"/>
  <c r="AH185" i="3"/>
  <c r="AW184" i="3"/>
  <c r="AW183" i="3" s="1"/>
  <c r="AW182" i="3" s="1"/>
  <c r="AU184" i="3"/>
  <c r="AU183" i="3" s="1"/>
  <c r="AU182" i="3" s="1"/>
  <c r="AT184" i="3"/>
  <c r="AS184" i="3"/>
  <c r="AS183" i="3" s="1"/>
  <c r="AS182" i="3" s="1"/>
  <c r="AQ184" i="3"/>
  <c r="AQ183" i="3" s="1"/>
  <c r="AQ182" i="3" s="1"/>
  <c r="AP184" i="3"/>
  <c r="AP183" i="3" s="1"/>
  <c r="AP182" i="3" s="1"/>
  <c r="AK184" i="3"/>
  <c r="AI184" i="3"/>
  <c r="AI183" i="3" s="1"/>
  <c r="AI182" i="3" s="1"/>
  <c r="AH184" i="3"/>
  <c r="AG184" i="3"/>
  <c r="AE184" i="3"/>
  <c r="AE183" i="3" s="1"/>
  <c r="AE182" i="3" s="1"/>
  <c r="AD184" i="3"/>
  <c r="AD183" i="3" s="1"/>
  <c r="AD182" i="3" s="1"/>
  <c r="Y184" i="3"/>
  <c r="Y183" i="3" s="1"/>
  <c r="Y182" i="3" s="1"/>
  <c r="W184" i="3"/>
  <c r="W183" i="3" s="1"/>
  <c r="W182" i="3" s="1"/>
  <c r="V184" i="3"/>
  <c r="V183" i="3" s="1"/>
  <c r="V182" i="3" s="1"/>
  <c r="Q184" i="3"/>
  <c r="Q183" i="3" s="1"/>
  <c r="Q182" i="3" s="1"/>
  <c r="O184" i="3"/>
  <c r="O183" i="3" s="1"/>
  <c r="O182" i="3" s="1"/>
  <c r="N184" i="3"/>
  <c r="N183" i="3" s="1"/>
  <c r="N182" i="3" s="1"/>
  <c r="M184" i="3"/>
  <c r="K184" i="3"/>
  <c r="K183" i="3" s="1"/>
  <c r="K182" i="3" s="1"/>
  <c r="J184" i="3"/>
  <c r="J183" i="3" s="1"/>
  <c r="J182" i="3" s="1"/>
  <c r="AT183" i="3"/>
  <c r="AT182" i="3" s="1"/>
  <c r="AK183" i="3"/>
  <c r="AK182" i="3" s="1"/>
  <c r="AH183" i="3"/>
  <c r="AH182" i="3" s="1"/>
  <c r="AG183" i="3"/>
  <c r="AG182" i="3" s="1"/>
  <c r="M183" i="3"/>
  <c r="M182" i="3" s="1"/>
  <c r="AW181" i="3"/>
  <c r="AU181" i="3"/>
  <c r="AT181" i="3"/>
  <c r="AS181" i="3"/>
  <c r="AQ181" i="3"/>
  <c r="AP181" i="3"/>
  <c r="AK181" i="3"/>
  <c r="AI181" i="3"/>
  <c r="AH181" i="3"/>
  <c r="AG181" i="3"/>
  <c r="AE181" i="3"/>
  <c r="AD181" i="3"/>
  <c r="Y181" i="3"/>
  <c r="W181" i="3"/>
  <c r="V181" i="3"/>
  <c r="Q181" i="3"/>
  <c r="O181" i="3"/>
  <c r="M181" i="3"/>
  <c r="K181" i="3"/>
  <c r="J181" i="3"/>
  <c r="AW180" i="3"/>
  <c r="AU180" i="3"/>
  <c r="AT180" i="3"/>
  <c r="AS180" i="3"/>
  <c r="AQ180" i="3"/>
  <c r="AP180" i="3"/>
  <c r="AK180" i="3"/>
  <c r="AI180" i="3"/>
  <c r="AH180" i="3"/>
  <c r="AG180" i="3"/>
  <c r="AE180" i="3"/>
  <c r="AD180" i="3"/>
  <c r="Y180" i="3"/>
  <c r="W180" i="3"/>
  <c r="V180" i="3"/>
  <c r="Q180" i="3"/>
  <c r="O180" i="3"/>
  <c r="M180" i="3"/>
  <c r="K180" i="3"/>
  <c r="J180" i="3"/>
  <c r="AW179" i="3"/>
  <c r="AU179" i="3"/>
  <c r="AT179" i="3"/>
  <c r="AS179" i="3"/>
  <c r="AQ179" i="3"/>
  <c r="AP179" i="3"/>
  <c r="AK179" i="3"/>
  <c r="AI179" i="3"/>
  <c r="AH179" i="3"/>
  <c r="AG179" i="3"/>
  <c r="AE179" i="3"/>
  <c r="AD179" i="3"/>
  <c r="Y179" i="3"/>
  <c r="W179" i="3"/>
  <c r="V179" i="3"/>
  <c r="Q179" i="3"/>
  <c r="O179" i="3"/>
  <c r="M179" i="3"/>
  <c r="K179" i="3"/>
  <c r="J179" i="3"/>
  <c r="AW177" i="3"/>
  <c r="AW176" i="3" s="1"/>
  <c r="AW175" i="3" s="1"/>
  <c r="AU177" i="3"/>
  <c r="AT177" i="3"/>
  <c r="AS177" i="3"/>
  <c r="AQ177" i="3"/>
  <c r="AQ176" i="3" s="1"/>
  <c r="AQ175" i="3" s="1"/>
  <c r="AP177" i="3"/>
  <c r="AK177" i="3"/>
  <c r="AK176" i="3" s="1"/>
  <c r="AI177" i="3"/>
  <c r="AI176" i="3" s="1"/>
  <c r="AI175" i="3" s="1"/>
  <c r="AH177" i="3"/>
  <c r="AH176" i="3" s="1"/>
  <c r="AH175" i="3" s="1"/>
  <c r="AG177" i="3"/>
  <c r="AE177" i="3"/>
  <c r="AE176" i="3" s="1"/>
  <c r="AE175" i="3" s="1"/>
  <c r="AD177" i="3"/>
  <c r="AD176" i="3" s="1"/>
  <c r="AD175" i="3" s="1"/>
  <c r="Y177" i="3"/>
  <c r="Y176" i="3" s="1"/>
  <c r="Y175" i="3" s="1"/>
  <c r="W177" i="3"/>
  <c r="W176" i="3" s="1"/>
  <c r="W175" i="3" s="1"/>
  <c r="V177" i="3"/>
  <c r="V176" i="3" s="1"/>
  <c r="Q177" i="3"/>
  <c r="O177" i="3"/>
  <c r="O176" i="3" s="1"/>
  <c r="O175" i="3" s="1"/>
  <c r="N177" i="3"/>
  <c r="N176" i="3" s="1"/>
  <c r="N175" i="3" s="1"/>
  <c r="M177" i="3"/>
  <c r="M176" i="3" s="1"/>
  <c r="M175" i="3" s="1"/>
  <c r="K177" i="3"/>
  <c r="J177" i="3"/>
  <c r="J176" i="3" s="1"/>
  <c r="J175" i="3" s="1"/>
  <c r="AU176" i="3"/>
  <c r="AU175" i="3" s="1"/>
  <c r="AT176" i="3"/>
  <c r="AT175" i="3" s="1"/>
  <c r="AS176" i="3"/>
  <c r="AS175" i="3" s="1"/>
  <c r="AP176" i="3"/>
  <c r="AP175" i="3" s="1"/>
  <c r="AG176" i="3"/>
  <c r="AG175" i="3" s="1"/>
  <c r="Q176" i="3"/>
  <c r="Q175" i="3" s="1"/>
  <c r="K176" i="3"/>
  <c r="K175" i="3" s="1"/>
  <c r="AK175" i="3"/>
  <c r="V175" i="3"/>
  <c r="AW174" i="3"/>
  <c r="AU174" i="3"/>
  <c r="AT174" i="3"/>
  <c r="AS174" i="3"/>
  <c r="AQ174" i="3"/>
  <c r="AP174" i="3"/>
  <c r="AK174" i="3"/>
  <c r="AI174" i="3"/>
  <c r="AH174" i="3"/>
  <c r="AG174" i="3"/>
  <c r="AE174" i="3"/>
  <c r="AD174" i="3"/>
  <c r="Y174" i="3"/>
  <c r="W174" i="3"/>
  <c r="Q174" i="3"/>
  <c r="O174" i="3"/>
  <c r="N174" i="3"/>
  <c r="M174" i="3"/>
  <c r="K174" i="3"/>
  <c r="J174" i="3"/>
  <c r="Y173" i="3"/>
  <c r="W173" i="3"/>
  <c r="Q173" i="3"/>
  <c r="O173" i="3"/>
  <c r="N173" i="3"/>
  <c r="M173" i="3"/>
  <c r="K173" i="3"/>
  <c r="J173" i="3"/>
  <c r="Y172" i="3"/>
  <c r="W172" i="3"/>
  <c r="Q172" i="3"/>
  <c r="O172" i="3"/>
  <c r="N172" i="3"/>
  <c r="M172" i="3"/>
  <c r="K172" i="3"/>
  <c r="J172" i="3"/>
  <c r="AW171" i="3"/>
  <c r="AW170" i="3" s="1"/>
  <c r="AW169" i="3" s="1"/>
  <c r="AU171" i="3"/>
  <c r="AU170" i="3" s="1"/>
  <c r="AU169" i="3" s="1"/>
  <c r="AT171" i="3"/>
  <c r="AS171" i="3"/>
  <c r="AQ171" i="3"/>
  <c r="AQ170" i="3" s="1"/>
  <c r="AQ169" i="3" s="1"/>
  <c r="AQ168" i="3" s="1"/>
  <c r="AP171" i="3"/>
  <c r="AK171" i="3"/>
  <c r="AK170" i="3" s="1"/>
  <c r="AK169" i="3" s="1"/>
  <c r="AI171" i="3"/>
  <c r="AI170" i="3" s="1"/>
  <c r="AI169" i="3" s="1"/>
  <c r="AH171" i="3"/>
  <c r="AH170" i="3" s="1"/>
  <c r="AH169" i="3" s="1"/>
  <c r="AG171" i="3"/>
  <c r="AG170" i="3" s="1"/>
  <c r="AG169" i="3" s="1"/>
  <c r="AE171" i="3"/>
  <c r="AD171" i="3"/>
  <c r="AD170" i="3" s="1"/>
  <c r="AD169" i="3" s="1"/>
  <c r="Y171" i="3"/>
  <c r="Y170" i="3" s="1"/>
  <c r="Y169" i="3" s="1"/>
  <c r="X171" i="3"/>
  <c r="W171" i="3"/>
  <c r="V171" i="3"/>
  <c r="V170" i="3" s="1"/>
  <c r="V169" i="3" s="1"/>
  <c r="Q171" i="3"/>
  <c r="Q170" i="3" s="1"/>
  <c r="Q169" i="3" s="1"/>
  <c r="Q168" i="3" s="1"/>
  <c r="O171" i="3"/>
  <c r="O170" i="3" s="1"/>
  <c r="O169" i="3" s="1"/>
  <c r="N171" i="3"/>
  <c r="N170" i="3" s="1"/>
  <c r="N169" i="3" s="1"/>
  <c r="M171" i="3"/>
  <c r="M170" i="3" s="1"/>
  <c r="M169" i="3" s="1"/>
  <c r="M168" i="3" s="1"/>
  <c r="K171" i="3"/>
  <c r="K170" i="3" s="1"/>
  <c r="K169" i="3" s="1"/>
  <c r="K168" i="3" s="1"/>
  <c r="J171" i="3"/>
  <c r="AT170" i="3"/>
  <c r="AT169" i="3" s="1"/>
  <c r="AT168" i="3" s="1"/>
  <c r="AS170" i="3"/>
  <c r="AP170" i="3"/>
  <c r="AP169" i="3" s="1"/>
  <c r="AP168" i="3" s="1"/>
  <c r="AE170" i="3"/>
  <c r="AE169" i="3" s="1"/>
  <c r="AE168" i="3" s="1"/>
  <c r="X170" i="3"/>
  <c r="X169" i="3" s="1"/>
  <c r="W170" i="3"/>
  <c r="W169" i="3" s="1"/>
  <c r="J170" i="3"/>
  <c r="J169" i="3" s="1"/>
  <c r="AS169" i="3"/>
  <c r="AS168" i="3" s="1"/>
  <c r="AK168" i="3"/>
  <c r="AW166" i="3"/>
  <c r="AV166" i="3"/>
  <c r="AU166" i="3"/>
  <c r="AT166" i="3"/>
  <c r="AS166" i="3"/>
  <c r="AR166" i="3"/>
  <c r="AQ166" i="3"/>
  <c r="AP166" i="3"/>
  <c r="AK166" i="3"/>
  <c r="AJ166" i="3"/>
  <c r="AI166" i="3"/>
  <c r="AH166" i="3"/>
  <c r="AG166" i="3"/>
  <c r="AF166" i="3"/>
  <c r="AE166" i="3"/>
  <c r="AD166" i="3"/>
  <c r="Y166" i="3"/>
  <c r="X166" i="3"/>
  <c r="W166" i="3"/>
  <c r="V166" i="3"/>
  <c r="Q166" i="3"/>
  <c r="P166" i="3"/>
  <c r="O166" i="3"/>
  <c r="N166" i="3"/>
  <c r="M166" i="3"/>
  <c r="L166" i="3"/>
  <c r="K166" i="3"/>
  <c r="J166" i="3"/>
  <c r="AW165" i="3"/>
  <c r="AV165" i="3"/>
  <c r="AU165" i="3"/>
  <c r="AT165" i="3"/>
  <c r="AS165" i="3"/>
  <c r="AR165" i="3"/>
  <c r="AQ165" i="3"/>
  <c r="AP165" i="3"/>
  <c r="AK165" i="3"/>
  <c r="AJ165" i="3"/>
  <c r="AI165" i="3"/>
  <c r="AH165" i="3"/>
  <c r="AG165" i="3"/>
  <c r="AF165" i="3"/>
  <c r="AE165" i="3"/>
  <c r="AD165" i="3"/>
  <c r="Y165" i="3"/>
  <c r="X165" i="3"/>
  <c r="W165" i="3"/>
  <c r="V165" i="3"/>
  <c r="Q165" i="3"/>
  <c r="P165" i="3"/>
  <c r="O165" i="3"/>
  <c r="N165" i="3"/>
  <c r="M165" i="3"/>
  <c r="L165" i="3"/>
  <c r="K165" i="3"/>
  <c r="J165" i="3"/>
  <c r="AW164" i="3"/>
  <c r="AV164" i="3"/>
  <c r="AU164" i="3"/>
  <c r="AT164" i="3"/>
  <c r="AS164" i="3"/>
  <c r="AR164" i="3"/>
  <c r="AQ164" i="3"/>
  <c r="AP164" i="3"/>
  <c r="AK164" i="3"/>
  <c r="AJ164" i="3"/>
  <c r="AI164" i="3"/>
  <c r="AH164" i="3"/>
  <c r="AG164" i="3"/>
  <c r="AF164" i="3"/>
  <c r="AE164" i="3"/>
  <c r="AD164" i="3"/>
  <c r="Y164" i="3"/>
  <c r="X164" i="3"/>
  <c r="W164" i="3"/>
  <c r="V164" i="3"/>
  <c r="Q164" i="3"/>
  <c r="P164" i="3"/>
  <c r="O164" i="3"/>
  <c r="N164" i="3"/>
  <c r="M164" i="3"/>
  <c r="L164" i="3"/>
  <c r="K164" i="3"/>
  <c r="J164" i="3"/>
  <c r="AW163" i="3"/>
  <c r="AW162" i="3" s="1"/>
  <c r="AW161" i="3" s="1"/>
  <c r="AW160" i="3" s="1"/>
  <c r="AU163" i="3"/>
  <c r="AT163" i="3"/>
  <c r="AT162" i="3" s="1"/>
  <c r="AT161" i="3" s="1"/>
  <c r="AT160" i="3" s="1"/>
  <c r="AS163" i="3"/>
  <c r="AQ163" i="3"/>
  <c r="AQ162" i="3" s="1"/>
  <c r="AQ161" i="3" s="1"/>
  <c r="AP163" i="3"/>
  <c r="AP162" i="3" s="1"/>
  <c r="AP161" i="3" s="1"/>
  <c r="AP160" i="3" s="1"/>
  <c r="AK163" i="3"/>
  <c r="AK162" i="3" s="1"/>
  <c r="AK161" i="3" s="1"/>
  <c r="AK160" i="3" s="1"/>
  <c r="AI163" i="3"/>
  <c r="AH163" i="3"/>
  <c r="AH162" i="3" s="1"/>
  <c r="AH161" i="3" s="1"/>
  <c r="AH160" i="3" s="1"/>
  <c r="AG163" i="3"/>
  <c r="AG162" i="3" s="1"/>
  <c r="AG161" i="3" s="1"/>
  <c r="AE163" i="3"/>
  <c r="AE162" i="3" s="1"/>
  <c r="AE161" i="3" s="1"/>
  <c r="AE160" i="3" s="1"/>
  <c r="AD163" i="3"/>
  <c r="Y163" i="3"/>
  <c r="Y162" i="3" s="1"/>
  <c r="Y161" i="3" s="1"/>
  <c r="Y160" i="3" s="1"/>
  <c r="W163" i="3"/>
  <c r="W162" i="3" s="1"/>
  <c r="W161" i="3" s="1"/>
  <c r="V163" i="3"/>
  <c r="V162" i="3" s="1"/>
  <c r="V161" i="3" s="1"/>
  <c r="V160" i="3" s="1"/>
  <c r="Q163" i="3"/>
  <c r="O163" i="3"/>
  <c r="O162" i="3" s="1"/>
  <c r="O161" i="3" s="1"/>
  <c r="N163" i="3"/>
  <c r="N162" i="3" s="1"/>
  <c r="N161" i="3" s="1"/>
  <c r="N160" i="3" s="1"/>
  <c r="M163" i="3"/>
  <c r="M162" i="3" s="1"/>
  <c r="M161" i="3" s="1"/>
  <c r="M160" i="3" s="1"/>
  <c r="K163" i="3"/>
  <c r="J163" i="3"/>
  <c r="J162" i="3" s="1"/>
  <c r="J161" i="3" s="1"/>
  <c r="J160" i="3" s="1"/>
  <c r="AU162" i="3"/>
  <c r="AU161" i="3" s="1"/>
  <c r="AS162" i="3"/>
  <c r="AS161" i="3" s="1"/>
  <c r="AI162" i="3"/>
  <c r="AI161" i="3" s="1"/>
  <c r="AD162" i="3"/>
  <c r="AD161" i="3" s="1"/>
  <c r="AD160" i="3" s="1"/>
  <c r="Q162" i="3"/>
  <c r="Q161" i="3" s="1"/>
  <c r="Q160" i="3" s="1"/>
  <c r="K162" i="3"/>
  <c r="K161" i="3" s="1"/>
  <c r="AW159" i="3"/>
  <c r="AW158" i="3" s="1"/>
  <c r="AW157" i="3" s="1"/>
  <c r="AW156" i="3" s="1"/>
  <c r="AU159" i="3"/>
  <c r="AT159" i="3"/>
  <c r="AT158" i="3" s="1"/>
  <c r="AT157" i="3" s="1"/>
  <c r="AT156" i="3" s="1"/>
  <c r="AS159" i="3"/>
  <c r="AQ159" i="3"/>
  <c r="AQ158" i="3" s="1"/>
  <c r="AQ157" i="3" s="1"/>
  <c r="AQ156" i="3" s="1"/>
  <c r="AP159" i="3"/>
  <c r="AP158" i="3" s="1"/>
  <c r="AP157" i="3" s="1"/>
  <c r="AP156" i="3" s="1"/>
  <c r="AK159" i="3"/>
  <c r="AK158" i="3" s="1"/>
  <c r="AK157" i="3" s="1"/>
  <c r="AK156" i="3" s="1"/>
  <c r="AI159" i="3"/>
  <c r="AH159" i="3"/>
  <c r="AH158" i="3" s="1"/>
  <c r="AH157" i="3" s="1"/>
  <c r="AH156" i="3" s="1"/>
  <c r="AG159" i="3"/>
  <c r="AG158" i="3" s="1"/>
  <c r="AG157" i="3" s="1"/>
  <c r="AG156" i="3" s="1"/>
  <c r="AE159" i="3"/>
  <c r="AE158" i="3" s="1"/>
  <c r="AE157" i="3" s="1"/>
  <c r="AE156" i="3" s="1"/>
  <c r="AD159" i="3"/>
  <c r="Y159" i="3"/>
  <c r="Y158" i="3" s="1"/>
  <c r="Y157" i="3" s="1"/>
  <c r="Y156" i="3" s="1"/>
  <c r="W159" i="3"/>
  <c r="W158" i="3" s="1"/>
  <c r="W157" i="3" s="1"/>
  <c r="W156" i="3" s="1"/>
  <c r="V159" i="3"/>
  <c r="V158" i="3" s="1"/>
  <c r="V157" i="3" s="1"/>
  <c r="V156" i="3" s="1"/>
  <c r="Q159" i="3"/>
  <c r="O159" i="3"/>
  <c r="O158" i="3" s="1"/>
  <c r="O157" i="3" s="1"/>
  <c r="O156" i="3" s="1"/>
  <c r="N159" i="3"/>
  <c r="N158" i="3" s="1"/>
  <c r="N157" i="3" s="1"/>
  <c r="N156" i="3" s="1"/>
  <c r="M159" i="3"/>
  <c r="M158" i="3" s="1"/>
  <c r="M157" i="3" s="1"/>
  <c r="M156" i="3" s="1"/>
  <c r="K159" i="3"/>
  <c r="J159" i="3"/>
  <c r="J158" i="3" s="1"/>
  <c r="J157" i="3" s="1"/>
  <c r="J156" i="3" s="1"/>
  <c r="AU158" i="3"/>
  <c r="AU157" i="3" s="1"/>
  <c r="AU156" i="3" s="1"/>
  <c r="AS158" i="3"/>
  <c r="AS157" i="3" s="1"/>
  <c r="AS156" i="3" s="1"/>
  <c r="AI158" i="3"/>
  <c r="AI157" i="3" s="1"/>
  <c r="AI156" i="3" s="1"/>
  <c r="AD158" i="3"/>
  <c r="AD157" i="3" s="1"/>
  <c r="AD156" i="3" s="1"/>
  <c r="Q158" i="3"/>
  <c r="Q157" i="3" s="1"/>
  <c r="Q156" i="3" s="1"/>
  <c r="K158" i="3"/>
  <c r="K157" i="3" s="1"/>
  <c r="K156" i="3" s="1"/>
  <c r="AW155" i="3"/>
  <c r="AW154" i="3" s="1"/>
  <c r="AW153" i="3" s="1"/>
  <c r="AU155" i="3"/>
  <c r="AU154" i="3" s="1"/>
  <c r="AU153" i="3" s="1"/>
  <c r="AT155" i="3"/>
  <c r="AT154" i="3" s="1"/>
  <c r="AT153" i="3" s="1"/>
  <c r="AS155" i="3"/>
  <c r="AS154" i="3" s="1"/>
  <c r="AS153" i="3" s="1"/>
  <c r="AQ155" i="3"/>
  <c r="AQ154" i="3" s="1"/>
  <c r="AQ153" i="3" s="1"/>
  <c r="AP155" i="3"/>
  <c r="AP154" i="3" s="1"/>
  <c r="AP153" i="3" s="1"/>
  <c r="AK155" i="3"/>
  <c r="AK154" i="3" s="1"/>
  <c r="AK153" i="3" s="1"/>
  <c r="AI155" i="3"/>
  <c r="AI154" i="3" s="1"/>
  <c r="AI153" i="3" s="1"/>
  <c r="AH155" i="3"/>
  <c r="AH154" i="3" s="1"/>
  <c r="AH153" i="3" s="1"/>
  <c r="AG155" i="3"/>
  <c r="AG154" i="3" s="1"/>
  <c r="AG153" i="3" s="1"/>
  <c r="AE155" i="3"/>
  <c r="AE154" i="3" s="1"/>
  <c r="AE153" i="3" s="1"/>
  <c r="AD155" i="3"/>
  <c r="AD154" i="3" s="1"/>
  <c r="AD153" i="3" s="1"/>
  <c r="Y155" i="3"/>
  <c r="Y154" i="3" s="1"/>
  <c r="Y153" i="3" s="1"/>
  <c r="W155" i="3"/>
  <c r="W154" i="3" s="1"/>
  <c r="W153" i="3" s="1"/>
  <c r="V155" i="3"/>
  <c r="V154" i="3" s="1"/>
  <c r="V153" i="3" s="1"/>
  <c r="Q155" i="3"/>
  <c r="Q154" i="3" s="1"/>
  <c r="Q153" i="3" s="1"/>
  <c r="O155" i="3"/>
  <c r="O154" i="3" s="1"/>
  <c r="O153" i="3" s="1"/>
  <c r="N155" i="3"/>
  <c r="N154" i="3" s="1"/>
  <c r="N153" i="3" s="1"/>
  <c r="M155" i="3"/>
  <c r="M154" i="3" s="1"/>
  <c r="M153" i="3" s="1"/>
  <c r="K155" i="3"/>
  <c r="K154" i="3" s="1"/>
  <c r="K153" i="3" s="1"/>
  <c r="J155" i="3"/>
  <c r="J154" i="3" s="1"/>
  <c r="J153" i="3" s="1"/>
  <c r="AW152" i="3"/>
  <c r="AU152" i="3"/>
  <c r="AT152" i="3"/>
  <c r="AS152" i="3"/>
  <c r="AQ152" i="3"/>
  <c r="AP152" i="3"/>
  <c r="AK152" i="3"/>
  <c r="AI152" i="3"/>
  <c r="AH152" i="3"/>
  <c r="AG152" i="3"/>
  <c r="AE152" i="3"/>
  <c r="AD152" i="3"/>
  <c r="Y152" i="3"/>
  <c r="W152" i="3"/>
  <c r="V152" i="3"/>
  <c r="Q152" i="3"/>
  <c r="O152" i="3"/>
  <c r="N152" i="3"/>
  <c r="M152" i="3"/>
  <c r="K152" i="3"/>
  <c r="AW151" i="3"/>
  <c r="AU151" i="3"/>
  <c r="AT151" i="3"/>
  <c r="AS151" i="3"/>
  <c r="AQ151" i="3"/>
  <c r="AP151" i="3"/>
  <c r="AK151" i="3"/>
  <c r="AI151" i="3"/>
  <c r="AH151" i="3"/>
  <c r="AG151" i="3"/>
  <c r="AE151" i="3"/>
  <c r="AD151" i="3"/>
  <c r="Y151" i="3"/>
  <c r="W151" i="3"/>
  <c r="V151" i="3"/>
  <c r="Q151" i="3"/>
  <c r="O151" i="3"/>
  <c r="N151" i="3"/>
  <c r="M151" i="3"/>
  <c r="K151" i="3"/>
  <c r="AW150" i="3"/>
  <c r="AU150" i="3"/>
  <c r="AT150" i="3"/>
  <c r="AT146" i="3" s="1"/>
  <c r="AS150" i="3"/>
  <c r="AQ150" i="3"/>
  <c r="AP150" i="3"/>
  <c r="AK150" i="3"/>
  <c r="AK146" i="3" s="1"/>
  <c r="AI150" i="3"/>
  <c r="AH150" i="3"/>
  <c r="AG150" i="3"/>
  <c r="AE150" i="3"/>
  <c r="AE146" i="3" s="1"/>
  <c r="AD150" i="3"/>
  <c r="Y150" i="3"/>
  <c r="W150" i="3"/>
  <c r="V150" i="3"/>
  <c r="Q150" i="3"/>
  <c r="O150" i="3"/>
  <c r="N150" i="3"/>
  <c r="M150" i="3"/>
  <c r="K150" i="3"/>
  <c r="Y149" i="3"/>
  <c r="Y148" i="3" s="1"/>
  <c r="Y147" i="3" s="1"/>
  <c r="X149" i="3"/>
  <c r="X148" i="3" s="1"/>
  <c r="X147" i="3" s="1"/>
  <c r="V149" i="3"/>
  <c r="V148" i="3" s="1"/>
  <c r="V147" i="3" s="1"/>
  <c r="V146" i="3" s="1"/>
  <c r="U149" i="3"/>
  <c r="U148" i="3" s="1"/>
  <c r="U147" i="3" s="1"/>
  <c r="T149" i="3"/>
  <c r="T148" i="3" s="1"/>
  <c r="T147" i="3" s="1"/>
  <c r="S149" i="3"/>
  <c r="S148" i="3" s="1"/>
  <c r="S147" i="3" s="1"/>
  <c r="R149" i="3"/>
  <c r="Z149" i="3" s="1"/>
  <c r="Z148" i="3" s="1"/>
  <c r="Z147" i="3" s="1"/>
  <c r="Y145" i="3"/>
  <c r="X145" i="3"/>
  <c r="W145" i="3"/>
  <c r="V145" i="3"/>
  <c r="Q145" i="3"/>
  <c r="P145" i="3"/>
  <c r="O145" i="3"/>
  <c r="N145" i="3"/>
  <c r="M145" i="3"/>
  <c r="L145" i="3"/>
  <c r="K145" i="3"/>
  <c r="J145" i="3"/>
  <c r="Y144" i="3"/>
  <c r="X144" i="3"/>
  <c r="W144" i="3"/>
  <c r="V144" i="3"/>
  <c r="Q144" i="3"/>
  <c r="P144" i="3"/>
  <c r="O144" i="3"/>
  <c r="N144" i="3"/>
  <c r="M144" i="3"/>
  <c r="L144" i="3"/>
  <c r="K144" i="3"/>
  <c r="J144" i="3"/>
  <c r="Y143" i="3"/>
  <c r="X143" i="3"/>
  <c r="W143" i="3"/>
  <c r="V143" i="3"/>
  <c r="Q143" i="3"/>
  <c r="P143" i="3"/>
  <c r="O143" i="3"/>
  <c r="N143" i="3"/>
  <c r="M143" i="3"/>
  <c r="L143" i="3"/>
  <c r="K143" i="3"/>
  <c r="J143" i="3"/>
  <c r="AW142" i="3"/>
  <c r="AW141" i="3" s="1"/>
  <c r="AW140" i="3" s="1"/>
  <c r="AW139" i="3" s="1"/>
  <c r="AV142" i="3"/>
  <c r="AT142" i="3"/>
  <c r="AT141" i="3" s="1"/>
  <c r="AT140" i="3" s="1"/>
  <c r="AT139" i="3" s="1"/>
  <c r="AS142" i="3"/>
  <c r="AS141" i="3" s="1"/>
  <c r="AS140" i="3" s="1"/>
  <c r="AS139" i="3" s="1"/>
  <c r="AR142" i="3"/>
  <c r="AR141" i="3" s="1"/>
  <c r="AR140" i="3" s="1"/>
  <c r="AR139" i="3" s="1"/>
  <c r="AP142" i="3"/>
  <c r="AK142" i="3"/>
  <c r="AK141" i="3" s="1"/>
  <c r="AK140" i="3" s="1"/>
  <c r="AK139" i="3" s="1"/>
  <c r="AJ142" i="3"/>
  <c r="AJ141" i="3" s="1"/>
  <c r="AJ140" i="3" s="1"/>
  <c r="AJ139" i="3" s="1"/>
  <c r="AH142" i="3"/>
  <c r="AH141" i="3" s="1"/>
  <c r="AH140" i="3" s="1"/>
  <c r="AH139" i="3" s="1"/>
  <c r="AG142" i="3"/>
  <c r="AF142" i="3"/>
  <c r="AF141" i="3" s="1"/>
  <c r="AF140" i="3" s="1"/>
  <c r="AF139" i="3" s="1"/>
  <c r="AD142" i="3"/>
  <c r="AD141" i="3" s="1"/>
  <c r="AD140" i="3" s="1"/>
  <c r="AD139" i="3" s="1"/>
  <c r="Y142" i="3"/>
  <c r="Y141" i="3" s="1"/>
  <c r="Y140" i="3" s="1"/>
  <c r="Y139" i="3" s="1"/>
  <c r="X142" i="3"/>
  <c r="V142" i="3"/>
  <c r="V141" i="3" s="1"/>
  <c r="V140" i="3" s="1"/>
  <c r="Q142" i="3"/>
  <c r="Q141" i="3" s="1"/>
  <c r="Q140" i="3" s="1"/>
  <c r="Q139" i="3" s="1"/>
  <c r="P142" i="3"/>
  <c r="P141" i="3" s="1"/>
  <c r="P140" i="3" s="1"/>
  <c r="P139" i="3" s="1"/>
  <c r="N142" i="3"/>
  <c r="M142" i="3"/>
  <c r="M141" i="3" s="1"/>
  <c r="M140" i="3" s="1"/>
  <c r="L142" i="3"/>
  <c r="L141" i="3" s="1"/>
  <c r="L140" i="3" s="1"/>
  <c r="L139" i="3" s="1"/>
  <c r="J142" i="3"/>
  <c r="J141" i="3" s="1"/>
  <c r="J140" i="3" s="1"/>
  <c r="AV141" i="3"/>
  <c r="AV140" i="3" s="1"/>
  <c r="AV139" i="3" s="1"/>
  <c r="AP141" i="3"/>
  <c r="AP140" i="3" s="1"/>
  <c r="AP139" i="3" s="1"/>
  <c r="AG141" i="3"/>
  <c r="AG140" i="3" s="1"/>
  <c r="AG139" i="3" s="1"/>
  <c r="X141" i="3"/>
  <c r="X140" i="3" s="1"/>
  <c r="X139" i="3" s="1"/>
  <c r="N141" i="3"/>
  <c r="N140" i="3" s="1"/>
  <c r="AW137" i="3"/>
  <c r="AW136" i="3" s="1"/>
  <c r="AW135" i="3" s="1"/>
  <c r="AU137" i="3"/>
  <c r="AU136" i="3" s="1"/>
  <c r="AU135" i="3" s="1"/>
  <c r="AT137" i="3"/>
  <c r="AT136" i="3" s="1"/>
  <c r="AT135" i="3" s="1"/>
  <c r="AS137" i="3"/>
  <c r="AS136" i="3" s="1"/>
  <c r="AS135" i="3" s="1"/>
  <c r="AQ137" i="3"/>
  <c r="AQ136" i="3" s="1"/>
  <c r="AQ135" i="3" s="1"/>
  <c r="AP137" i="3"/>
  <c r="AP136" i="3" s="1"/>
  <c r="AP135" i="3" s="1"/>
  <c r="AK137" i="3"/>
  <c r="AK136" i="3" s="1"/>
  <c r="AK135" i="3" s="1"/>
  <c r="AI137" i="3"/>
  <c r="AI136" i="3" s="1"/>
  <c r="AI135" i="3" s="1"/>
  <c r="AH137" i="3"/>
  <c r="AH136" i="3" s="1"/>
  <c r="AH135" i="3" s="1"/>
  <c r="AG137" i="3"/>
  <c r="AG136" i="3" s="1"/>
  <c r="AG135" i="3" s="1"/>
  <c r="AE137" i="3"/>
  <c r="AE136" i="3" s="1"/>
  <c r="AE135" i="3" s="1"/>
  <c r="AD137" i="3"/>
  <c r="AD136" i="3" s="1"/>
  <c r="AD135" i="3" s="1"/>
  <c r="Y137" i="3"/>
  <c r="Y136" i="3" s="1"/>
  <c r="Y135" i="3" s="1"/>
  <c r="W137" i="3"/>
  <c r="W136" i="3" s="1"/>
  <c r="W135" i="3" s="1"/>
  <c r="V137" i="3"/>
  <c r="V136" i="3" s="1"/>
  <c r="V135" i="3" s="1"/>
  <c r="Q137" i="3"/>
  <c r="Q136" i="3" s="1"/>
  <c r="Q135" i="3" s="1"/>
  <c r="O137" i="3"/>
  <c r="O136" i="3" s="1"/>
  <c r="O135" i="3" s="1"/>
  <c r="N137" i="3"/>
  <c r="N136" i="3" s="1"/>
  <c r="N135" i="3" s="1"/>
  <c r="M137" i="3"/>
  <c r="M136" i="3" s="1"/>
  <c r="M135" i="3" s="1"/>
  <c r="K137" i="3"/>
  <c r="K136" i="3" s="1"/>
  <c r="K135" i="3" s="1"/>
  <c r="J137" i="3"/>
  <c r="J136" i="3" s="1"/>
  <c r="J135" i="3" s="1"/>
  <c r="AW134" i="3"/>
  <c r="AW133" i="3" s="1"/>
  <c r="AU134" i="3"/>
  <c r="AU133" i="3" s="1"/>
  <c r="AT134" i="3"/>
  <c r="AT133" i="3" s="1"/>
  <c r="AS134" i="3"/>
  <c r="AS133" i="3" s="1"/>
  <c r="AQ134" i="3"/>
  <c r="AQ133" i="3" s="1"/>
  <c r="AP134" i="3"/>
  <c r="AP133" i="3" s="1"/>
  <c r="AK134" i="3"/>
  <c r="AK133" i="3" s="1"/>
  <c r="AI134" i="3"/>
  <c r="AI133" i="3" s="1"/>
  <c r="AH134" i="3"/>
  <c r="AH133" i="3" s="1"/>
  <c r="AG134" i="3"/>
  <c r="AG133" i="3" s="1"/>
  <c r="AE134" i="3"/>
  <c r="AE133" i="3" s="1"/>
  <c r="AD134" i="3"/>
  <c r="AD133" i="3" s="1"/>
  <c r="Y134" i="3"/>
  <c r="W134" i="3"/>
  <c r="W133" i="3" s="1"/>
  <c r="V134" i="3"/>
  <c r="V133" i="3" s="1"/>
  <c r="Q134" i="3"/>
  <c r="Q133" i="3" s="1"/>
  <c r="O134" i="3"/>
  <c r="O133" i="3" s="1"/>
  <c r="N134" i="3"/>
  <c r="N133" i="3" s="1"/>
  <c r="M134" i="3"/>
  <c r="M133" i="3" s="1"/>
  <c r="K134" i="3"/>
  <c r="K133" i="3" s="1"/>
  <c r="J134" i="3"/>
  <c r="J133" i="3" s="1"/>
  <c r="Y133" i="3"/>
  <c r="AW132" i="3"/>
  <c r="AW131" i="3" s="1"/>
  <c r="AU132" i="3"/>
  <c r="AU131" i="3" s="1"/>
  <c r="AT132" i="3"/>
  <c r="AT131" i="3" s="1"/>
  <c r="AS132" i="3"/>
  <c r="AS131" i="3" s="1"/>
  <c r="AQ132" i="3"/>
  <c r="AQ131" i="3" s="1"/>
  <c r="AP132" i="3"/>
  <c r="AP131" i="3" s="1"/>
  <c r="AK132" i="3"/>
  <c r="AI132" i="3"/>
  <c r="AI131" i="3" s="1"/>
  <c r="AH132" i="3"/>
  <c r="AH131" i="3" s="1"/>
  <c r="AG132" i="3"/>
  <c r="AG131" i="3" s="1"/>
  <c r="AE132" i="3"/>
  <c r="AE131" i="3" s="1"/>
  <c r="AD132" i="3"/>
  <c r="AD131" i="3" s="1"/>
  <c r="Y132" i="3"/>
  <c r="Y131" i="3" s="1"/>
  <c r="W132" i="3"/>
  <c r="W131" i="3" s="1"/>
  <c r="V132" i="3"/>
  <c r="V131" i="3" s="1"/>
  <c r="Q132" i="3"/>
  <c r="Q131" i="3" s="1"/>
  <c r="O132" i="3"/>
  <c r="O131" i="3" s="1"/>
  <c r="N132" i="3"/>
  <c r="N131" i="3" s="1"/>
  <c r="M132" i="3"/>
  <c r="M131" i="3" s="1"/>
  <c r="K132" i="3"/>
  <c r="K131" i="3" s="1"/>
  <c r="J132" i="3"/>
  <c r="J131" i="3" s="1"/>
  <c r="AK131" i="3"/>
  <c r="AW130" i="3"/>
  <c r="AW129" i="3" s="1"/>
  <c r="AU130" i="3"/>
  <c r="AT130" i="3"/>
  <c r="AT129" i="3" s="1"/>
  <c r="AS130" i="3"/>
  <c r="AS129" i="3" s="1"/>
  <c r="AQ130" i="3"/>
  <c r="AQ129" i="3" s="1"/>
  <c r="AP130" i="3"/>
  <c r="AK130" i="3"/>
  <c r="AK129" i="3" s="1"/>
  <c r="AI130" i="3"/>
  <c r="AI129" i="3" s="1"/>
  <c r="AH130" i="3"/>
  <c r="AH129" i="3" s="1"/>
  <c r="AG130" i="3"/>
  <c r="AE130" i="3"/>
  <c r="AE129" i="3" s="1"/>
  <c r="AD130" i="3"/>
  <c r="AD129" i="3" s="1"/>
  <c r="Y130" i="3"/>
  <c r="Y129" i="3" s="1"/>
  <c r="W130" i="3"/>
  <c r="W129" i="3" s="1"/>
  <c r="V130" i="3"/>
  <c r="V129" i="3" s="1"/>
  <c r="Q130" i="3"/>
  <c r="O130" i="3"/>
  <c r="O129" i="3" s="1"/>
  <c r="N130" i="3"/>
  <c r="M130" i="3"/>
  <c r="M129" i="3" s="1"/>
  <c r="K130" i="3"/>
  <c r="K129" i="3" s="1"/>
  <c r="J130" i="3"/>
  <c r="J129" i="3" s="1"/>
  <c r="AU129" i="3"/>
  <c r="AP129" i="3"/>
  <c r="AG129" i="3"/>
  <c r="Q129" i="3"/>
  <c r="N129" i="3"/>
  <c r="AW125" i="3"/>
  <c r="AW124" i="3" s="1"/>
  <c r="AV125" i="3"/>
  <c r="AV124" i="3" s="1"/>
  <c r="AT125" i="3"/>
  <c r="AT124" i="3" s="1"/>
  <c r="AS125" i="3"/>
  <c r="AR125" i="3"/>
  <c r="AR124" i="3" s="1"/>
  <c r="AP125" i="3"/>
  <c r="AP124" i="3" s="1"/>
  <c r="AK125" i="3"/>
  <c r="AK124" i="3" s="1"/>
  <c r="AJ125" i="3"/>
  <c r="AJ124" i="3" s="1"/>
  <c r="AH125" i="3"/>
  <c r="AH124" i="3" s="1"/>
  <c r="AG125" i="3"/>
  <c r="AG124" i="3" s="1"/>
  <c r="AF125" i="3"/>
  <c r="AF124" i="3" s="1"/>
  <c r="AD125" i="3"/>
  <c r="AD124" i="3" s="1"/>
  <c r="Y125" i="3"/>
  <c r="Y124" i="3" s="1"/>
  <c r="X125" i="3"/>
  <c r="X124" i="3" s="1"/>
  <c r="V125" i="3"/>
  <c r="V124" i="3" s="1"/>
  <c r="Q125" i="3"/>
  <c r="Q124" i="3" s="1"/>
  <c r="P125" i="3"/>
  <c r="P124" i="3" s="1"/>
  <c r="N125" i="3"/>
  <c r="N124" i="3" s="1"/>
  <c r="M125" i="3"/>
  <c r="M124" i="3" s="1"/>
  <c r="L125" i="3"/>
  <c r="L124" i="3" s="1"/>
  <c r="J125" i="3"/>
  <c r="J124" i="3" s="1"/>
  <c r="AS124" i="3"/>
  <c r="AV123" i="3"/>
  <c r="AV122" i="3" s="1"/>
  <c r="AU123" i="3"/>
  <c r="AU122" i="3" s="1"/>
  <c r="AT123" i="3"/>
  <c r="AT122" i="3" s="1"/>
  <c r="AS123" i="3"/>
  <c r="AS122" i="3" s="1"/>
  <c r="AR123" i="3"/>
  <c r="AR122" i="3" s="1"/>
  <c r="AQ123" i="3"/>
  <c r="AP123" i="3"/>
  <c r="AP122" i="3" s="1"/>
  <c r="AJ123" i="3"/>
  <c r="AJ122" i="3" s="1"/>
  <c r="AI123" i="3"/>
  <c r="AI122" i="3" s="1"/>
  <c r="AH123" i="3"/>
  <c r="AG123" i="3"/>
  <c r="AG122" i="3" s="1"/>
  <c r="AF123" i="3"/>
  <c r="AF122" i="3" s="1"/>
  <c r="AE123" i="3"/>
  <c r="AE122" i="3" s="1"/>
  <c r="AD123" i="3"/>
  <c r="AD122" i="3" s="1"/>
  <c r="X123" i="3"/>
  <c r="X122" i="3" s="1"/>
  <c r="W123" i="3"/>
  <c r="W122" i="3" s="1"/>
  <c r="V123" i="3"/>
  <c r="V122" i="3" s="1"/>
  <c r="P123" i="3"/>
  <c r="P122" i="3" s="1"/>
  <c r="O123" i="3"/>
  <c r="O122" i="3" s="1"/>
  <c r="N123" i="3"/>
  <c r="N122" i="3" s="1"/>
  <c r="L123" i="3"/>
  <c r="L122" i="3" s="1"/>
  <c r="K123" i="3"/>
  <c r="J123" i="3"/>
  <c r="J122" i="3" s="1"/>
  <c r="AQ122" i="3"/>
  <c r="AH122" i="3"/>
  <c r="K122" i="3"/>
  <c r="AV121" i="3"/>
  <c r="AV120" i="3" s="1"/>
  <c r="AU121" i="3"/>
  <c r="AU120" i="3" s="1"/>
  <c r="AT121" i="3"/>
  <c r="AS121" i="3"/>
  <c r="AS120" i="3" s="1"/>
  <c r="AR121" i="3"/>
  <c r="AR120" i="3" s="1"/>
  <c r="AQ121" i="3"/>
  <c r="AQ120" i="3" s="1"/>
  <c r="AP121" i="3"/>
  <c r="AP120" i="3" s="1"/>
  <c r="AJ121" i="3"/>
  <c r="AJ120" i="3" s="1"/>
  <c r="AI121" i="3"/>
  <c r="AI120" i="3" s="1"/>
  <c r="AH121" i="3"/>
  <c r="AH120" i="3" s="1"/>
  <c r="AG121" i="3"/>
  <c r="AF121" i="3"/>
  <c r="AF120" i="3" s="1"/>
  <c r="AE121" i="3"/>
  <c r="AE120" i="3" s="1"/>
  <c r="AD121" i="3"/>
  <c r="AD120" i="3" s="1"/>
  <c r="X121" i="3"/>
  <c r="X120" i="3" s="1"/>
  <c r="W121" i="3"/>
  <c r="W120" i="3" s="1"/>
  <c r="V121" i="3"/>
  <c r="V120" i="3" s="1"/>
  <c r="P121" i="3"/>
  <c r="P120" i="3" s="1"/>
  <c r="O121" i="3"/>
  <c r="N121" i="3"/>
  <c r="N120" i="3" s="1"/>
  <c r="L121" i="3"/>
  <c r="L120" i="3" s="1"/>
  <c r="K121" i="3"/>
  <c r="K120" i="3" s="1"/>
  <c r="J121" i="3"/>
  <c r="J120" i="3" s="1"/>
  <c r="AT120" i="3"/>
  <c r="AG120" i="3"/>
  <c r="O120" i="3"/>
  <c r="AW116" i="3"/>
  <c r="AW114" i="3" s="1"/>
  <c r="AU116" i="3"/>
  <c r="AT116" i="3"/>
  <c r="AT115" i="3" s="1"/>
  <c r="AS116" i="3"/>
  <c r="AS115" i="3" s="1"/>
  <c r="AQ116" i="3"/>
  <c r="AQ115" i="3" s="1"/>
  <c r="AK116" i="3"/>
  <c r="AK114" i="3" s="1"/>
  <c r="AI116" i="3"/>
  <c r="AI115" i="3" s="1"/>
  <c r="AH116" i="3"/>
  <c r="AH115" i="3" s="1"/>
  <c r="AG116" i="3"/>
  <c r="AG114" i="3" s="1"/>
  <c r="AE116" i="3"/>
  <c r="Y116" i="3"/>
  <c r="Y115" i="3" s="1"/>
  <c r="X116" i="3"/>
  <c r="X115" i="3" s="1"/>
  <c r="W116" i="3"/>
  <c r="W115" i="3" s="1"/>
  <c r="V116" i="3"/>
  <c r="V114" i="3" s="1"/>
  <c r="Q116" i="3"/>
  <c r="Q115" i="3" s="1"/>
  <c r="P116" i="3"/>
  <c r="P115" i="3" s="1"/>
  <c r="O116" i="3"/>
  <c r="O115" i="3" s="1"/>
  <c r="N116" i="3"/>
  <c r="M116" i="3"/>
  <c r="M115" i="3" s="1"/>
  <c r="L116" i="3"/>
  <c r="L115" i="3" s="1"/>
  <c r="K116" i="3"/>
  <c r="K115" i="3" s="1"/>
  <c r="J116" i="3"/>
  <c r="J114" i="3" s="1"/>
  <c r="AS114" i="3"/>
  <c r="AH114" i="3"/>
  <c r="X114" i="3"/>
  <c r="AW113" i="3"/>
  <c r="AV113" i="3"/>
  <c r="AU113" i="3"/>
  <c r="AT113" i="3"/>
  <c r="AS113" i="3"/>
  <c r="AR113" i="3"/>
  <c r="AQ113" i="3"/>
  <c r="AP113" i="3"/>
  <c r="AK113" i="3"/>
  <c r="AJ113" i="3"/>
  <c r="AI113" i="3"/>
  <c r="AH113" i="3"/>
  <c r="AG113" i="3"/>
  <c r="AF113" i="3"/>
  <c r="AE113" i="3"/>
  <c r="AD113" i="3"/>
  <c r="Y113" i="3"/>
  <c r="X113" i="3"/>
  <c r="W113" i="3"/>
  <c r="V113" i="3"/>
  <c r="Q113" i="3"/>
  <c r="P113" i="3"/>
  <c r="O113" i="3"/>
  <c r="N113" i="3"/>
  <c r="M113" i="3"/>
  <c r="L113" i="3"/>
  <c r="K113" i="3"/>
  <c r="J113" i="3"/>
  <c r="AW112" i="3"/>
  <c r="AV112" i="3"/>
  <c r="AU112" i="3"/>
  <c r="AT112" i="3"/>
  <c r="AS112" i="3"/>
  <c r="AR112" i="3"/>
  <c r="AQ112" i="3"/>
  <c r="AP112" i="3"/>
  <c r="AK112" i="3"/>
  <c r="AJ112" i="3"/>
  <c r="AI112" i="3"/>
  <c r="AH112" i="3"/>
  <c r="AG112" i="3"/>
  <c r="AF112" i="3"/>
  <c r="AE112" i="3"/>
  <c r="AD112" i="3"/>
  <c r="Y112" i="3"/>
  <c r="X112" i="3"/>
  <c r="W112" i="3"/>
  <c r="V112" i="3"/>
  <c r="Q112" i="3"/>
  <c r="P112" i="3"/>
  <c r="O112" i="3"/>
  <c r="N112" i="3"/>
  <c r="M112" i="3"/>
  <c r="L112" i="3"/>
  <c r="K112" i="3"/>
  <c r="J112" i="3"/>
  <c r="AW111" i="3"/>
  <c r="AV111" i="3"/>
  <c r="AU111" i="3"/>
  <c r="AT111" i="3"/>
  <c r="AS111" i="3"/>
  <c r="AR111" i="3"/>
  <c r="AQ111" i="3"/>
  <c r="AP111" i="3"/>
  <c r="AK111" i="3"/>
  <c r="AJ111" i="3"/>
  <c r="AI111" i="3"/>
  <c r="AH111" i="3"/>
  <c r="AG111" i="3"/>
  <c r="AF111" i="3"/>
  <c r="AE111" i="3"/>
  <c r="AD111" i="3"/>
  <c r="Y111" i="3"/>
  <c r="X111" i="3"/>
  <c r="W111" i="3"/>
  <c r="V111" i="3"/>
  <c r="Q111" i="3"/>
  <c r="P111" i="3"/>
  <c r="O111" i="3"/>
  <c r="N111" i="3"/>
  <c r="M111" i="3"/>
  <c r="L111" i="3"/>
  <c r="K111" i="3"/>
  <c r="J111" i="3"/>
  <c r="AW110" i="3"/>
  <c r="AW109" i="3" s="1"/>
  <c r="AW108" i="3" s="1"/>
  <c r="AU110" i="3"/>
  <c r="AU109" i="3" s="1"/>
  <c r="AU108" i="3" s="1"/>
  <c r="AT110" i="3"/>
  <c r="AS110" i="3"/>
  <c r="AQ110" i="3"/>
  <c r="AP110" i="3"/>
  <c r="AP109" i="3" s="1"/>
  <c r="AP108" i="3" s="1"/>
  <c r="AK110" i="3"/>
  <c r="AI110" i="3"/>
  <c r="AI109" i="3" s="1"/>
  <c r="AI108" i="3" s="1"/>
  <c r="AH110" i="3"/>
  <c r="AH109" i="3" s="1"/>
  <c r="AH108" i="3" s="1"/>
  <c r="AG110" i="3"/>
  <c r="AG109" i="3" s="1"/>
  <c r="AG108" i="3" s="1"/>
  <c r="AE110" i="3"/>
  <c r="AD110" i="3"/>
  <c r="AD109" i="3" s="1"/>
  <c r="AD108" i="3" s="1"/>
  <c r="Y110" i="3"/>
  <c r="Y109" i="3" s="1"/>
  <c r="Y108" i="3" s="1"/>
  <c r="W110" i="3"/>
  <c r="W109" i="3" s="1"/>
  <c r="W108" i="3" s="1"/>
  <c r="V110" i="3"/>
  <c r="Q110" i="3"/>
  <c r="Q109" i="3" s="1"/>
  <c r="Q108" i="3" s="1"/>
  <c r="O110" i="3"/>
  <c r="O109" i="3" s="1"/>
  <c r="O108" i="3" s="1"/>
  <c r="N110" i="3"/>
  <c r="N109" i="3" s="1"/>
  <c r="N108" i="3" s="1"/>
  <c r="M110" i="3"/>
  <c r="M109" i="3" s="1"/>
  <c r="M108" i="3" s="1"/>
  <c r="K110" i="3"/>
  <c r="J110" i="3"/>
  <c r="AT109" i="3"/>
  <c r="AT108" i="3" s="1"/>
  <c r="AS109" i="3"/>
  <c r="AS108" i="3" s="1"/>
  <c r="AQ109" i="3"/>
  <c r="AQ108" i="3" s="1"/>
  <c r="AK109" i="3"/>
  <c r="AK108" i="3" s="1"/>
  <c r="AE109" i="3"/>
  <c r="AE108" i="3" s="1"/>
  <c r="V109" i="3"/>
  <c r="V108" i="3" s="1"/>
  <c r="K109" i="3"/>
  <c r="K108" i="3" s="1"/>
  <c r="J109" i="3"/>
  <c r="J108" i="3" s="1"/>
  <c r="AW107" i="3"/>
  <c r="AW106" i="3" s="1"/>
  <c r="AW105" i="3" s="1"/>
  <c r="AU107" i="3"/>
  <c r="AT107" i="3"/>
  <c r="AT106" i="3" s="1"/>
  <c r="AT105" i="3" s="1"/>
  <c r="AS107" i="3"/>
  <c r="AQ107" i="3"/>
  <c r="AP107" i="3"/>
  <c r="AP106" i="3" s="1"/>
  <c r="AP105" i="3" s="1"/>
  <c r="AK107" i="3"/>
  <c r="AK106" i="3" s="1"/>
  <c r="AK105" i="3" s="1"/>
  <c r="AI107" i="3"/>
  <c r="AI106" i="3" s="1"/>
  <c r="AI105" i="3" s="1"/>
  <c r="AH107" i="3"/>
  <c r="AH106" i="3" s="1"/>
  <c r="AH105" i="3" s="1"/>
  <c r="AG107" i="3"/>
  <c r="AE107" i="3"/>
  <c r="AE106" i="3" s="1"/>
  <c r="AE105" i="3" s="1"/>
  <c r="AD107" i="3"/>
  <c r="Y107" i="3"/>
  <c r="W107" i="3"/>
  <c r="W106" i="3" s="1"/>
  <c r="W105" i="3" s="1"/>
  <c r="V107" i="3"/>
  <c r="V106" i="3" s="1"/>
  <c r="V105" i="3" s="1"/>
  <c r="Q107" i="3"/>
  <c r="Q106" i="3" s="1"/>
  <c r="Q105" i="3" s="1"/>
  <c r="O107" i="3"/>
  <c r="O106" i="3" s="1"/>
  <c r="O105" i="3" s="1"/>
  <c r="N107" i="3"/>
  <c r="N106" i="3" s="1"/>
  <c r="N105" i="3" s="1"/>
  <c r="M107" i="3"/>
  <c r="M106" i="3" s="1"/>
  <c r="M105" i="3" s="1"/>
  <c r="K107" i="3"/>
  <c r="J107" i="3"/>
  <c r="J106" i="3" s="1"/>
  <c r="J105" i="3" s="1"/>
  <c r="AU106" i="3"/>
  <c r="AU105" i="3" s="1"/>
  <c r="AS106" i="3"/>
  <c r="AS105" i="3" s="1"/>
  <c r="AQ106" i="3"/>
  <c r="AQ105" i="3" s="1"/>
  <c r="AG106" i="3"/>
  <c r="AG105" i="3" s="1"/>
  <c r="AD106" i="3"/>
  <c r="AD105" i="3" s="1"/>
  <c r="Y106" i="3"/>
  <c r="Y105" i="3" s="1"/>
  <c r="K106" i="3"/>
  <c r="K105" i="3" s="1"/>
  <c r="AW104" i="3"/>
  <c r="AW103" i="3" s="1"/>
  <c r="AW102" i="3" s="1"/>
  <c r="AU104" i="3"/>
  <c r="AT104" i="3"/>
  <c r="AS104" i="3"/>
  <c r="AQ104" i="3"/>
  <c r="AQ103" i="3" s="1"/>
  <c r="AQ102" i="3" s="1"/>
  <c r="AP104" i="3"/>
  <c r="AK104" i="3"/>
  <c r="AK103" i="3" s="1"/>
  <c r="AK102" i="3" s="1"/>
  <c r="AI104" i="3"/>
  <c r="AI103" i="3" s="1"/>
  <c r="AI102" i="3" s="1"/>
  <c r="AH104" i="3"/>
  <c r="AH103" i="3" s="1"/>
  <c r="AH102" i="3" s="1"/>
  <c r="AG104" i="3"/>
  <c r="AE104" i="3"/>
  <c r="AE103" i="3" s="1"/>
  <c r="AE102" i="3" s="1"/>
  <c r="AD104" i="3"/>
  <c r="AD103" i="3" s="1"/>
  <c r="AD102" i="3" s="1"/>
  <c r="Y104" i="3"/>
  <c r="Y103" i="3" s="1"/>
  <c r="Y102" i="3" s="1"/>
  <c r="W104" i="3"/>
  <c r="V104" i="3"/>
  <c r="V103" i="3" s="1"/>
  <c r="V102" i="3" s="1"/>
  <c r="Q104" i="3"/>
  <c r="Q103" i="3" s="1"/>
  <c r="Q102" i="3" s="1"/>
  <c r="O104" i="3"/>
  <c r="O103" i="3" s="1"/>
  <c r="O102" i="3" s="1"/>
  <c r="N104" i="3"/>
  <c r="M104" i="3"/>
  <c r="M103" i="3" s="1"/>
  <c r="M102" i="3" s="1"/>
  <c r="K104" i="3"/>
  <c r="K103" i="3" s="1"/>
  <c r="K102" i="3" s="1"/>
  <c r="J104" i="3"/>
  <c r="J103" i="3" s="1"/>
  <c r="J102" i="3" s="1"/>
  <c r="AU103" i="3"/>
  <c r="AT103" i="3"/>
  <c r="AT102" i="3" s="1"/>
  <c r="AS103" i="3"/>
  <c r="AS102" i="3" s="1"/>
  <c r="AP103" i="3"/>
  <c r="AP102" i="3" s="1"/>
  <c r="AG103" i="3"/>
  <c r="AG102" i="3" s="1"/>
  <c r="W103" i="3"/>
  <c r="W102" i="3" s="1"/>
  <c r="N103" i="3"/>
  <c r="N102" i="3" s="1"/>
  <c r="AU102" i="3"/>
  <c r="AW101" i="3"/>
  <c r="AW100" i="3" s="1"/>
  <c r="AW99" i="3" s="1"/>
  <c r="AU101" i="3"/>
  <c r="AU100" i="3" s="1"/>
  <c r="AU99" i="3" s="1"/>
  <c r="AT101" i="3"/>
  <c r="AS101" i="3"/>
  <c r="AQ101" i="3"/>
  <c r="AQ100" i="3" s="1"/>
  <c r="AQ99" i="3" s="1"/>
  <c r="AP101" i="3"/>
  <c r="AP100" i="3" s="1"/>
  <c r="AP99" i="3" s="1"/>
  <c r="AK101" i="3"/>
  <c r="AK100" i="3" s="1"/>
  <c r="AK99" i="3" s="1"/>
  <c r="AI101" i="3"/>
  <c r="AH101" i="3"/>
  <c r="AH100" i="3" s="1"/>
  <c r="AH99" i="3" s="1"/>
  <c r="AG101" i="3"/>
  <c r="AG100" i="3" s="1"/>
  <c r="AG99" i="3" s="1"/>
  <c r="AE101" i="3"/>
  <c r="AE100" i="3" s="1"/>
  <c r="AE99" i="3" s="1"/>
  <c r="AD101" i="3"/>
  <c r="Y101" i="3"/>
  <c r="Y100" i="3" s="1"/>
  <c r="Y99" i="3" s="1"/>
  <c r="W101" i="3"/>
  <c r="W100" i="3" s="1"/>
  <c r="W99" i="3" s="1"/>
  <c r="V101" i="3"/>
  <c r="V100" i="3" s="1"/>
  <c r="V99" i="3" s="1"/>
  <c r="Q101" i="3"/>
  <c r="Q100" i="3" s="1"/>
  <c r="Q99" i="3" s="1"/>
  <c r="O101" i="3"/>
  <c r="O100" i="3" s="1"/>
  <c r="O99" i="3" s="1"/>
  <c r="N101" i="3"/>
  <c r="N100" i="3" s="1"/>
  <c r="N99" i="3" s="1"/>
  <c r="M101" i="3"/>
  <c r="M100" i="3" s="1"/>
  <c r="M99" i="3" s="1"/>
  <c r="K101" i="3"/>
  <c r="K100" i="3" s="1"/>
  <c r="K99" i="3" s="1"/>
  <c r="J101" i="3"/>
  <c r="J100" i="3" s="1"/>
  <c r="J99" i="3" s="1"/>
  <c r="AT100" i="3"/>
  <c r="AT99" i="3" s="1"/>
  <c r="AS100" i="3"/>
  <c r="AS99" i="3" s="1"/>
  <c r="AI100" i="3"/>
  <c r="AI99" i="3" s="1"/>
  <c r="AD100" i="3"/>
  <c r="AD99" i="3" s="1"/>
  <c r="AW98" i="3"/>
  <c r="AW97" i="3" s="1"/>
  <c r="AW96" i="3" s="1"/>
  <c r="AU98" i="3"/>
  <c r="AU97" i="3" s="1"/>
  <c r="AU96" i="3" s="1"/>
  <c r="AT98" i="3"/>
  <c r="AT97" i="3" s="1"/>
  <c r="AT96" i="3" s="1"/>
  <c r="AS98" i="3"/>
  <c r="AS97" i="3" s="1"/>
  <c r="AS96" i="3" s="1"/>
  <c r="AQ98" i="3"/>
  <c r="AQ97" i="3" s="1"/>
  <c r="AQ96" i="3" s="1"/>
  <c r="AP98" i="3"/>
  <c r="AP97" i="3" s="1"/>
  <c r="AP96" i="3" s="1"/>
  <c r="AK98" i="3"/>
  <c r="AK97" i="3" s="1"/>
  <c r="AK96" i="3" s="1"/>
  <c r="AI98" i="3"/>
  <c r="AH98" i="3"/>
  <c r="AG98" i="3"/>
  <c r="AG97" i="3" s="1"/>
  <c r="AG96" i="3" s="1"/>
  <c r="AE98" i="3"/>
  <c r="AE97" i="3" s="1"/>
  <c r="AE96" i="3" s="1"/>
  <c r="AD98" i="3"/>
  <c r="AD97" i="3" s="1"/>
  <c r="AD96" i="3" s="1"/>
  <c r="Y98" i="3"/>
  <c r="Y97" i="3" s="1"/>
  <c r="Y96" i="3" s="1"/>
  <c r="W98" i="3"/>
  <c r="W97" i="3" s="1"/>
  <c r="W96" i="3" s="1"/>
  <c r="V98" i="3"/>
  <c r="V97" i="3" s="1"/>
  <c r="V96" i="3" s="1"/>
  <c r="Q98" i="3"/>
  <c r="Q97" i="3" s="1"/>
  <c r="Q96" i="3" s="1"/>
  <c r="O98" i="3"/>
  <c r="O97" i="3" s="1"/>
  <c r="O96" i="3" s="1"/>
  <c r="N98" i="3"/>
  <c r="N97" i="3" s="1"/>
  <c r="N96" i="3" s="1"/>
  <c r="M98" i="3"/>
  <c r="M97" i="3" s="1"/>
  <c r="M96" i="3" s="1"/>
  <c r="K98" i="3"/>
  <c r="J98" i="3"/>
  <c r="J97" i="3" s="1"/>
  <c r="J96" i="3" s="1"/>
  <c r="AI97" i="3"/>
  <c r="AI96" i="3" s="1"/>
  <c r="AH97" i="3"/>
  <c r="AH96" i="3" s="1"/>
  <c r="K97" i="3"/>
  <c r="K96" i="3" s="1"/>
  <c r="AW95" i="3"/>
  <c r="AV95" i="3"/>
  <c r="AU95" i="3"/>
  <c r="AT95" i="3"/>
  <c r="AS95" i="3"/>
  <c r="AR95" i="3"/>
  <c r="AQ95" i="3"/>
  <c r="AP95" i="3"/>
  <c r="AK95" i="3"/>
  <c r="AJ95" i="3"/>
  <c r="AI95" i="3"/>
  <c r="AH95" i="3"/>
  <c r="AG95" i="3"/>
  <c r="AF95" i="3"/>
  <c r="AE95" i="3"/>
  <c r="AD95" i="3"/>
  <c r="Y95" i="3"/>
  <c r="X95" i="3"/>
  <c r="W95" i="3"/>
  <c r="V95" i="3"/>
  <c r="Q95" i="3"/>
  <c r="P95" i="3"/>
  <c r="O95" i="3"/>
  <c r="N95" i="3"/>
  <c r="M95" i="3"/>
  <c r="L95" i="3"/>
  <c r="K95" i="3"/>
  <c r="J95" i="3"/>
  <c r="AW94" i="3"/>
  <c r="AV94" i="3"/>
  <c r="AU94" i="3"/>
  <c r="AT94" i="3"/>
  <c r="AS94" i="3"/>
  <c r="AR94" i="3"/>
  <c r="AQ94" i="3"/>
  <c r="AP94" i="3"/>
  <c r="AK94" i="3"/>
  <c r="AJ94" i="3"/>
  <c r="AI94" i="3"/>
  <c r="AH94" i="3"/>
  <c r="AG94" i="3"/>
  <c r="AF94" i="3"/>
  <c r="AE94" i="3"/>
  <c r="AD94" i="3"/>
  <c r="Y94" i="3"/>
  <c r="X94" i="3"/>
  <c r="W94" i="3"/>
  <c r="V94" i="3"/>
  <c r="Q94" i="3"/>
  <c r="P94" i="3"/>
  <c r="O94" i="3"/>
  <c r="N94" i="3"/>
  <c r="M94" i="3"/>
  <c r="L94" i="3"/>
  <c r="K94" i="3"/>
  <c r="J94" i="3"/>
  <c r="AW93" i="3"/>
  <c r="AV93" i="3"/>
  <c r="AU93" i="3"/>
  <c r="AT93" i="3"/>
  <c r="AS93" i="3"/>
  <c r="AR93" i="3"/>
  <c r="AQ93" i="3"/>
  <c r="AP93" i="3"/>
  <c r="AK93" i="3"/>
  <c r="AJ93" i="3"/>
  <c r="AI93" i="3"/>
  <c r="AH93" i="3"/>
  <c r="AG93" i="3"/>
  <c r="AF93" i="3"/>
  <c r="AE93" i="3"/>
  <c r="AD93" i="3"/>
  <c r="Y93" i="3"/>
  <c r="X93" i="3"/>
  <c r="W93" i="3"/>
  <c r="V93" i="3"/>
  <c r="Q93" i="3"/>
  <c r="P93" i="3"/>
  <c r="O93" i="3"/>
  <c r="N93" i="3"/>
  <c r="M93" i="3"/>
  <c r="L93" i="3"/>
  <c r="K93" i="3"/>
  <c r="J93" i="3"/>
  <c r="AW91" i="3"/>
  <c r="AU91" i="3"/>
  <c r="AT91" i="3"/>
  <c r="AS91" i="3"/>
  <c r="AQ91" i="3"/>
  <c r="AP91" i="3"/>
  <c r="AK91" i="3"/>
  <c r="AI91" i="3"/>
  <c r="AH91" i="3"/>
  <c r="AG91" i="3"/>
  <c r="AE91" i="3"/>
  <c r="AD91" i="3"/>
  <c r="Y91" i="3"/>
  <c r="W91" i="3"/>
  <c r="V91" i="3"/>
  <c r="Q91" i="3"/>
  <c r="O91" i="3"/>
  <c r="M91" i="3"/>
  <c r="K91" i="3"/>
  <c r="J91" i="3"/>
  <c r="AW90" i="3"/>
  <c r="AU90" i="3"/>
  <c r="AT90" i="3"/>
  <c r="AS90" i="3"/>
  <c r="AQ90" i="3"/>
  <c r="AP90" i="3"/>
  <c r="AK90" i="3"/>
  <c r="AI90" i="3"/>
  <c r="AH90" i="3"/>
  <c r="AG90" i="3"/>
  <c r="AE90" i="3"/>
  <c r="AD90" i="3"/>
  <c r="Y90" i="3"/>
  <c r="W90" i="3"/>
  <c r="V90" i="3"/>
  <c r="Q90" i="3"/>
  <c r="O90" i="3"/>
  <c r="M90" i="3"/>
  <c r="K90" i="3"/>
  <c r="J90" i="3"/>
  <c r="AW89" i="3"/>
  <c r="AU89" i="3"/>
  <c r="AT89" i="3"/>
  <c r="AS89" i="3"/>
  <c r="AQ89" i="3"/>
  <c r="AP89" i="3"/>
  <c r="AK89" i="3"/>
  <c r="AI89" i="3"/>
  <c r="AH89" i="3"/>
  <c r="AG89" i="3"/>
  <c r="AE89" i="3"/>
  <c r="AD89" i="3"/>
  <c r="Y89" i="3"/>
  <c r="W89" i="3"/>
  <c r="V89" i="3"/>
  <c r="Q89" i="3"/>
  <c r="O89" i="3"/>
  <c r="M89" i="3"/>
  <c r="K89" i="3"/>
  <c r="J89" i="3"/>
  <c r="AW88" i="3"/>
  <c r="AU88" i="3"/>
  <c r="AT88" i="3"/>
  <c r="AS88" i="3"/>
  <c r="AQ88" i="3"/>
  <c r="AP88" i="3"/>
  <c r="AK88" i="3"/>
  <c r="AI88" i="3"/>
  <c r="AH88" i="3"/>
  <c r="AG88" i="3"/>
  <c r="AE88" i="3"/>
  <c r="AD88" i="3"/>
  <c r="Y88" i="3"/>
  <c r="W88" i="3"/>
  <c r="V88" i="3"/>
  <c r="Q88" i="3"/>
  <c r="O88" i="3"/>
  <c r="M88" i="3"/>
  <c r="K88" i="3"/>
  <c r="J88" i="3"/>
  <c r="AV87" i="3"/>
  <c r="AV86" i="3" s="1"/>
  <c r="AV85" i="3" s="1"/>
  <c r="AU87" i="3"/>
  <c r="AT87" i="3"/>
  <c r="AT86" i="3" s="1"/>
  <c r="AT85" i="3" s="1"/>
  <c r="AR87" i="3"/>
  <c r="AR86" i="3" s="1"/>
  <c r="AR85" i="3" s="1"/>
  <c r="AQ87" i="3"/>
  <c r="AQ86" i="3" s="1"/>
  <c r="AQ85" i="3" s="1"/>
  <c r="AP87" i="3"/>
  <c r="AP86" i="3" s="1"/>
  <c r="AP85" i="3" s="1"/>
  <c r="AJ87" i="3"/>
  <c r="AJ86" i="3" s="1"/>
  <c r="AJ85" i="3" s="1"/>
  <c r="AI87" i="3"/>
  <c r="AH87" i="3"/>
  <c r="AH86" i="3" s="1"/>
  <c r="AH85" i="3" s="1"/>
  <c r="AF87" i="3"/>
  <c r="AF86" i="3" s="1"/>
  <c r="AF85" i="3" s="1"/>
  <c r="AE87" i="3"/>
  <c r="AE86" i="3" s="1"/>
  <c r="AE85" i="3" s="1"/>
  <c r="AD87" i="3"/>
  <c r="AD86" i="3" s="1"/>
  <c r="AD85" i="3" s="1"/>
  <c r="X87" i="3"/>
  <c r="X86" i="3" s="1"/>
  <c r="X85" i="3" s="1"/>
  <c r="W87" i="3"/>
  <c r="W86" i="3" s="1"/>
  <c r="W85" i="3" s="1"/>
  <c r="V87" i="3"/>
  <c r="V86" i="3" s="1"/>
  <c r="V85" i="3" s="1"/>
  <c r="P87" i="3"/>
  <c r="P86" i="3" s="1"/>
  <c r="P85" i="3" s="1"/>
  <c r="O87" i="3"/>
  <c r="O86" i="3" s="1"/>
  <c r="O85" i="3" s="1"/>
  <c r="N87" i="3"/>
  <c r="N86" i="3" s="1"/>
  <c r="N85" i="3" s="1"/>
  <c r="L87" i="3"/>
  <c r="L86" i="3" s="1"/>
  <c r="L85" i="3" s="1"/>
  <c r="K87" i="3"/>
  <c r="K86" i="3" s="1"/>
  <c r="K85" i="3" s="1"/>
  <c r="J87" i="3"/>
  <c r="J86" i="3" s="1"/>
  <c r="J85" i="3" s="1"/>
  <c r="AU86" i="3"/>
  <c r="AU85" i="3" s="1"/>
  <c r="AI86" i="3"/>
  <c r="AI85" i="3" s="1"/>
  <c r="AW84" i="3"/>
  <c r="AW83" i="3" s="1"/>
  <c r="AW82" i="3" s="1"/>
  <c r="AU84" i="3"/>
  <c r="AT84" i="3"/>
  <c r="AS84" i="3"/>
  <c r="AQ84" i="3"/>
  <c r="AQ83" i="3" s="1"/>
  <c r="AQ82" i="3" s="1"/>
  <c r="AP84" i="3"/>
  <c r="AP83" i="3" s="1"/>
  <c r="AP82" i="3" s="1"/>
  <c r="AK84" i="3"/>
  <c r="AK83" i="3" s="1"/>
  <c r="AK82" i="3" s="1"/>
  <c r="AI84" i="3"/>
  <c r="AI83" i="3" s="1"/>
  <c r="AI82" i="3" s="1"/>
  <c r="AH84" i="3"/>
  <c r="AH83" i="3" s="1"/>
  <c r="AH82" i="3" s="1"/>
  <c r="AG84" i="3"/>
  <c r="AG83" i="3" s="1"/>
  <c r="AG82" i="3" s="1"/>
  <c r="AE84" i="3"/>
  <c r="AE83" i="3" s="1"/>
  <c r="AE82" i="3" s="1"/>
  <c r="AD84" i="3"/>
  <c r="AD83" i="3" s="1"/>
  <c r="AD82" i="3" s="1"/>
  <c r="Y84" i="3"/>
  <c r="Y83" i="3" s="1"/>
  <c r="Y82" i="3" s="1"/>
  <c r="W84" i="3"/>
  <c r="W83" i="3" s="1"/>
  <c r="W82" i="3" s="1"/>
  <c r="V84" i="3"/>
  <c r="Q84" i="3"/>
  <c r="Q83" i="3" s="1"/>
  <c r="Q82" i="3" s="1"/>
  <c r="O84" i="3"/>
  <c r="O83" i="3" s="1"/>
  <c r="O82" i="3" s="1"/>
  <c r="N84" i="3"/>
  <c r="M84" i="3"/>
  <c r="M83" i="3" s="1"/>
  <c r="M82" i="3" s="1"/>
  <c r="K84" i="3"/>
  <c r="K83" i="3" s="1"/>
  <c r="K82" i="3" s="1"/>
  <c r="J84" i="3"/>
  <c r="J83" i="3" s="1"/>
  <c r="J82" i="3" s="1"/>
  <c r="AU83" i="3"/>
  <c r="AU82" i="3" s="1"/>
  <c r="AT83" i="3"/>
  <c r="AT82" i="3" s="1"/>
  <c r="AS83" i="3"/>
  <c r="AS82" i="3" s="1"/>
  <c r="V83" i="3"/>
  <c r="V82" i="3" s="1"/>
  <c r="N83" i="3"/>
  <c r="N82" i="3" s="1"/>
  <c r="AW81" i="3"/>
  <c r="AW80" i="3" s="1"/>
  <c r="AW79" i="3" s="1"/>
  <c r="AU81" i="3"/>
  <c r="AU80" i="3" s="1"/>
  <c r="AU79" i="3" s="1"/>
  <c r="AT81" i="3"/>
  <c r="AS81" i="3"/>
  <c r="AQ81" i="3"/>
  <c r="AP81" i="3"/>
  <c r="AP80" i="3" s="1"/>
  <c r="AP79" i="3" s="1"/>
  <c r="AK81" i="3"/>
  <c r="AI81" i="3"/>
  <c r="AI80" i="3" s="1"/>
  <c r="AI79" i="3" s="1"/>
  <c r="AH81" i="3"/>
  <c r="AH80" i="3" s="1"/>
  <c r="AH79" i="3" s="1"/>
  <c r="AG81" i="3"/>
  <c r="AG80" i="3" s="1"/>
  <c r="AG79" i="3" s="1"/>
  <c r="AE81" i="3"/>
  <c r="AE80" i="3" s="1"/>
  <c r="AE79" i="3" s="1"/>
  <c r="AD81" i="3"/>
  <c r="AD80" i="3" s="1"/>
  <c r="AD79" i="3" s="1"/>
  <c r="Y81" i="3"/>
  <c r="Y80" i="3" s="1"/>
  <c r="Y79" i="3" s="1"/>
  <c r="W81" i="3"/>
  <c r="W80" i="3" s="1"/>
  <c r="W79" i="3" s="1"/>
  <c r="V81" i="3"/>
  <c r="V80" i="3" s="1"/>
  <c r="V79" i="3" s="1"/>
  <c r="Q81" i="3"/>
  <c r="Q80" i="3" s="1"/>
  <c r="Q79" i="3" s="1"/>
  <c r="O81" i="3"/>
  <c r="N81" i="3"/>
  <c r="N80" i="3" s="1"/>
  <c r="N79" i="3" s="1"/>
  <c r="M81" i="3"/>
  <c r="K81" i="3"/>
  <c r="K80" i="3" s="1"/>
  <c r="K79" i="3" s="1"/>
  <c r="J81" i="3"/>
  <c r="J80" i="3" s="1"/>
  <c r="J79" i="3" s="1"/>
  <c r="AT80" i="3"/>
  <c r="AT79" i="3" s="1"/>
  <c r="AS80" i="3"/>
  <c r="AS79" i="3" s="1"/>
  <c r="AQ80" i="3"/>
  <c r="AQ79" i="3" s="1"/>
  <c r="AK80" i="3"/>
  <c r="AK79" i="3" s="1"/>
  <c r="O80" i="3"/>
  <c r="O79" i="3" s="1"/>
  <c r="M80" i="3"/>
  <c r="M79" i="3" s="1"/>
  <c r="Y78" i="3"/>
  <c r="Y77" i="3" s="1"/>
  <c r="Y76" i="3" s="1"/>
  <c r="X78" i="3"/>
  <c r="X77" i="3" s="1"/>
  <c r="X76" i="3" s="1"/>
  <c r="V78" i="3"/>
  <c r="V77" i="3" s="1"/>
  <c r="V76" i="3" s="1"/>
  <c r="U78" i="3"/>
  <c r="T78" i="3"/>
  <c r="S78" i="3"/>
  <c r="S77" i="3" s="1"/>
  <c r="S76" i="3" s="1"/>
  <c r="R78" i="3"/>
  <c r="Z78" i="3" s="1"/>
  <c r="Z77" i="3" s="1"/>
  <c r="Z76" i="3" s="1"/>
  <c r="U77" i="3"/>
  <c r="U76" i="3" s="1"/>
  <c r="AV75" i="3"/>
  <c r="AV74" i="3" s="1"/>
  <c r="AV73" i="3" s="1"/>
  <c r="AU75" i="3"/>
  <c r="AT75" i="3"/>
  <c r="AR75" i="3"/>
  <c r="AQ75" i="3"/>
  <c r="AQ74" i="3" s="1"/>
  <c r="AQ73" i="3" s="1"/>
  <c r="AP75" i="3"/>
  <c r="AJ75" i="3"/>
  <c r="AJ74" i="3" s="1"/>
  <c r="AJ73" i="3" s="1"/>
  <c r="AI75" i="3"/>
  <c r="AI74" i="3" s="1"/>
  <c r="AI73" i="3" s="1"/>
  <c r="AH75" i="3"/>
  <c r="AH74" i="3" s="1"/>
  <c r="AH73" i="3" s="1"/>
  <c r="AF75" i="3"/>
  <c r="AF74" i="3" s="1"/>
  <c r="AF73" i="3" s="1"/>
  <c r="AE75" i="3"/>
  <c r="AE74" i="3" s="1"/>
  <c r="AE73" i="3" s="1"/>
  <c r="AD75" i="3"/>
  <c r="X75" i="3"/>
  <c r="X74" i="3" s="1"/>
  <c r="X73" i="3" s="1"/>
  <c r="W75" i="3"/>
  <c r="W74" i="3" s="1"/>
  <c r="W73" i="3" s="1"/>
  <c r="V75" i="3"/>
  <c r="V74" i="3" s="1"/>
  <c r="V73" i="3" s="1"/>
  <c r="P75" i="3"/>
  <c r="O75" i="3"/>
  <c r="O74" i="3" s="1"/>
  <c r="O73" i="3" s="1"/>
  <c r="N75" i="3"/>
  <c r="L75" i="3"/>
  <c r="L74" i="3" s="1"/>
  <c r="L73" i="3" s="1"/>
  <c r="K75" i="3"/>
  <c r="K74" i="3" s="1"/>
  <c r="K73" i="3" s="1"/>
  <c r="J75" i="3"/>
  <c r="J74" i="3" s="1"/>
  <c r="J73" i="3" s="1"/>
  <c r="AU74" i="3"/>
  <c r="AU73" i="3" s="1"/>
  <c r="AT74" i="3"/>
  <c r="AT73" i="3" s="1"/>
  <c r="AR74" i="3"/>
  <c r="AR73" i="3" s="1"/>
  <c r="AP74" i="3"/>
  <c r="AP73" i="3" s="1"/>
  <c r="AD74" i="3"/>
  <c r="AD73" i="3" s="1"/>
  <c r="P74" i="3"/>
  <c r="P73" i="3" s="1"/>
  <c r="N74" i="3"/>
  <c r="N73" i="3" s="1"/>
  <c r="AW72" i="3"/>
  <c r="AW71" i="3" s="1"/>
  <c r="AU72" i="3"/>
  <c r="AU71" i="3" s="1"/>
  <c r="AT72" i="3"/>
  <c r="AT71" i="3" s="1"/>
  <c r="AS72" i="3"/>
  <c r="AQ72" i="3"/>
  <c r="AQ71" i="3" s="1"/>
  <c r="AP72" i="3"/>
  <c r="AP71" i="3" s="1"/>
  <c r="AK72" i="3"/>
  <c r="AK71" i="3" s="1"/>
  <c r="AI72" i="3"/>
  <c r="AH72" i="3"/>
  <c r="AH71" i="3" s="1"/>
  <c r="AG72" i="3"/>
  <c r="AG71" i="3" s="1"/>
  <c r="AE72" i="3"/>
  <c r="AE71" i="3" s="1"/>
  <c r="AD72" i="3"/>
  <c r="AD71" i="3" s="1"/>
  <c r="Y72" i="3"/>
  <c r="Y71" i="3" s="1"/>
  <c r="W72" i="3"/>
  <c r="W71" i="3" s="1"/>
  <c r="V72" i="3"/>
  <c r="V71" i="3" s="1"/>
  <c r="Q72" i="3"/>
  <c r="O72" i="3"/>
  <c r="O71" i="3" s="1"/>
  <c r="N72" i="3"/>
  <c r="N71" i="3" s="1"/>
  <c r="M72" i="3"/>
  <c r="M71" i="3" s="1"/>
  <c r="K72" i="3"/>
  <c r="K71" i="3" s="1"/>
  <c r="J72" i="3"/>
  <c r="J71" i="3" s="1"/>
  <c r="AS71" i="3"/>
  <c r="AI71" i="3"/>
  <c r="Q71" i="3"/>
  <c r="AW70" i="3"/>
  <c r="AW69" i="3" s="1"/>
  <c r="AU70" i="3"/>
  <c r="AU69" i="3" s="1"/>
  <c r="AT70" i="3"/>
  <c r="AT69" i="3" s="1"/>
  <c r="AS70" i="3"/>
  <c r="AS69" i="3" s="1"/>
  <c r="AQ70" i="3"/>
  <c r="AQ69" i="3" s="1"/>
  <c r="AP70" i="3"/>
  <c r="AK70" i="3"/>
  <c r="AI70" i="3"/>
  <c r="AI69" i="3" s="1"/>
  <c r="AH70" i="3"/>
  <c r="AH69" i="3" s="1"/>
  <c r="AG70" i="3"/>
  <c r="AG69" i="3" s="1"/>
  <c r="AE70" i="3"/>
  <c r="AD70" i="3"/>
  <c r="AD69" i="3" s="1"/>
  <c r="AD68" i="3" s="1"/>
  <c r="Y70" i="3"/>
  <c r="Y69" i="3" s="1"/>
  <c r="W70" i="3"/>
  <c r="W69" i="3" s="1"/>
  <c r="V70" i="3"/>
  <c r="V69" i="3" s="1"/>
  <c r="V68" i="3" s="1"/>
  <c r="Q70" i="3"/>
  <c r="Q69" i="3" s="1"/>
  <c r="Q68" i="3" s="1"/>
  <c r="O70" i="3"/>
  <c r="O69" i="3" s="1"/>
  <c r="N70" i="3"/>
  <c r="N69" i="3" s="1"/>
  <c r="M70" i="3"/>
  <c r="M69" i="3" s="1"/>
  <c r="K70" i="3"/>
  <c r="K69" i="3" s="1"/>
  <c r="J70" i="3"/>
  <c r="J69" i="3" s="1"/>
  <c r="AP69" i="3"/>
  <c r="AK69" i="3"/>
  <c r="AE69" i="3"/>
  <c r="AW66" i="3"/>
  <c r="AW65" i="3" s="1"/>
  <c r="AW64" i="3" s="1"/>
  <c r="AW63" i="3" s="1"/>
  <c r="AV66" i="3"/>
  <c r="AV65" i="3" s="1"/>
  <c r="AV64" i="3" s="1"/>
  <c r="AV63" i="3" s="1"/>
  <c r="AT66" i="3"/>
  <c r="AT65" i="3" s="1"/>
  <c r="AT64" i="3" s="1"/>
  <c r="AT63" i="3" s="1"/>
  <c r="AS66" i="3"/>
  <c r="AR66" i="3"/>
  <c r="AR65" i="3" s="1"/>
  <c r="AR64" i="3" s="1"/>
  <c r="AR63" i="3" s="1"/>
  <c r="AP66" i="3"/>
  <c r="AP65" i="3" s="1"/>
  <c r="AP64" i="3" s="1"/>
  <c r="AP63" i="3" s="1"/>
  <c r="AK66" i="3"/>
  <c r="AK65" i="3" s="1"/>
  <c r="AK64" i="3" s="1"/>
  <c r="AK63" i="3" s="1"/>
  <c r="AJ66" i="3"/>
  <c r="AH66" i="3"/>
  <c r="AH65" i="3" s="1"/>
  <c r="AH64" i="3" s="1"/>
  <c r="AH63" i="3" s="1"/>
  <c r="AG66" i="3"/>
  <c r="AG65" i="3" s="1"/>
  <c r="AG64" i="3" s="1"/>
  <c r="AG63" i="3" s="1"/>
  <c r="AF66" i="3"/>
  <c r="AF65" i="3" s="1"/>
  <c r="AF64" i="3" s="1"/>
  <c r="AF63" i="3" s="1"/>
  <c r="AD66" i="3"/>
  <c r="Y66" i="3"/>
  <c r="Y65" i="3" s="1"/>
  <c r="Y64" i="3" s="1"/>
  <c r="Y63" i="3" s="1"/>
  <c r="X66" i="3"/>
  <c r="X65" i="3" s="1"/>
  <c r="X64" i="3" s="1"/>
  <c r="X63" i="3" s="1"/>
  <c r="V66" i="3"/>
  <c r="V65" i="3" s="1"/>
  <c r="V64" i="3" s="1"/>
  <c r="V63" i="3" s="1"/>
  <c r="Q66" i="3"/>
  <c r="P66" i="3"/>
  <c r="P65" i="3" s="1"/>
  <c r="P64" i="3" s="1"/>
  <c r="P63" i="3" s="1"/>
  <c r="N66" i="3"/>
  <c r="N65" i="3" s="1"/>
  <c r="N64" i="3" s="1"/>
  <c r="N63" i="3" s="1"/>
  <c r="M66" i="3"/>
  <c r="M65" i="3" s="1"/>
  <c r="M64" i="3" s="1"/>
  <c r="M63" i="3" s="1"/>
  <c r="L66" i="3"/>
  <c r="J66" i="3"/>
  <c r="J65" i="3" s="1"/>
  <c r="J64" i="3" s="1"/>
  <c r="J63" i="3" s="1"/>
  <c r="AS65" i="3"/>
  <c r="AS64" i="3" s="1"/>
  <c r="AS63" i="3" s="1"/>
  <c r="AJ65" i="3"/>
  <c r="AJ64" i="3" s="1"/>
  <c r="AJ63" i="3" s="1"/>
  <c r="AD65" i="3"/>
  <c r="Q65" i="3"/>
  <c r="Q64" i="3" s="1"/>
  <c r="Q63" i="3" s="1"/>
  <c r="L65" i="3"/>
  <c r="L64" i="3" s="1"/>
  <c r="L63" i="3" s="1"/>
  <c r="AD64" i="3"/>
  <c r="AD63" i="3" s="1"/>
  <c r="Y62" i="3"/>
  <c r="Y61" i="3" s="1"/>
  <c r="Y60" i="3" s="1"/>
  <c r="X62" i="3"/>
  <c r="X61" i="3" s="1"/>
  <c r="X60" i="3" s="1"/>
  <c r="V62" i="3"/>
  <c r="V61" i="3" s="1"/>
  <c r="V60" i="3" s="1"/>
  <c r="U62" i="3"/>
  <c r="U61" i="3" s="1"/>
  <c r="U60" i="3" s="1"/>
  <c r="T62" i="3"/>
  <c r="T61" i="3" s="1"/>
  <c r="T60" i="3" s="1"/>
  <c r="S62" i="3"/>
  <c r="S61" i="3" s="1"/>
  <c r="S60" i="3" s="1"/>
  <c r="R62" i="3"/>
  <c r="R61" i="3" s="1"/>
  <c r="R60" i="3" s="1"/>
  <c r="AV59" i="3"/>
  <c r="AV58" i="3" s="1"/>
  <c r="AV57" i="3" s="1"/>
  <c r="AU59" i="3"/>
  <c r="AU58" i="3" s="1"/>
  <c r="AU57" i="3" s="1"/>
  <c r="AT59" i="3"/>
  <c r="AT58" i="3" s="1"/>
  <c r="AT57" i="3" s="1"/>
  <c r="AR59" i="3"/>
  <c r="AR58" i="3" s="1"/>
  <c r="AR57" i="3" s="1"/>
  <c r="AQ59" i="3"/>
  <c r="AQ58" i="3" s="1"/>
  <c r="AQ57" i="3" s="1"/>
  <c r="AP59" i="3"/>
  <c r="AP58" i="3" s="1"/>
  <c r="AP57" i="3" s="1"/>
  <c r="AJ59" i="3"/>
  <c r="AJ58" i="3" s="1"/>
  <c r="AJ57" i="3" s="1"/>
  <c r="AI59" i="3"/>
  <c r="AI58" i="3" s="1"/>
  <c r="AI57" i="3" s="1"/>
  <c r="AH59" i="3"/>
  <c r="AH58" i="3" s="1"/>
  <c r="AH57" i="3" s="1"/>
  <c r="AF59" i="3"/>
  <c r="AF58" i="3" s="1"/>
  <c r="AF57" i="3" s="1"/>
  <c r="AE59" i="3"/>
  <c r="AE58" i="3" s="1"/>
  <c r="AE57" i="3" s="1"/>
  <c r="AD59" i="3"/>
  <c r="AD58" i="3" s="1"/>
  <c r="AD57" i="3" s="1"/>
  <c r="X59" i="3"/>
  <c r="X58" i="3" s="1"/>
  <c r="X57" i="3" s="1"/>
  <c r="W59" i="3"/>
  <c r="W58" i="3" s="1"/>
  <c r="W57" i="3" s="1"/>
  <c r="V59" i="3"/>
  <c r="V58" i="3" s="1"/>
  <c r="V57" i="3" s="1"/>
  <c r="P59" i="3"/>
  <c r="P58" i="3" s="1"/>
  <c r="P57" i="3" s="1"/>
  <c r="O59" i="3"/>
  <c r="O58" i="3" s="1"/>
  <c r="O57" i="3" s="1"/>
  <c r="N59" i="3"/>
  <c r="N58" i="3" s="1"/>
  <c r="N57" i="3" s="1"/>
  <c r="L59" i="3"/>
  <c r="L58" i="3" s="1"/>
  <c r="L57" i="3" s="1"/>
  <c r="K59" i="3"/>
  <c r="K58" i="3" s="1"/>
  <c r="K57" i="3" s="1"/>
  <c r="J59" i="3"/>
  <c r="J58" i="3" s="1"/>
  <c r="J57" i="3" s="1"/>
  <c r="AW56" i="3"/>
  <c r="AW55" i="3" s="1"/>
  <c r="AW54" i="3" s="1"/>
  <c r="AU56" i="3"/>
  <c r="AT56" i="3"/>
  <c r="AS56" i="3"/>
  <c r="AQ56" i="3"/>
  <c r="AP56" i="3"/>
  <c r="AK56" i="3"/>
  <c r="AK55" i="3" s="1"/>
  <c r="AK54" i="3" s="1"/>
  <c r="AI56" i="3"/>
  <c r="AI55" i="3" s="1"/>
  <c r="AI54" i="3" s="1"/>
  <c r="AH56" i="3"/>
  <c r="AH55" i="3" s="1"/>
  <c r="AH54" i="3" s="1"/>
  <c r="AG56" i="3"/>
  <c r="AG55" i="3" s="1"/>
  <c r="AG54" i="3" s="1"/>
  <c r="AE56" i="3"/>
  <c r="AD56" i="3"/>
  <c r="AD55" i="3" s="1"/>
  <c r="AD54" i="3" s="1"/>
  <c r="Y56" i="3"/>
  <c r="Y55" i="3" s="1"/>
  <c r="Y54" i="3" s="1"/>
  <c r="W56" i="3"/>
  <c r="W55" i="3" s="1"/>
  <c r="W54" i="3" s="1"/>
  <c r="V56" i="3"/>
  <c r="V55" i="3" s="1"/>
  <c r="V54" i="3" s="1"/>
  <c r="Q56" i="3"/>
  <c r="Q55" i="3" s="1"/>
  <c r="Q54" i="3" s="1"/>
  <c r="O56" i="3"/>
  <c r="O55" i="3" s="1"/>
  <c r="O54" i="3" s="1"/>
  <c r="N56" i="3"/>
  <c r="N55" i="3" s="1"/>
  <c r="N54" i="3" s="1"/>
  <c r="M56" i="3"/>
  <c r="M55" i="3" s="1"/>
  <c r="M54" i="3" s="1"/>
  <c r="K56" i="3"/>
  <c r="K55" i="3" s="1"/>
  <c r="K54" i="3" s="1"/>
  <c r="J56" i="3"/>
  <c r="J55" i="3" s="1"/>
  <c r="J54" i="3" s="1"/>
  <c r="AU55" i="3"/>
  <c r="AU54" i="3" s="1"/>
  <c r="AT55" i="3"/>
  <c r="AT54" i="3" s="1"/>
  <c r="AS55" i="3"/>
  <c r="AS54" i="3" s="1"/>
  <c r="AQ55" i="3"/>
  <c r="AQ54" i="3" s="1"/>
  <c r="AP55" i="3"/>
  <c r="AP54" i="3" s="1"/>
  <c r="AE55" i="3"/>
  <c r="AE54" i="3" s="1"/>
  <c r="AW53" i="3"/>
  <c r="AW52" i="3" s="1"/>
  <c r="AW51" i="3" s="1"/>
  <c r="AU53" i="3"/>
  <c r="AT53" i="3"/>
  <c r="AS53" i="3"/>
  <c r="AS52" i="3" s="1"/>
  <c r="AS51" i="3" s="1"/>
  <c r="AQ53" i="3"/>
  <c r="AQ52" i="3" s="1"/>
  <c r="AQ51" i="3" s="1"/>
  <c r="AP53" i="3"/>
  <c r="AP52" i="3" s="1"/>
  <c r="AP51" i="3" s="1"/>
  <c r="AK53" i="3"/>
  <c r="AK52" i="3" s="1"/>
  <c r="AK51" i="3" s="1"/>
  <c r="AI53" i="3"/>
  <c r="AH53" i="3"/>
  <c r="AH52" i="3" s="1"/>
  <c r="AH51" i="3" s="1"/>
  <c r="AG53" i="3"/>
  <c r="AG52" i="3" s="1"/>
  <c r="AG51" i="3" s="1"/>
  <c r="AE53" i="3"/>
  <c r="AE52" i="3" s="1"/>
  <c r="AE51" i="3" s="1"/>
  <c r="AD53" i="3"/>
  <c r="AD52" i="3" s="1"/>
  <c r="AD51" i="3" s="1"/>
  <c r="Y53" i="3"/>
  <c r="Y52" i="3" s="1"/>
  <c r="Y51" i="3" s="1"/>
  <c r="W53" i="3"/>
  <c r="V53" i="3"/>
  <c r="V52" i="3" s="1"/>
  <c r="V51" i="3" s="1"/>
  <c r="Q53" i="3"/>
  <c r="Q52" i="3" s="1"/>
  <c r="Q51" i="3" s="1"/>
  <c r="O53" i="3"/>
  <c r="O52" i="3" s="1"/>
  <c r="O51" i="3" s="1"/>
  <c r="N53" i="3"/>
  <c r="N52" i="3" s="1"/>
  <c r="N51" i="3" s="1"/>
  <c r="M53" i="3"/>
  <c r="M52" i="3" s="1"/>
  <c r="M51" i="3" s="1"/>
  <c r="K53" i="3"/>
  <c r="K52" i="3" s="1"/>
  <c r="K51" i="3" s="1"/>
  <c r="J53" i="3"/>
  <c r="J52" i="3" s="1"/>
  <c r="J51" i="3" s="1"/>
  <c r="AU52" i="3"/>
  <c r="AU51" i="3" s="1"/>
  <c r="AT52" i="3"/>
  <c r="AT51" i="3" s="1"/>
  <c r="AI52" i="3"/>
  <c r="AI51" i="3" s="1"/>
  <c r="W52" i="3"/>
  <c r="W51" i="3" s="1"/>
  <c r="AW50" i="3"/>
  <c r="AW49" i="3" s="1"/>
  <c r="AW48" i="3" s="1"/>
  <c r="AU50" i="3"/>
  <c r="AU49" i="3" s="1"/>
  <c r="AU48" i="3" s="1"/>
  <c r="AT50" i="3"/>
  <c r="AS50" i="3"/>
  <c r="AS49" i="3" s="1"/>
  <c r="AS48" i="3" s="1"/>
  <c r="AQ50" i="3"/>
  <c r="AQ49" i="3" s="1"/>
  <c r="AQ48" i="3" s="1"/>
  <c r="AP50" i="3"/>
  <c r="AP49" i="3" s="1"/>
  <c r="AP48" i="3" s="1"/>
  <c r="AK50" i="3"/>
  <c r="AK49" i="3" s="1"/>
  <c r="AK48" i="3" s="1"/>
  <c r="AI50" i="3"/>
  <c r="AI49" i="3" s="1"/>
  <c r="AI48" i="3" s="1"/>
  <c r="AH50" i="3"/>
  <c r="AH49" i="3" s="1"/>
  <c r="AH48" i="3" s="1"/>
  <c r="AG50" i="3"/>
  <c r="AG49" i="3" s="1"/>
  <c r="AG48" i="3" s="1"/>
  <c r="AE50" i="3"/>
  <c r="AE49" i="3" s="1"/>
  <c r="AE48" i="3" s="1"/>
  <c r="AD50" i="3"/>
  <c r="AD49" i="3" s="1"/>
  <c r="AD48" i="3" s="1"/>
  <c r="Y50" i="3"/>
  <c r="W50" i="3"/>
  <c r="W49" i="3" s="1"/>
  <c r="W48" i="3" s="1"/>
  <c r="V50" i="3"/>
  <c r="V49" i="3" s="1"/>
  <c r="V48" i="3" s="1"/>
  <c r="Q50" i="3"/>
  <c r="Q49" i="3" s="1"/>
  <c r="Q48" i="3" s="1"/>
  <c r="O50" i="3"/>
  <c r="O49" i="3" s="1"/>
  <c r="O48" i="3" s="1"/>
  <c r="N50" i="3"/>
  <c r="N49" i="3" s="1"/>
  <c r="N48" i="3" s="1"/>
  <c r="M50" i="3"/>
  <c r="M49" i="3" s="1"/>
  <c r="M48" i="3" s="1"/>
  <c r="K50" i="3"/>
  <c r="K49" i="3" s="1"/>
  <c r="K48" i="3" s="1"/>
  <c r="J50" i="3"/>
  <c r="J49" i="3" s="1"/>
  <c r="J48" i="3" s="1"/>
  <c r="AT49" i="3"/>
  <c r="AT48" i="3" s="1"/>
  <c r="Y49" i="3"/>
  <c r="Y48" i="3" s="1"/>
  <c r="AW47" i="3"/>
  <c r="AW46" i="3" s="1"/>
  <c r="AU47" i="3"/>
  <c r="AU46" i="3" s="1"/>
  <c r="AT47" i="3"/>
  <c r="AT46" i="3" s="1"/>
  <c r="AS47" i="3"/>
  <c r="AS46" i="3" s="1"/>
  <c r="AQ47" i="3"/>
  <c r="AQ46" i="3" s="1"/>
  <c r="AP47" i="3"/>
  <c r="AP46" i="3" s="1"/>
  <c r="AK47" i="3"/>
  <c r="AK46" i="3" s="1"/>
  <c r="AI47" i="3"/>
  <c r="AI46" i="3" s="1"/>
  <c r="AH47" i="3"/>
  <c r="AH46" i="3" s="1"/>
  <c r="AG47" i="3"/>
  <c r="AG46" i="3" s="1"/>
  <c r="AE47" i="3"/>
  <c r="AE46" i="3" s="1"/>
  <c r="AD47" i="3"/>
  <c r="AD46" i="3" s="1"/>
  <c r="Y47" i="3"/>
  <c r="Y46" i="3" s="1"/>
  <c r="W47" i="3"/>
  <c r="W46" i="3" s="1"/>
  <c r="V47" i="3"/>
  <c r="Q47" i="3"/>
  <c r="O47" i="3"/>
  <c r="O46" i="3" s="1"/>
  <c r="N47" i="3"/>
  <c r="N46" i="3" s="1"/>
  <c r="M47" i="3"/>
  <c r="M46" i="3" s="1"/>
  <c r="K47" i="3"/>
  <c r="K46" i="3" s="1"/>
  <c r="J47" i="3"/>
  <c r="J46" i="3" s="1"/>
  <c r="V46" i="3"/>
  <c r="Q46" i="3"/>
  <c r="AW45" i="3"/>
  <c r="AW44" i="3" s="1"/>
  <c r="AU45" i="3"/>
  <c r="AT45" i="3"/>
  <c r="AS45" i="3"/>
  <c r="AQ45" i="3"/>
  <c r="AQ44" i="3" s="1"/>
  <c r="AP45" i="3"/>
  <c r="AP44" i="3" s="1"/>
  <c r="AK45" i="3"/>
  <c r="AI45" i="3"/>
  <c r="AI44" i="3" s="1"/>
  <c r="AH45" i="3"/>
  <c r="AH44" i="3" s="1"/>
  <c r="AG45" i="3"/>
  <c r="AG44" i="3" s="1"/>
  <c r="AE45" i="3"/>
  <c r="AD45" i="3"/>
  <c r="AD44" i="3" s="1"/>
  <c r="Y45" i="3"/>
  <c r="Y44" i="3" s="1"/>
  <c r="W45" i="3"/>
  <c r="W44" i="3" s="1"/>
  <c r="V45" i="3"/>
  <c r="V44" i="3" s="1"/>
  <c r="Q45" i="3"/>
  <c r="Q44" i="3" s="1"/>
  <c r="O45" i="3"/>
  <c r="O44" i="3" s="1"/>
  <c r="N45" i="3"/>
  <c r="N44" i="3" s="1"/>
  <c r="M45" i="3"/>
  <c r="M44" i="3" s="1"/>
  <c r="K45" i="3"/>
  <c r="K44" i="3" s="1"/>
  <c r="J45" i="3"/>
  <c r="J44" i="3" s="1"/>
  <c r="AU44" i="3"/>
  <c r="AT44" i="3"/>
  <c r="AS44" i="3"/>
  <c r="AK44" i="3"/>
  <c r="AE44" i="3"/>
  <c r="AW43" i="3"/>
  <c r="AU43" i="3"/>
  <c r="AT43" i="3"/>
  <c r="AT42" i="3" s="1"/>
  <c r="AS43" i="3"/>
  <c r="AQ43" i="3"/>
  <c r="AQ42" i="3" s="1"/>
  <c r="AP43" i="3"/>
  <c r="AP42" i="3" s="1"/>
  <c r="AK43" i="3"/>
  <c r="AK42" i="3" s="1"/>
  <c r="AI43" i="3"/>
  <c r="AI42" i="3" s="1"/>
  <c r="AH43" i="3"/>
  <c r="AH42" i="3" s="1"/>
  <c r="AG43" i="3"/>
  <c r="AG42" i="3" s="1"/>
  <c r="AE43" i="3"/>
  <c r="AE42" i="3" s="1"/>
  <c r="AD43" i="3"/>
  <c r="AD42" i="3" s="1"/>
  <c r="Y43" i="3"/>
  <c r="Y42" i="3" s="1"/>
  <c r="W43" i="3"/>
  <c r="W42" i="3" s="1"/>
  <c r="V43" i="3"/>
  <c r="V42" i="3" s="1"/>
  <c r="Q43" i="3"/>
  <c r="O43" i="3"/>
  <c r="O42" i="3" s="1"/>
  <c r="M43" i="3"/>
  <c r="M42" i="3" s="1"/>
  <c r="K43" i="3"/>
  <c r="K42" i="3" s="1"/>
  <c r="J43" i="3"/>
  <c r="J42" i="3" s="1"/>
  <c r="AW42" i="3"/>
  <c r="AU42" i="3"/>
  <c r="AS42" i="3"/>
  <c r="Q42" i="3"/>
  <c r="AW41" i="3"/>
  <c r="AW40" i="3" s="1"/>
  <c r="AU41" i="3"/>
  <c r="AT41" i="3"/>
  <c r="AS41" i="3"/>
  <c r="AQ41" i="3"/>
  <c r="AQ40" i="3" s="1"/>
  <c r="AP41" i="3"/>
  <c r="AP40" i="3" s="1"/>
  <c r="AK41" i="3"/>
  <c r="AK40" i="3" s="1"/>
  <c r="AI41" i="3"/>
  <c r="AI40" i="3" s="1"/>
  <c r="AH41" i="3"/>
  <c r="AH40" i="3" s="1"/>
  <c r="AG41" i="3"/>
  <c r="AG40" i="3" s="1"/>
  <c r="AE41" i="3"/>
  <c r="AE40" i="3" s="1"/>
  <c r="AD41" i="3"/>
  <c r="AD40" i="3" s="1"/>
  <c r="Y41" i="3"/>
  <c r="Y40" i="3" s="1"/>
  <c r="W41" i="3"/>
  <c r="W40" i="3" s="1"/>
  <c r="V41" i="3"/>
  <c r="V40" i="3" s="1"/>
  <c r="Q41" i="3"/>
  <c r="Q40" i="3" s="1"/>
  <c r="O41" i="3"/>
  <c r="O40" i="3" s="1"/>
  <c r="N41" i="3"/>
  <c r="N40" i="3" s="1"/>
  <c r="M41" i="3"/>
  <c r="M40" i="3" s="1"/>
  <c r="K41" i="3"/>
  <c r="K40" i="3" s="1"/>
  <c r="J41" i="3"/>
  <c r="J40" i="3" s="1"/>
  <c r="AU40" i="3"/>
  <c r="AT40" i="3"/>
  <c r="AS40" i="3"/>
  <c r="AW38" i="3"/>
  <c r="AW37" i="3" s="1"/>
  <c r="AW36" i="3" s="1"/>
  <c r="AU38" i="3"/>
  <c r="AT38" i="3"/>
  <c r="AT37" i="3" s="1"/>
  <c r="AT36" i="3" s="1"/>
  <c r="AS38" i="3"/>
  <c r="AQ38" i="3"/>
  <c r="AQ37" i="3" s="1"/>
  <c r="AQ36" i="3" s="1"/>
  <c r="AP38" i="3"/>
  <c r="AP37" i="3" s="1"/>
  <c r="AP36" i="3" s="1"/>
  <c r="AK38" i="3"/>
  <c r="AK37" i="3" s="1"/>
  <c r="AK36" i="3" s="1"/>
  <c r="AI38" i="3"/>
  <c r="AH38" i="3"/>
  <c r="AH37" i="3" s="1"/>
  <c r="AH36" i="3" s="1"/>
  <c r="AG38" i="3"/>
  <c r="AG37" i="3" s="1"/>
  <c r="AG36" i="3" s="1"/>
  <c r="AE38" i="3"/>
  <c r="AE37" i="3" s="1"/>
  <c r="AE36" i="3" s="1"/>
  <c r="AD38" i="3"/>
  <c r="Y38" i="3"/>
  <c r="Y37" i="3" s="1"/>
  <c r="Y36" i="3" s="1"/>
  <c r="W38" i="3"/>
  <c r="W37" i="3" s="1"/>
  <c r="W36" i="3" s="1"/>
  <c r="V38" i="3"/>
  <c r="V37" i="3" s="1"/>
  <c r="V36" i="3" s="1"/>
  <c r="Q38" i="3"/>
  <c r="O38" i="3"/>
  <c r="O37" i="3" s="1"/>
  <c r="O36" i="3" s="1"/>
  <c r="N38" i="3"/>
  <c r="N37" i="3" s="1"/>
  <c r="N36" i="3" s="1"/>
  <c r="M38" i="3"/>
  <c r="M37" i="3" s="1"/>
  <c r="M36" i="3" s="1"/>
  <c r="K38" i="3"/>
  <c r="J38" i="3"/>
  <c r="J37" i="3" s="1"/>
  <c r="J36" i="3" s="1"/>
  <c r="AU37" i="3"/>
  <c r="AU36" i="3" s="1"/>
  <c r="AS37" i="3"/>
  <c r="AS36" i="3" s="1"/>
  <c r="AI37" i="3"/>
  <c r="AI36" i="3" s="1"/>
  <c r="AD37" i="3"/>
  <c r="AD36" i="3" s="1"/>
  <c r="Q37" i="3"/>
  <c r="Q36" i="3" s="1"/>
  <c r="K37" i="3"/>
  <c r="K36" i="3" s="1"/>
  <c r="AW35" i="3"/>
  <c r="AW34" i="3" s="1"/>
  <c r="AV35" i="3"/>
  <c r="AV34" i="3" s="1"/>
  <c r="AT35" i="3"/>
  <c r="AS35" i="3"/>
  <c r="AS34" i="3" s="1"/>
  <c r="AR35" i="3"/>
  <c r="AR34" i="3" s="1"/>
  <c r="AP35" i="3"/>
  <c r="AP34" i="3" s="1"/>
  <c r="AK35" i="3"/>
  <c r="AK34" i="3" s="1"/>
  <c r="AJ35" i="3"/>
  <c r="AJ34" i="3" s="1"/>
  <c r="AH35" i="3"/>
  <c r="AG35" i="3"/>
  <c r="AG34" i="3" s="1"/>
  <c r="AF35" i="3"/>
  <c r="AF34" i="3" s="1"/>
  <c r="AD35" i="3"/>
  <c r="AD34" i="3" s="1"/>
  <c r="Y35" i="3"/>
  <c r="Y34" i="3" s="1"/>
  <c r="X35" i="3"/>
  <c r="X34" i="3" s="1"/>
  <c r="V35" i="3"/>
  <c r="V34" i="3" s="1"/>
  <c r="Q35" i="3"/>
  <c r="Q34" i="3" s="1"/>
  <c r="P35" i="3"/>
  <c r="P34" i="3" s="1"/>
  <c r="N35" i="3"/>
  <c r="N34" i="3" s="1"/>
  <c r="M35" i="3"/>
  <c r="M34" i="3" s="1"/>
  <c r="L35" i="3"/>
  <c r="L34" i="3" s="1"/>
  <c r="J35" i="3"/>
  <c r="J34" i="3" s="1"/>
  <c r="AT34" i="3"/>
  <c r="AH34" i="3"/>
  <c r="AW33" i="3"/>
  <c r="AW32" i="3" s="1"/>
  <c r="AV33" i="3"/>
  <c r="AV32" i="3" s="1"/>
  <c r="AT33" i="3"/>
  <c r="AT32" i="3" s="1"/>
  <c r="AS33" i="3"/>
  <c r="AS32" i="3" s="1"/>
  <c r="AR33" i="3"/>
  <c r="AR32" i="3" s="1"/>
  <c r="AP33" i="3"/>
  <c r="AP32" i="3" s="1"/>
  <c r="AK33" i="3"/>
  <c r="AK32" i="3" s="1"/>
  <c r="AJ33" i="3"/>
  <c r="AJ32" i="3" s="1"/>
  <c r="AH33" i="3"/>
  <c r="AH32" i="3" s="1"/>
  <c r="AG33" i="3"/>
  <c r="AG32" i="3" s="1"/>
  <c r="AF33" i="3"/>
  <c r="AF32" i="3" s="1"/>
  <c r="AD33" i="3"/>
  <c r="AD32" i="3" s="1"/>
  <c r="Y33" i="3"/>
  <c r="Y32" i="3" s="1"/>
  <c r="X33" i="3"/>
  <c r="X32" i="3" s="1"/>
  <c r="V33" i="3"/>
  <c r="V32" i="3" s="1"/>
  <c r="Q33" i="3"/>
  <c r="Q32" i="3" s="1"/>
  <c r="P33" i="3"/>
  <c r="P32" i="3" s="1"/>
  <c r="N33" i="3"/>
  <c r="N32" i="3" s="1"/>
  <c r="M33" i="3"/>
  <c r="M32" i="3" s="1"/>
  <c r="L33" i="3"/>
  <c r="L32" i="3" s="1"/>
  <c r="J33" i="3"/>
  <c r="J32" i="3" s="1"/>
  <c r="AW30" i="3"/>
  <c r="AW29" i="3" s="1"/>
  <c r="AV30" i="3"/>
  <c r="AT30" i="3"/>
  <c r="AT29" i="3" s="1"/>
  <c r="AS30" i="3"/>
  <c r="AS29" i="3" s="1"/>
  <c r="AR30" i="3"/>
  <c r="AR29" i="3" s="1"/>
  <c r="AP30" i="3"/>
  <c r="AP29" i="3" s="1"/>
  <c r="AK30" i="3"/>
  <c r="AK29" i="3" s="1"/>
  <c r="AJ30" i="3"/>
  <c r="AJ29" i="3" s="1"/>
  <c r="AH30" i="3"/>
  <c r="AH29" i="3" s="1"/>
  <c r="AG30" i="3"/>
  <c r="AG29" i="3" s="1"/>
  <c r="AF30" i="3"/>
  <c r="AF29" i="3" s="1"/>
  <c r="AD30" i="3"/>
  <c r="AD29" i="3" s="1"/>
  <c r="Y30" i="3"/>
  <c r="Y29" i="3" s="1"/>
  <c r="X30" i="3"/>
  <c r="V30" i="3"/>
  <c r="V29" i="3" s="1"/>
  <c r="Q30" i="3"/>
  <c r="Q29" i="3" s="1"/>
  <c r="P30" i="3"/>
  <c r="P29" i="3" s="1"/>
  <c r="N30" i="3"/>
  <c r="M30" i="3"/>
  <c r="M29" i="3" s="1"/>
  <c r="L30" i="3"/>
  <c r="L29" i="3" s="1"/>
  <c r="J30" i="3"/>
  <c r="J29" i="3" s="1"/>
  <c r="AV29" i="3"/>
  <c r="X29" i="3"/>
  <c r="N29" i="3"/>
  <c r="AV28" i="3"/>
  <c r="AV27" i="3" s="1"/>
  <c r="AU28" i="3"/>
  <c r="AT28" i="3"/>
  <c r="AT27" i="3" s="1"/>
  <c r="AR28" i="3"/>
  <c r="AQ28" i="3"/>
  <c r="AQ27" i="3" s="1"/>
  <c r="AP28" i="3"/>
  <c r="AP27" i="3" s="1"/>
  <c r="AJ28" i="3"/>
  <c r="AJ27" i="3" s="1"/>
  <c r="AI28" i="3"/>
  <c r="AH28" i="3"/>
  <c r="AH27" i="3" s="1"/>
  <c r="AF28" i="3"/>
  <c r="AE28" i="3"/>
  <c r="AE27" i="3" s="1"/>
  <c r="AD28" i="3"/>
  <c r="AD27" i="3" s="1"/>
  <c r="X28" i="3"/>
  <c r="X27" i="3" s="1"/>
  <c r="W28" i="3"/>
  <c r="W27" i="3" s="1"/>
  <c r="V28" i="3"/>
  <c r="V27" i="3" s="1"/>
  <c r="P28" i="3"/>
  <c r="O28" i="3"/>
  <c r="O27" i="3" s="1"/>
  <c r="N28" i="3"/>
  <c r="N27" i="3" s="1"/>
  <c r="L28" i="3"/>
  <c r="L27" i="3" s="1"/>
  <c r="K28" i="3"/>
  <c r="J28" i="3"/>
  <c r="J27" i="3" s="1"/>
  <c r="AU27" i="3"/>
  <c r="AR27" i="3"/>
  <c r="AI27" i="3"/>
  <c r="AF27" i="3"/>
  <c r="P27" i="3"/>
  <c r="K27" i="3"/>
  <c r="AW25" i="3"/>
  <c r="AW24" i="3" s="1"/>
  <c r="AV25" i="3"/>
  <c r="AV24" i="3" s="1"/>
  <c r="AT25" i="3"/>
  <c r="AT24" i="3" s="1"/>
  <c r="AS25" i="3"/>
  <c r="AS24" i="3" s="1"/>
  <c r="AR25" i="3"/>
  <c r="AR24" i="3" s="1"/>
  <c r="AK25" i="3"/>
  <c r="AK24" i="3" s="1"/>
  <c r="AJ25" i="3"/>
  <c r="AJ24" i="3" s="1"/>
  <c r="AH25" i="3"/>
  <c r="AH24" i="3" s="1"/>
  <c r="AG25" i="3"/>
  <c r="AG24" i="3" s="1"/>
  <c r="AF25" i="3"/>
  <c r="AF24" i="3" s="1"/>
  <c r="Y25" i="3"/>
  <c r="Y24" i="3" s="1"/>
  <c r="X25" i="3"/>
  <c r="X24" i="3" s="1"/>
  <c r="V25" i="3"/>
  <c r="V24" i="3" s="1"/>
  <c r="Q25" i="3"/>
  <c r="Q24" i="3" s="1"/>
  <c r="P25" i="3"/>
  <c r="P24" i="3" s="1"/>
  <c r="N25" i="3"/>
  <c r="N24" i="3" s="1"/>
  <c r="M25" i="3"/>
  <c r="M24" i="3" s="1"/>
  <c r="L25" i="3"/>
  <c r="L24" i="3" s="1"/>
  <c r="AW23" i="3"/>
  <c r="AW22" i="3" s="1"/>
  <c r="AV23" i="3"/>
  <c r="AV22" i="3" s="1"/>
  <c r="AT23" i="3"/>
  <c r="AT22" i="3" s="1"/>
  <c r="AS23" i="3"/>
  <c r="AS22" i="3" s="1"/>
  <c r="AR23" i="3"/>
  <c r="AR22" i="3" s="1"/>
  <c r="AK23" i="3"/>
  <c r="AK22" i="3" s="1"/>
  <c r="AJ23" i="3"/>
  <c r="AJ22" i="3" s="1"/>
  <c r="AH23" i="3"/>
  <c r="AG23" i="3"/>
  <c r="AG22" i="3" s="1"/>
  <c r="AF23" i="3"/>
  <c r="AF22" i="3" s="1"/>
  <c r="Y23" i="3"/>
  <c r="Y22" i="3" s="1"/>
  <c r="X23" i="3"/>
  <c r="X22" i="3" s="1"/>
  <c r="V23" i="3"/>
  <c r="V22" i="3" s="1"/>
  <c r="Q23" i="3"/>
  <c r="Q22" i="3" s="1"/>
  <c r="P23" i="3"/>
  <c r="P22" i="3" s="1"/>
  <c r="N23" i="3"/>
  <c r="N22" i="3" s="1"/>
  <c r="M23" i="3"/>
  <c r="M22" i="3" s="1"/>
  <c r="L23" i="3"/>
  <c r="L22" i="3" s="1"/>
  <c r="AH22" i="3"/>
  <c r="AH21" i="3" s="1"/>
  <c r="AW20" i="3"/>
  <c r="AW19" i="3" s="1"/>
  <c r="AV20" i="3"/>
  <c r="AT20" i="3"/>
  <c r="AT19" i="3" s="1"/>
  <c r="AS20" i="3"/>
  <c r="AS19" i="3" s="1"/>
  <c r="AR20" i="3"/>
  <c r="AR19" i="3" s="1"/>
  <c r="AP20" i="3"/>
  <c r="AP19" i="3" s="1"/>
  <c r="AK20" i="3"/>
  <c r="AK19" i="3" s="1"/>
  <c r="AJ20" i="3"/>
  <c r="AJ19" i="3" s="1"/>
  <c r="AH20" i="3"/>
  <c r="AH19" i="3" s="1"/>
  <c r="AG20" i="3"/>
  <c r="AG19" i="3" s="1"/>
  <c r="AF20" i="3"/>
  <c r="AF19" i="3" s="1"/>
  <c r="AD20" i="3"/>
  <c r="AD19" i="3" s="1"/>
  <c r="Y20" i="3"/>
  <c r="Y19" i="3" s="1"/>
  <c r="X20" i="3"/>
  <c r="X19" i="3" s="1"/>
  <c r="V20" i="3"/>
  <c r="V19" i="3" s="1"/>
  <c r="Q20" i="3"/>
  <c r="Q19" i="3" s="1"/>
  <c r="P20" i="3"/>
  <c r="P19" i="3" s="1"/>
  <c r="N20" i="3"/>
  <c r="M20" i="3"/>
  <c r="M19" i="3" s="1"/>
  <c r="L20" i="3"/>
  <c r="L19" i="3" s="1"/>
  <c r="J20" i="3"/>
  <c r="J19" i="3" s="1"/>
  <c r="AV19" i="3"/>
  <c r="N19" i="3"/>
  <c r="AW18" i="3"/>
  <c r="AV18" i="3"/>
  <c r="AT18" i="3"/>
  <c r="AS18" i="3"/>
  <c r="AR18" i="3"/>
  <c r="AP18" i="3"/>
  <c r="AK18" i="3"/>
  <c r="AJ18" i="3"/>
  <c r="AH18" i="3"/>
  <c r="AG18" i="3"/>
  <c r="AF18" i="3"/>
  <c r="AD18" i="3"/>
  <c r="Y18" i="3"/>
  <c r="X18" i="3"/>
  <c r="Q18" i="3"/>
  <c r="P18" i="3"/>
  <c r="N18" i="3"/>
  <c r="M18" i="3"/>
  <c r="L18" i="3"/>
  <c r="J18" i="3"/>
  <c r="AW17" i="3"/>
  <c r="AV17" i="3"/>
  <c r="AT17" i="3"/>
  <c r="AS17" i="3"/>
  <c r="AR17" i="3"/>
  <c r="AP17" i="3"/>
  <c r="AK17" i="3"/>
  <c r="AJ17" i="3"/>
  <c r="AH17" i="3"/>
  <c r="AG17" i="3"/>
  <c r="AF17" i="3"/>
  <c r="AD17" i="3"/>
  <c r="Y17" i="3"/>
  <c r="X17" i="3"/>
  <c r="Q17" i="3"/>
  <c r="P17" i="3"/>
  <c r="N17" i="3"/>
  <c r="M17" i="3"/>
  <c r="L17" i="3"/>
  <c r="J17" i="3"/>
  <c r="AW14" i="3"/>
  <c r="AW13" i="3" s="1"/>
  <c r="AU14" i="3"/>
  <c r="AU13" i="3" s="1"/>
  <c r="AT14" i="3"/>
  <c r="AT13" i="3" s="1"/>
  <c r="AS14" i="3"/>
  <c r="AS13" i="3" s="1"/>
  <c r="AQ14" i="3"/>
  <c r="AQ13" i="3" s="1"/>
  <c r="AP14" i="3"/>
  <c r="AP13" i="3" s="1"/>
  <c r="AK14" i="3"/>
  <c r="AK13" i="3" s="1"/>
  <c r="AI14" i="3"/>
  <c r="AI13" i="3" s="1"/>
  <c r="AH14" i="3"/>
  <c r="AH13" i="3" s="1"/>
  <c r="AG14" i="3"/>
  <c r="AG13" i="3" s="1"/>
  <c r="AE14" i="3"/>
  <c r="AE13" i="3" s="1"/>
  <c r="AD14" i="3"/>
  <c r="AD13" i="3" s="1"/>
  <c r="Y14" i="3"/>
  <c r="Y13" i="3" s="1"/>
  <c r="W14" i="3"/>
  <c r="W13" i="3" s="1"/>
  <c r="V14" i="3"/>
  <c r="V13" i="3" s="1"/>
  <c r="Q14" i="3"/>
  <c r="Q13" i="3" s="1"/>
  <c r="O14" i="3"/>
  <c r="O13" i="3" s="1"/>
  <c r="N14" i="3"/>
  <c r="N13" i="3" s="1"/>
  <c r="M14" i="3"/>
  <c r="M13" i="3" s="1"/>
  <c r="K14" i="3"/>
  <c r="K13" i="3" s="1"/>
  <c r="J14" i="3"/>
  <c r="J13" i="3" s="1"/>
  <c r="AW12" i="3"/>
  <c r="AW11" i="3" s="1"/>
  <c r="AU12" i="3"/>
  <c r="AT12" i="3"/>
  <c r="AS12" i="3"/>
  <c r="AS11" i="3" s="1"/>
  <c r="AQ12" i="3"/>
  <c r="AQ11" i="3" s="1"/>
  <c r="AP12" i="3"/>
  <c r="AP11" i="3" s="1"/>
  <c r="AK12" i="3"/>
  <c r="AK11" i="3" s="1"/>
  <c r="AI12" i="3"/>
  <c r="AI11" i="3" s="1"/>
  <c r="AH12" i="3"/>
  <c r="AH11" i="3" s="1"/>
  <c r="AG12" i="3"/>
  <c r="AG11" i="3" s="1"/>
  <c r="AE12" i="3"/>
  <c r="AE11" i="3" s="1"/>
  <c r="AD12" i="3"/>
  <c r="AD11" i="3" s="1"/>
  <c r="Y12" i="3"/>
  <c r="Y11" i="3" s="1"/>
  <c r="W12" i="3"/>
  <c r="W11" i="3" s="1"/>
  <c r="V12" i="3"/>
  <c r="V11" i="3" s="1"/>
  <c r="Q12" i="3"/>
  <c r="Q11" i="3" s="1"/>
  <c r="O12" i="3"/>
  <c r="O11" i="3" s="1"/>
  <c r="N12" i="3"/>
  <c r="N11" i="3" s="1"/>
  <c r="M12" i="3"/>
  <c r="M11" i="3" s="1"/>
  <c r="K12" i="3"/>
  <c r="K11" i="3" s="1"/>
  <c r="J12" i="3"/>
  <c r="J11" i="3" s="1"/>
  <c r="AU11" i="3"/>
  <c r="AT11" i="3"/>
  <c r="AZ503" i="2"/>
  <c r="AY503" i="2"/>
  <c r="AX503" i="2"/>
  <c r="AW503" i="2"/>
  <c r="AW502" i="2" s="1"/>
  <c r="AW501" i="2" s="1"/>
  <c r="AS503" i="2"/>
  <c r="AN503" i="2"/>
  <c r="AN502" i="2" s="1"/>
  <c r="AM503" i="2"/>
  <c r="AL503" i="2"/>
  <c r="AL502" i="2" s="1"/>
  <c r="AK503" i="2"/>
  <c r="AG503" i="2"/>
  <c r="AG502" i="2" s="1"/>
  <c r="AG501" i="2" s="1"/>
  <c r="Y503" i="2"/>
  <c r="T503" i="2"/>
  <c r="AB503" i="2" s="1"/>
  <c r="AB502" i="2" s="1"/>
  <c r="AB501" i="2" s="1"/>
  <c r="S503" i="2"/>
  <c r="R503" i="2"/>
  <c r="Z503" i="2" s="1"/>
  <c r="Q503" i="2"/>
  <c r="M503" i="2"/>
  <c r="AZ502" i="2"/>
  <c r="AY502" i="2"/>
  <c r="AY501" i="2" s="1"/>
  <c r="AV502" i="2"/>
  <c r="AV501" i="2" s="1"/>
  <c r="AU502" i="2"/>
  <c r="AT502" i="2"/>
  <c r="AT501" i="2" s="1"/>
  <c r="AS502" i="2"/>
  <c r="AR502" i="2"/>
  <c r="AR501" i="2" s="1"/>
  <c r="AQ502" i="2"/>
  <c r="AQ501" i="2" s="1"/>
  <c r="AP502" i="2"/>
  <c r="AP501" i="2" s="1"/>
  <c r="AM502" i="2"/>
  <c r="AM501" i="2" s="1"/>
  <c r="AK502" i="2"/>
  <c r="AJ502" i="2"/>
  <c r="AJ501" i="2" s="1"/>
  <c r="AI502" i="2"/>
  <c r="AH502" i="2"/>
  <c r="AH501" i="2" s="1"/>
  <c r="AF502" i="2"/>
  <c r="AF501" i="2" s="1"/>
  <c r="AE502" i="2"/>
  <c r="AE501" i="2" s="1"/>
  <c r="AD502" i="2"/>
  <c r="AD501" i="2" s="1"/>
  <c r="Y502" i="2"/>
  <c r="Y501" i="2" s="1"/>
  <c r="X502" i="2"/>
  <c r="W502" i="2"/>
  <c r="W501" i="2" s="1"/>
  <c r="V502" i="2"/>
  <c r="T502" i="2"/>
  <c r="T501" i="2" s="1"/>
  <c r="S502" i="2"/>
  <c r="Q502" i="2"/>
  <c r="Q501" i="2" s="1"/>
  <c r="P502" i="2"/>
  <c r="O502" i="2"/>
  <c r="O501" i="2" s="1"/>
  <c r="N502" i="2"/>
  <c r="M502" i="2"/>
  <c r="M501" i="2" s="1"/>
  <c r="L502" i="2"/>
  <c r="K502" i="2"/>
  <c r="K501" i="2" s="1"/>
  <c r="J502" i="2"/>
  <c r="AZ501" i="2"/>
  <c r="AU501" i="2"/>
  <c r="AS501" i="2"/>
  <c r="AN501" i="2"/>
  <c r="AK501" i="2"/>
  <c r="AI501" i="2"/>
  <c r="X501" i="2"/>
  <c r="V501" i="2"/>
  <c r="S501" i="2"/>
  <c r="P501" i="2"/>
  <c r="N501" i="2"/>
  <c r="L501" i="2"/>
  <c r="J501" i="2"/>
  <c r="BA500" i="2"/>
  <c r="AY500" i="2"/>
  <c r="AY499" i="2" s="1"/>
  <c r="AY498" i="2" s="1"/>
  <c r="AX500" i="2"/>
  <c r="AV500" i="2"/>
  <c r="AV499" i="2" s="1"/>
  <c r="AV498" i="2" s="1"/>
  <c r="AR500" i="2"/>
  <c r="AO500" i="2"/>
  <c r="AO499" i="2" s="1"/>
  <c r="AO498" i="2" s="1"/>
  <c r="AM500" i="2"/>
  <c r="AL500" i="2"/>
  <c r="AL499" i="2" s="1"/>
  <c r="AL498" i="2" s="1"/>
  <c r="AJ500" i="2"/>
  <c r="AF500" i="2"/>
  <c r="AF499" i="2" s="1"/>
  <c r="AF498" i="2" s="1"/>
  <c r="X500" i="2"/>
  <c r="U500" i="2"/>
  <c r="S500" i="2"/>
  <c r="AA500" i="2" s="1"/>
  <c r="AA499" i="2" s="1"/>
  <c r="AA498" i="2" s="1"/>
  <c r="R500" i="2"/>
  <c r="P500" i="2"/>
  <c r="P499" i="2" s="1"/>
  <c r="P498" i="2" s="1"/>
  <c r="L500" i="2"/>
  <c r="AX499" i="2"/>
  <c r="AW499" i="2"/>
  <c r="AW498" i="2" s="1"/>
  <c r="AU499" i="2"/>
  <c r="AU498" i="2" s="1"/>
  <c r="AT499" i="2"/>
  <c r="AS499" i="2"/>
  <c r="AS498" i="2" s="1"/>
  <c r="AR499" i="2"/>
  <c r="AQ499" i="2"/>
  <c r="AQ498" i="2" s="1"/>
  <c r="AP499" i="2"/>
  <c r="AM499" i="2"/>
  <c r="AM498" i="2" s="1"/>
  <c r="AK499" i="2"/>
  <c r="AK498" i="2" s="1"/>
  <c r="AJ499" i="2"/>
  <c r="AI499" i="2"/>
  <c r="AI498" i="2" s="1"/>
  <c r="AH499" i="2"/>
  <c r="AH498" i="2" s="1"/>
  <c r="AG499" i="2"/>
  <c r="AG498" i="2" s="1"/>
  <c r="AE499" i="2"/>
  <c r="AE498" i="2" s="1"/>
  <c r="AD499" i="2"/>
  <c r="Y499" i="2"/>
  <c r="Y498" i="2" s="1"/>
  <c r="X499" i="2"/>
  <c r="X498" i="2" s="1"/>
  <c r="W499" i="2"/>
  <c r="V499" i="2"/>
  <c r="V498" i="2" s="1"/>
  <c r="R499" i="2"/>
  <c r="R498" i="2" s="1"/>
  <c r="Q499" i="2"/>
  <c r="O499" i="2"/>
  <c r="N499" i="2"/>
  <c r="N498" i="2" s="1"/>
  <c r="M499" i="2"/>
  <c r="M498" i="2" s="1"/>
  <c r="M494" i="2" s="1"/>
  <c r="M493" i="2" s="1"/>
  <c r="M492" i="2" s="1"/>
  <c r="L499" i="2"/>
  <c r="L498" i="2" s="1"/>
  <c r="K499" i="2"/>
  <c r="J499" i="2"/>
  <c r="J498" i="2" s="1"/>
  <c r="AX498" i="2"/>
  <c r="AT498" i="2"/>
  <c r="AR498" i="2"/>
  <c r="AP498" i="2"/>
  <c r="AJ498" i="2"/>
  <c r="AD498" i="2"/>
  <c r="W498" i="2"/>
  <c r="Q498" i="2"/>
  <c r="O498" i="2"/>
  <c r="K498" i="2"/>
  <c r="BA497" i="2"/>
  <c r="BA496" i="2" s="1"/>
  <c r="BA495" i="2" s="1"/>
  <c r="AY497" i="2"/>
  <c r="AX497" i="2"/>
  <c r="AX496" i="2" s="1"/>
  <c r="AV497" i="2"/>
  <c r="AV496" i="2" s="1"/>
  <c r="AV495" i="2" s="1"/>
  <c r="AR497" i="2"/>
  <c r="AO497" i="2"/>
  <c r="AM497" i="2"/>
  <c r="AL497" i="2"/>
  <c r="AL496" i="2" s="1"/>
  <c r="AL495" i="2" s="1"/>
  <c r="AJ497" i="2"/>
  <c r="AF497" i="2"/>
  <c r="AF496" i="2" s="1"/>
  <c r="AF495" i="2" s="1"/>
  <c r="X497" i="2"/>
  <c r="U497" i="2"/>
  <c r="U496" i="2" s="1"/>
  <c r="U495" i="2" s="1"/>
  <c r="S497" i="2"/>
  <c r="AA497" i="2" s="1"/>
  <c r="R497" i="2"/>
  <c r="Z497" i="2" s="1"/>
  <c r="P497" i="2"/>
  <c r="L497" i="2"/>
  <c r="AY496" i="2"/>
  <c r="AY495" i="2" s="1"/>
  <c r="AW496" i="2"/>
  <c r="AW495" i="2" s="1"/>
  <c r="AU496" i="2"/>
  <c r="AU495" i="2" s="1"/>
  <c r="AU494" i="2" s="1"/>
  <c r="AU493" i="2" s="1"/>
  <c r="AU492" i="2" s="1"/>
  <c r="AT496" i="2"/>
  <c r="AS496" i="2"/>
  <c r="AS495" i="2" s="1"/>
  <c r="AS494" i="2" s="1"/>
  <c r="AS493" i="2" s="1"/>
  <c r="AS492" i="2" s="1"/>
  <c r="AQ496" i="2"/>
  <c r="AP496" i="2"/>
  <c r="AP495" i="2" s="1"/>
  <c r="AP494" i="2" s="1"/>
  <c r="AP493" i="2" s="1"/>
  <c r="AP492" i="2" s="1"/>
  <c r="AO496" i="2"/>
  <c r="AM496" i="2"/>
  <c r="AM495" i="2" s="1"/>
  <c r="AK496" i="2"/>
  <c r="AK495" i="2" s="1"/>
  <c r="AK494" i="2" s="1"/>
  <c r="AK493" i="2" s="1"/>
  <c r="AK492" i="2" s="1"/>
  <c r="AI496" i="2"/>
  <c r="AH496" i="2"/>
  <c r="AH495" i="2" s="1"/>
  <c r="AG496" i="2"/>
  <c r="AE496" i="2"/>
  <c r="AE495" i="2" s="1"/>
  <c r="AE494" i="2" s="1"/>
  <c r="AE493" i="2" s="1"/>
  <c r="AE492" i="2" s="1"/>
  <c r="AD496" i="2"/>
  <c r="Z496" i="2"/>
  <c r="Z495" i="2" s="1"/>
  <c r="Y496" i="2"/>
  <c r="X496" i="2"/>
  <c r="X495" i="2" s="1"/>
  <c r="W496" i="2"/>
  <c r="V496" i="2"/>
  <c r="V495" i="2" s="1"/>
  <c r="V494" i="2" s="1"/>
  <c r="V493" i="2" s="1"/>
  <c r="V492" i="2" s="1"/>
  <c r="S496" i="2"/>
  <c r="S495" i="2" s="1"/>
  <c r="Q496" i="2"/>
  <c r="Q495" i="2" s="1"/>
  <c r="Q494" i="2" s="1"/>
  <c r="Q493" i="2" s="1"/>
  <c r="Q492" i="2" s="1"/>
  <c r="O496" i="2"/>
  <c r="N496" i="2"/>
  <c r="N495" i="2" s="1"/>
  <c r="N494" i="2" s="1"/>
  <c r="N493" i="2" s="1"/>
  <c r="N492" i="2" s="1"/>
  <c r="M496" i="2"/>
  <c r="K496" i="2"/>
  <c r="K495" i="2" s="1"/>
  <c r="K494" i="2" s="1"/>
  <c r="K493" i="2" s="1"/>
  <c r="K492" i="2" s="1"/>
  <c r="J496" i="2"/>
  <c r="J495" i="2" s="1"/>
  <c r="J494" i="2" s="1"/>
  <c r="J493" i="2" s="1"/>
  <c r="J492" i="2" s="1"/>
  <c r="AX495" i="2"/>
  <c r="AT495" i="2"/>
  <c r="AT494" i="2" s="1"/>
  <c r="AT493" i="2" s="1"/>
  <c r="AT492" i="2" s="1"/>
  <c r="AQ495" i="2"/>
  <c r="AO495" i="2"/>
  <c r="AI495" i="2"/>
  <c r="AI494" i="2" s="1"/>
  <c r="AI493" i="2" s="1"/>
  <c r="AI492" i="2" s="1"/>
  <c r="AG495" i="2"/>
  <c r="AG494" i="2" s="1"/>
  <c r="AG493" i="2" s="1"/>
  <c r="AG492" i="2" s="1"/>
  <c r="AD495" i="2"/>
  <c r="AD494" i="2" s="1"/>
  <c r="AD493" i="2" s="1"/>
  <c r="AD492" i="2" s="1"/>
  <c r="Y495" i="2"/>
  <c r="W495" i="2"/>
  <c r="O495" i="2"/>
  <c r="M495" i="2"/>
  <c r="AW494" i="2"/>
  <c r="AQ494" i="2"/>
  <c r="AM494" i="2"/>
  <c r="W494" i="2"/>
  <c r="O494" i="2"/>
  <c r="AW493" i="2"/>
  <c r="AQ493" i="2"/>
  <c r="AM493" i="2"/>
  <c r="W493" i="2"/>
  <c r="O493" i="2"/>
  <c r="AW492" i="2"/>
  <c r="AQ492" i="2"/>
  <c r="AM492" i="2"/>
  <c r="W492" i="2"/>
  <c r="O492" i="2"/>
  <c r="BA491" i="2"/>
  <c r="BA481" i="4" s="1"/>
  <c r="BA480" i="4" s="1"/>
  <c r="AY491" i="2"/>
  <c r="AY481" i="4" s="1"/>
  <c r="AY480" i="4" s="1"/>
  <c r="AX491" i="2"/>
  <c r="AX481" i="4" s="1"/>
  <c r="AX480" i="4" s="1"/>
  <c r="AV491" i="2"/>
  <c r="AR491" i="2"/>
  <c r="AR481" i="4" s="1"/>
  <c r="AR480" i="4" s="1"/>
  <c r="AO491" i="2"/>
  <c r="AO481" i="4" s="1"/>
  <c r="AO480" i="4" s="1"/>
  <c r="AM491" i="2"/>
  <c r="AM481" i="4" s="1"/>
  <c r="AM480" i="4" s="1"/>
  <c r="AL491" i="2"/>
  <c r="AJ491" i="2"/>
  <c r="AJ481" i="4" s="1"/>
  <c r="AJ480" i="4" s="1"/>
  <c r="AF491" i="2"/>
  <c r="X491" i="2"/>
  <c r="X481" i="4" s="1"/>
  <c r="X480" i="4" s="1"/>
  <c r="U491" i="2"/>
  <c r="U481" i="4" s="1"/>
  <c r="U480" i="4" s="1"/>
  <c r="S491" i="2"/>
  <c r="S481" i="4" s="1"/>
  <c r="S480" i="4" s="1"/>
  <c r="R491" i="2"/>
  <c r="R481" i="4" s="1"/>
  <c r="R480" i="4" s="1"/>
  <c r="P491" i="2"/>
  <c r="P481" i="4" s="1"/>
  <c r="P480" i="4" s="1"/>
  <c r="L491" i="2"/>
  <c r="L481" i="4" s="1"/>
  <c r="L480" i="4" s="1"/>
  <c r="BA490" i="2"/>
  <c r="AW490" i="2"/>
  <c r="AU490" i="2"/>
  <c r="AT490" i="2"/>
  <c r="AS490" i="2"/>
  <c r="AQ490" i="2"/>
  <c r="AP490" i="2"/>
  <c r="AO490" i="2"/>
  <c r="AK490" i="2"/>
  <c r="AI490" i="2"/>
  <c r="AH490" i="2"/>
  <c r="AG490" i="2"/>
  <c r="AE490" i="2"/>
  <c r="AD490" i="2"/>
  <c r="Y490" i="2"/>
  <c r="X490" i="2"/>
  <c r="W490" i="2"/>
  <c r="V490" i="2"/>
  <c r="U490" i="2"/>
  <c r="R490" i="2"/>
  <c r="Q490" i="2"/>
  <c r="P490" i="2"/>
  <c r="O490" i="2"/>
  <c r="N490" i="2"/>
  <c r="M490" i="2"/>
  <c r="L490" i="2"/>
  <c r="K490" i="2"/>
  <c r="J490" i="2"/>
  <c r="BA489" i="2"/>
  <c r="BA479" i="4" s="1"/>
  <c r="BA478" i="4" s="1"/>
  <c r="AY489" i="2"/>
  <c r="AY479" i="4" s="1"/>
  <c r="AY478" i="4" s="1"/>
  <c r="AX489" i="2"/>
  <c r="AX479" i="4" s="1"/>
  <c r="AX478" i="4" s="1"/>
  <c r="AX477" i="4" s="1"/>
  <c r="AX476" i="4" s="1"/>
  <c r="AV489" i="2"/>
  <c r="AV479" i="4" s="1"/>
  <c r="AV478" i="4" s="1"/>
  <c r="AR489" i="2"/>
  <c r="AR479" i="4" s="1"/>
  <c r="AR478" i="4" s="1"/>
  <c r="AO489" i="2"/>
  <c r="AO479" i="4" s="1"/>
  <c r="AO478" i="4" s="1"/>
  <c r="AM489" i="2"/>
  <c r="AM479" i="4" s="1"/>
  <c r="AM478" i="4" s="1"/>
  <c r="AM477" i="4" s="1"/>
  <c r="AM476" i="4" s="1"/>
  <c r="AL489" i="2"/>
  <c r="AL479" i="4" s="1"/>
  <c r="AL478" i="4" s="1"/>
  <c r="AJ489" i="2"/>
  <c r="AJ479" i="4" s="1"/>
  <c r="AJ478" i="4" s="1"/>
  <c r="AF489" i="2"/>
  <c r="AF479" i="4" s="1"/>
  <c r="AF478" i="4" s="1"/>
  <c r="X489" i="2"/>
  <c r="X479" i="4" s="1"/>
  <c r="X478" i="4" s="1"/>
  <c r="X477" i="4" s="1"/>
  <c r="X476" i="4" s="1"/>
  <c r="U489" i="2"/>
  <c r="U479" i="4" s="1"/>
  <c r="U478" i="4" s="1"/>
  <c r="U477" i="4" s="1"/>
  <c r="U476" i="4" s="1"/>
  <c r="S489" i="2"/>
  <c r="S479" i="4" s="1"/>
  <c r="S478" i="4" s="1"/>
  <c r="R489" i="2"/>
  <c r="R479" i="4" s="1"/>
  <c r="R478" i="4" s="1"/>
  <c r="R477" i="4" s="1"/>
  <c r="R476" i="4" s="1"/>
  <c r="P489" i="2"/>
  <c r="P479" i="4" s="1"/>
  <c r="P478" i="4" s="1"/>
  <c r="P477" i="4" s="1"/>
  <c r="P476" i="4" s="1"/>
  <c r="L489" i="2"/>
  <c r="L479" i="4" s="1"/>
  <c r="L478" i="4" s="1"/>
  <c r="BA488" i="2"/>
  <c r="AY488" i="2"/>
  <c r="AW488" i="2"/>
  <c r="AW487" i="2" s="1"/>
  <c r="AW486" i="2" s="1"/>
  <c r="AW485" i="2" s="1"/>
  <c r="AW484" i="2" s="1"/>
  <c r="AU488" i="2"/>
  <c r="AT488" i="2"/>
  <c r="AS488" i="2"/>
  <c r="AS487" i="2" s="1"/>
  <c r="AS486" i="2" s="1"/>
  <c r="AS485" i="2" s="1"/>
  <c r="AS484" i="2" s="1"/>
  <c r="AR488" i="2"/>
  <c r="AQ488" i="2"/>
  <c r="AP488" i="2"/>
  <c r="AO488" i="2"/>
  <c r="AO487" i="2" s="1"/>
  <c r="AO486" i="2" s="1"/>
  <c r="AO485" i="2" s="1"/>
  <c r="AO484" i="2" s="1"/>
  <c r="AM488" i="2"/>
  <c r="AK488" i="2"/>
  <c r="AI488" i="2"/>
  <c r="AH488" i="2"/>
  <c r="AG488" i="2"/>
  <c r="AE488" i="2"/>
  <c r="AE487" i="2" s="1"/>
  <c r="AE486" i="2" s="1"/>
  <c r="AE485" i="2" s="1"/>
  <c r="AE484" i="2" s="1"/>
  <c r="AD488" i="2"/>
  <c r="Y488" i="2"/>
  <c r="X488" i="2"/>
  <c r="X487" i="2" s="1"/>
  <c r="X486" i="2" s="1"/>
  <c r="X485" i="2" s="1"/>
  <c r="X484" i="2" s="1"/>
  <c r="W488" i="2"/>
  <c r="W487" i="2" s="1"/>
  <c r="W486" i="2" s="1"/>
  <c r="W485" i="2" s="1"/>
  <c r="W484" i="2" s="1"/>
  <c r="V488" i="2"/>
  <c r="S488" i="2"/>
  <c r="Q488" i="2"/>
  <c r="O488" i="2"/>
  <c r="N488" i="2"/>
  <c r="M488" i="2"/>
  <c r="M487" i="2" s="1"/>
  <c r="M486" i="2" s="1"/>
  <c r="M485" i="2" s="1"/>
  <c r="M484" i="2" s="1"/>
  <c r="K488" i="2"/>
  <c r="J488" i="2"/>
  <c r="BA487" i="2"/>
  <c r="BA486" i="2" s="1"/>
  <c r="BA485" i="2" s="1"/>
  <c r="BA484" i="2" s="1"/>
  <c r="AU487" i="2"/>
  <c r="AU486" i="2" s="1"/>
  <c r="AU485" i="2" s="1"/>
  <c r="AU484" i="2" s="1"/>
  <c r="AK487" i="2"/>
  <c r="AK486" i="2" s="1"/>
  <c r="AK485" i="2" s="1"/>
  <c r="AK484" i="2" s="1"/>
  <c r="AG487" i="2"/>
  <c r="AG486" i="2" s="1"/>
  <c r="AG485" i="2" s="1"/>
  <c r="AG484" i="2" s="1"/>
  <c r="Y487" i="2"/>
  <c r="Y486" i="2" s="1"/>
  <c r="Y485" i="2" s="1"/>
  <c r="Y484" i="2" s="1"/>
  <c r="Q487" i="2"/>
  <c r="Q486" i="2" s="1"/>
  <c r="Q485" i="2" s="1"/>
  <c r="Q484" i="2" s="1"/>
  <c r="O487" i="2"/>
  <c r="K487" i="2"/>
  <c r="K486" i="2" s="1"/>
  <c r="K485" i="2" s="1"/>
  <c r="K484" i="2" s="1"/>
  <c r="O486" i="2"/>
  <c r="O485" i="2" s="1"/>
  <c r="O484" i="2" s="1"/>
  <c r="BA483" i="2"/>
  <c r="AY483" i="2"/>
  <c r="AY482" i="2" s="1"/>
  <c r="AY481" i="2" s="1"/>
  <c r="AY480" i="2" s="1"/>
  <c r="AX483" i="2"/>
  <c r="AV483" i="2"/>
  <c r="AV482" i="2" s="1"/>
  <c r="AV481" i="2" s="1"/>
  <c r="AV480" i="2" s="1"/>
  <c r="AR483" i="2"/>
  <c r="AO483" i="2"/>
  <c r="AO482" i="2" s="1"/>
  <c r="AO481" i="2" s="1"/>
  <c r="AO480" i="2" s="1"/>
  <c r="AM483" i="2"/>
  <c r="AL483" i="2"/>
  <c r="AJ483" i="2"/>
  <c r="AJ482" i="2" s="1"/>
  <c r="AJ481" i="2" s="1"/>
  <c r="AJ480" i="2" s="1"/>
  <c r="AF483" i="2"/>
  <c r="AF482" i="2" s="1"/>
  <c r="AF481" i="2" s="1"/>
  <c r="AF480" i="2" s="1"/>
  <c r="X483" i="2"/>
  <c r="X482" i="2" s="1"/>
  <c r="X481" i="2" s="1"/>
  <c r="X480" i="2" s="1"/>
  <c r="U483" i="2"/>
  <c r="S483" i="2"/>
  <c r="AA483" i="2" s="1"/>
  <c r="AA482" i="2" s="1"/>
  <c r="AA481" i="2" s="1"/>
  <c r="AA480" i="2" s="1"/>
  <c r="R483" i="2"/>
  <c r="P483" i="2"/>
  <c r="L483" i="2"/>
  <c r="L482" i="2" s="1"/>
  <c r="L481" i="2" s="1"/>
  <c r="L480" i="2" s="1"/>
  <c r="AX482" i="2"/>
  <c r="AW482" i="2"/>
  <c r="AW481" i="2" s="1"/>
  <c r="AW480" i="2" s="1"/>
  <c r="AU482" i="2"/>
  <c r="AT482" i="2"/>
  <c r="AS482" i="2"/>
  <c r="AS481" i="2" s="1"/>
  <c r="AS480" i="2" s="1"/>
  <c r="AQ482" i="2"/>
  <c r="AP482" i="2"/>
  <c r="AM482" i="2"/>
  <c r="AL482" i="2"/>
  <c r="AL481" i="2" s="1"/>
  <c r="AL480" i="2" s="1"/>
  <c r="AK482" i="2"/>
  <c r="AI482" i="2"/>
  <c r="AH482" i="2"/>
  <c r="AG482" i="2"/>
  <c r="AG481" i="2" s="1"/>
  <c r="AG480" i="2" s="1"/>
  <c r="AE482" i="2"/>
  <c r="AD482" i="2"/>
  <c r="Y482" i="2"/>
  <c r="W482" i="2"/>
  <c r="V482" i="2"/>
  <c r="V481" i="2" s="1"/>
  <c r="V480" i="2" s="1"/>
  <c r="S482" i="2"/>
  <c r="R482" i="2"/>
  <c r="R481" i="2" s="1"/>
  <c r="R480" i="2" s="1"/>
  <c r="Q482" i="2"/>
  <c r="O482" i="2"/>
  <c r="O481" i="2" s="1"/>
  <c r="O480" i="2" s="1"/>
  <c r="N482" i="2"/>
  <c r="M482" i="2"/>
  <c r="M481" i="2" s="1"/>
  <c r="M480" i="2" s="1"/>
  <c r="K482" i="2"/>
  <c r="J482" i="2"/>
  <c r="J481" i="2" s="1"/>
  <c r="J480" i="2" s="1"/>
  <c r="AX481" i="2"/>
  <c r="AX480" i="2" s="1"/>
  <c r="AU481" i="2"/>
  <c r="AT481" i="2"/>
  <c r="AT480" i="2" s="1"/>
  <c r="AQ481" i="2"/>
  <c r="AQ480" i="2" s="1"/>
  <c r="AP481" i="2"/>
  <c r="AM481" i="2"/>
  <c r="AK481" i="2"/>
  <c r="AK480" i="2" s="1"/>
  <c r="AI481" i="2"/>
  <c r="AH481" i="2"/>
  <c r="AH480" i="2" s="1"/>
  <c r="AE481" i="2"/>
  <c r="AD481" i="2"/>
  <c r="Y481" i="2"/>
  <c r="Y480" i="2" s="1"/>
  <c r="W481" i="2"/>
  <c r="S481" i="2"/>
  <c r="S480" i="2" s="1"/>
  <c r="Q481" i="2"/>
  <c r="N481" i="2"/>
  <c r="N480" i="2" s="1"/>
  <c r="K481" i="2"/>
  <c r="AU480" i="2"/>
  <c r="AP480" i="2"/>
  <c r="AM480" i="2"/>
  <c r="AI480" i="2"/>
  <c r="AE480" i="2"/>
  <c r="AD480" i="2"/>
  <c r="W480" i="2"/>
  <c r="Q480" i="2"/>
  <c r="K480" i="2"/>
  <c r="BA479" i="2"/>
  <c r="AZ479" i="2"/>
  <c r="AX479" i="2"/>
  <c r="AU479" i="2"/>
  <c r="AU478" i="2" s="1"/>
  <c r="AU477" i="2" s="1"/>
  <c r="AU476" i="2" s="1"/>
  <c r="AU475" i="2" s="1"/>
  <c r="AQ479" i="2"/>
  <c r="AO479" i="2"/>
  <c r="AN479" i="2"/>
  <c r="AN478" i="2" s="1"/>
  <c r="AN477" i="2" s="1"/>
  <c r="AN476" i="2" s="1"/>
  <c r="AL479" i="2"/>
  <c r="AI479" i="2"/>
  <c r="AE479" i="2"/>
  <c r="W479" i="2"/>
  <c r="U479" i="2"/>
  <c r="T479" i="2"/>
  <c r="R479" i="2"/>
  <c r="Z479" i="2" s="1"/>
  <c r="Z478" i="2" s="1"/>
  <c r="Z477" i="2" s="1"/>
  <c r="Z476" i="2" s="1"/>
  <c r="O479" i="2"/>
  <c r="K479" i="2"/>
  <c r="BA478" i="2"/>
  <c r="AX478" i="2"/>
  <c r="AX477" i="2" s="1"/>
  <c r="AX476" i="2" s="1"/>
  <c r="AW478" i="2"/>
  <c r="AW477" i="2" s="1"/>
  <c r="AW476" i="2" s="1"/>
  <c r="AV478" i="2"/>
  <c r="AT478" i="2"/>
  <c r="AT477" i="2" s="1"/>
  <c r="AT476" i="2" s="1"/>
  <c r="AT475" i="2" s="1"/>
  <c r="AS478" i="2"/>
  <c r="AS477" i="2" s="1"/>
  <c r="AS476" i="2" s="1"/>
  <c r="AR478" i="2"/>
  <c r="AP478" i="2"/>
  <c r="AO478" i="2"/>
  <c r="AO477" i="2" s="1"/>
  <c r="AO476" i="2" s="1"/>
  <c r="AL478" i="2"/>
  <c r="AL477" i="2" s="1"/>
  <c r="AL476" i="2" s="1"/>
  <c r="AK478" i="2"/>
  <c r="AJ478" i="2"/>
  <c r="AH478" i="2"/>
  <c r="AH477" i="2" s="1"/>
  <c r="AH476" i="2" s="1"/>
  <c r="AH475" i="2" s="1"/>
  <c r="AG478" i="2"/>
  <c r="AG477" i="2" s="1"/>
  <c r="AG476" i="2" s="1"/>
  <c r="AG475" i="2" s="1"/>
  <c r="AF478" i="2"/>
  <c r="AD478" i="2"/>
  <c r="Y478" i="2"/>
  <c r="Y477" i="2" s="1"/>
  <c r="Y476" i="2" s="1"/>
  <c r="Y475" i="2" s="1"/>
  <c r="X478" i="2"/>
  <c r="X477" i="2" s="1"/>
  <c r="X476" i="2" s="1"/>
  <c r="W478" i="2"/>
  <c r="V478" i="2"/>
  <c r="U478" i="2"/>
  <c r="U477" i="2" s="1"/>
  <c r="U476" i="2" s="1"/>
  <c r="Q478" i="2"/>
  <c r="P478" i="2"/>
  <c r="O478" i="2"/>
  <c r="O477" i="2" s="1"/>
  <c r="O476" i="2" s="1"/>
  <c r="O475" i="2" s="1"/>
  <c r="N478" i="2"/>
  <c r="N477" i="2" s="1"/>
  <c r="N476" i="2" s="1"/>
  <c r="M478" i="2"/>
  <c r="L478" i="2"/>
  <c r="J478" i="2"/>
  <c r="J477" i="2" s="1"/>
  <c r="J476" i="2" s="1"/>
  <c r="J475" i="2" s="1"/>
  <c r="BA477" i="2"/>
  <c r="BA476" i="2" s="1"/>
  <c r="AV477" i="2"/>
  <c r="AV476" i="2" s="1"/>
  <c r="AR477" i="2"/>
  <c r="AR476" i="2" s="1"/>
  <c r="AP477" i="2"/>
  <c r="AP476" i="2" s="1"/>
  <c r="AP475" i="2" s="1"/>
  <c r="AK477" i="2"/>
  <c r="AK476" i="2" s="1"/>
  <c r="AJ477" i="2"/>
  <c r="AJ476" i="2" s="1"/>
  <c r="AF477" i="2"/>
  <c r="AF476" i="2" s="1"/>
  <c r="AD477" i="2"/>
  <c r="AD476" i="2" s="1"/>
  <c r="AD475" i="2" s="1"/>
  <c r="W477" i="2"/>
  <c r="W476" i="2" s="1"/>
  <c r="W475" i="2" s="1"/>
  <c r="V477" i="2"/>
  <c r="V476" i="2" s="1"/>
  <c r="Q477" i="2"/>
  <c r="Q476" i="2" s="1"/>
  <c r="Q475" i="2" s="1"/>
  <c r="P477" i="2"/>
  <c r="P476" i="2" s="1"/>
  <c r="M477" i="2"/>
  <c r="M476" i="2" s="1"/>
  <c r="M475" i="2" s="1"/>
  <c r="L477" i="2"/>
  <c r="L476" i="2" s="1"/>
  <c r="BA474" i="2"/>
  <c r="BA473" i="2" s="1"/>
  <c r="AY474" i="2"/>
  <c r="AY472" i="2" s="1"/>
  <c r="AY471" i="2" s="1"/>
  <c r="AX474" i="2"/>
  <c r="AV474" i="2"/>
  <c r="AP474" i="2"/>
  <c r="AO474" i="2"/>
  <c r="AM474" i="2"/>
  <c r="AM473" i="2" s="1"/>
  <c r="AJ474" i="2"/>
  <c r="AD474" i="2"/>
  <c r="AF474" i="2" s="1"/>
  <c r="U474" i="2"/>
  <c r="U472" i="2" s="1"/>
  <c r="U471" i="2" s="1"/>
  <c r="T474" i="2"/>
  <c r="S474" i="2"/>
  <c r="R474" i="2"/>
  <c r="AY473" i="2"/>
  <c r="AW473" i="2"/>
  <c r="AV473" i="2"/>
  <c r="AU473" i="2"/>
  <c r="AT473" i="2"/>
  <c r="AS473" i="2"/>
  <c r="AQ473" i="2"/>
  <c r="AK473" i="2"/>
  <c r="AJ473" i="2"/>
  <c r="AI473" i="2"/>
  <c r="AH473" i="2"/>
  <c r="AG473" i="2"/>
  <c r="AE473" i="2"/>
  <c r="AD473" i="2"/>
  <c r="Y473" i="2"/>
  <c r="X473" i="2"/>
  <c r="W473" i="2"/>
  <c r="V473" i="2"/>
  <c r="T473" i="2"/>
  <c r="S473" i="2"/>
  <c r="R473" i="2"/>
  <c r="Q473" i="2"/>
  <c r="P473" i="2"/>
  <c r="O473" i="2"/>
  <c r="N473" i="2"/>
  <c r="M473" i="2"/>
  <c r="L473" i="2"/>
  <c r="K473" i="2"/>
  <c r="J473" i="2"/>
  <c r="AW472" i="2"/>
  <c r="AW471" i="2" s="1"/>
  <c r="AV472" i="2"/>
  <c r="AU472" i="2"/>
  <c r="AT472" i="2"/>
  <c r="AS472" i="2"/>
  <c r="AS471" i="2" s="1"/>
  <c r="AQ472" i="2"/>
  <c r="AM472" i="2"/>
  <c r="AK472" i="2"/>
  <c r="AJ472" i="2"/>
  <c r="AJ471" i="2" s="1"/>
  <c r="AI472" i="2"/>
  <c r="AH472" i="2"/>
  <c r="AG472" i="2"/>
  <c r="AE472" i="2"/>
  <c r="AE471" i="2" s="1"/>
  <c r="AD472" i="2"/>
  <c r="Y472" i="2"/>
  <c r="X472" i="2"/>
  <c r="W472" i="2"/>
  <c r="W471" i="2" s="1"/>
  <c r="V472" i="2"/>
  <c r="T472" i="2"/>
  <c r="S472" i="2"/>
  <c r="S471" i="2" s="1"/>
  <c r="R472" i="2"/>
  <c r="Q472" i="2"/>
  <c r="P472" i="2"/>
  <c r="O472" i="2"/>
  <c r="O471" i="2" s="1"/>
  <c r="N472" i="2"/>
  <c r="M472" i="2"/>
  <c r="L472" i="2"/>
  <c r="K472" i="2"/>
  <c r="K471" i="2" s="1"/>
  <c r="J472" i="2"/>
  <c r="AV471" i="2"/>
  <c r="AU471" i="2"/>
  <c r="AT471" i="2"/>
  <c r="AQ471" i="2"/>
  <c r="AM471" i="2"/>
  <c r="AK471" i="2"/>
  <c r="AI471" i="2"/>
  <c r="AH471" i="2"/>
  <c r="AG471" i="2"/>
  <c r="AD471" i="2"/>
  <c r="Y471" i="2"/>
  <c r="X471" i="2"/>
  <c r="V471" i="2"/>
  <c r="T471" i="2"/>
  <c r="R471" i="2"/>
  <c r="Q471" i="2"/>
  <c r="P471" i="2"/>
  <c r="N471" i="2"/>
  <c r="M471" i="2"/>
  <c r="L471" i="2"/>
  <c r="J471" i="2"/>
  <c r="BA470" i="2"/>
  <c r="AY470" i="2"/>
  <c r="AX470" i="2"/>
  <c r="AV470" i="2"/>
  <c r="AR470" i="2"/>
  <c r="AO470" i="2"/>
  <c r="AO469" i="2" s="1"/>
  <c r="AO468" i="2" s="1"/>
  <c r="AO467" i="2" s="1"/>
  <c r="AM470" i="2"/>
  <c r="AL470" i="2"/>
  <c r="AJ470" i="2"/>
  <c r="AF470" i="2"/>
  <c r="X470" i="2"/>
  <c r="U470" i="2"/>
  <c r="S470" i="2"/>
  <c r="AA470" i="2" s="1"/>
  <c r="AA469" i="2" s="1"/>
  <c r="AA468" i="2" s="1"/>
  <c r="AA467" i="2" s="1"/>
  <c r="N470" i="2"/>
  <c r="N469" i="2" s="1"/>
  <c r="N468" i="2" s="1"/>
  <c r="N467" i="2" s="1"/>
  <c r="L470" i="2"/>
  <c r="BA469" i="2"/>
  <c r="AY469" i="2"/>
  <c r="AX469" i="2"/>
  <c r="AW469" i="2"/>
  <c r="AV469" i="2"/>
  <c r="AU469" i="2"/>
  <c r="AT469" i="2"/>
  <c r="AS469" i="2"/>
  <c r="AR469" i="2"/>
  <c r="AQ469" i="2"/>
  <c r="AP469" i="2"/>
  <c r="AM469" i="2"/>
  <c r="AK469" i="2"/>
  <c r="AJ469" i="2"/>
  <c r="AI469" i="2"/>
  <c r="AH469" i="2"/>
  <c r="AG469" i="2"/>
  <c r="AF469" i="2"/>
  <c r="AE469" i="2"/>
  <c r="AD469" i="2"/>
  <c r="Y469" i="2"/>
  <c r="X469" i="2"/>
  <c r="W469" i="2"/>
  <c r="V469" i="2"/>
  <c r="S469" i="2"/>
  <c r="Q469" i="2"/>
  <c r="O469" i="2"/>
  <c r="M469" i="2"/>
  <c r="L469" i="2"/>
  <c r="K469" i="2"/>
  <c r="J469" i="2"/>
  <c r="BA468" i="2"/>
  <c r="AY468" i="2"/>
  <c r="AX468" i="2"/>
  <c r="AW468" i="2"/>
  <c r="AV468" i="2"/>
  <c r="AU468" i="2"/>
  <c r="AT468" i="2"/>
  <c r="AS468" i="2"/>
  <c r="AR468" i="2"/>
  <c r="AQ468" i="2"/>
  <c r="AP468" i="2"/>
  <c r="AM468" i="2"/>
  <c r="AK468" i="2"/>
  <c r="AJ468" i="2"/>
  <c r="AI468" i="2"/>
  <c r="AH468" i="2"/>
  <c r="AG468" i="2"/>
  <c r="AF468" i="2"/>
  <c r="AE468" i="2"/>
  <c r="AD468" i="2"/>
  <c r="Y468" i="2"/>
  <c r="X468" i="2"/>
  <c r="W468" i="2"/>
  <c r="V468" i="2"/>
  <c r="S468" i="2"/>
  <c r="Q468" i="2"/>
  <c r="O468" i="2"/>
  <c r="M468" i="2"/>
  <c r="L468" i="2"/>
  <c r="K468" i="2"/>
  <c r="J468" i="2"/>
  <c r="BA467" i="2"/>
  <c r="AY467" i="2"/>
  <c r="AX467" i="2"/>
  <c r="AW467" i="2"/>
  <c r="AV467" i="2"/>
  <c r="AU467" i="2"/>
  <c r="AT467" i="2"/>
  <c r="AS467" i="2"/>
  <c r="AR467" i="2"/>
  <c r="AQ467" i="2"/>
  <c r="AP467" i="2"/>
  <c r="AM467" i="2"/>
  <c r="AK467" i="2"/>
  <c r="AJ467" i="2"/>
  <c r="AI467" i="2"/>
  <c r="AH467" i="2"/>
  <c r="AG467" i="2"/>
  <c r="AF467" i="2"/>
  <c r="AE467" i="2"/>
  <c r="AD467" i="2"/>
  <c r="Y467" i="2"/>
  <c r="X467" i="2"/>
  <c r="W467" i="2"/>
  <c r="V467" i="2"/>
  <c r="S467" i="2"/>
  <c r="Q467" i="2"/>
  <c r="O467" i="2"/>
  <c r="M467" i="2"/>
  <c r="L467" i="2"/>
  <c r="K467" i="2"/>
  <c r="J467" i="2"/>
  <c r="AC466" i="2"/>
  <c r="AC470" i="4" s="1"/>
  <c r="AC469" i="4" s="1"/>
  <c r="AC468" i="4" s="1"/>
  <c r="AB466" i="2"/>
  <c r="AB470" i="4" s="1"/>
  <c r="AB469" i="4" s="1"/>
  <c r="AB468" i="4" s="1"/>
  <c r="Z466" i="2"/>
  <c r="Z470" i="4" s="1"/>
  <c r="Z469" i="4" s="1"/>
  <c r="Z468" i="4" s="1"/>
  <c r="W466" i="2"/>
  <c r="AA466" i="2" s="1"/>
  <c r="AA470" i="4" s="1"/>
  <c r="AA469" i="4" s="1"/>
  <c r="AA468" i="4" s="1"/>
  <c r="AC465" i="2"/>
  <c r="AB465" i="2"/>
  <c r="Z465" i="2"/>
  <c r="Y465" i="2"/>
  <c r="X465" i="2"/>
  <c r="V465" i="2"/>
  <c r="AC464" i="2"/>
  <c r="AB464" i="2"/>
  <c r="Z464" i="2"/>
  <c r="Y464" i="2"/>
  <c r="X464" i="2"/>
  <c r="V464" i="2"/>
  <c r="AZ463" i="2"/>
  <c r="AY463" i="2"/>
  <c r="AX463" i="2"/>
  <c r="AW463" i="2"/>
  <c r="AS463" i="2"/>
  <c r="AS462" i="2" s="1"/>
  <c r="AS461" i="2" s="1"/>
  <c r="AN463" i="2"/>
  <c r="AM463" i="2"/>
  <c r="AL463" i="2"/>
  <c r="AL462" i="2" s="1"/>
  <c r="AL461" i="2" s="1"/>
  <c r="AK463" i="2"/>
  <c r="AG463" i="2"/>
  <c r="Y463" i="2"/>
  <c r="T463" i="2"/>
  <c r="AB463" i="2" s="1"/>
  <c r="AB462" i="2" s="1"/>
  <c r="AB461" i="2" s="1"/>
  <c r="S463" i="2"/>
  <c r="R463" i="2"/>
  <c r="Q463" i="2"/>
  <c r="Q462" i="2" s="1"/>
  <c r="Q461" i="2" s="1"/>
  <c r="M463" i="2"/>
  <c r="AZ462" i="2"/>
  <c r="AY462" i="2"/>
  <c r="AV462" i="2"/>
  <c r="AU462" i="2"/>
  <c r="AT462" i="2"/>
  <c r="AR462" i="2"/>
  <c r="AQ462" i="2"/>
  <c r="AP462" i="2"/>
  <c r="AN462" i="2"/>
  <c r="AM462" i="2"/>
  <c r="AK462" i="2"/>
  <c r="AJ462" i="2"/>
  <c r="AI462" i="2"/>
  <c r="AH462" i="2"/>
  <c r="AG462" i="2"/>
  <c r="AF462" i="2"/>
  <c r="AE462" i="2"/>
  <c r="AD462" i="2"/>
  <c r="X462" i="2"/>
  <c r="W462" i="2"/>
  <c r="V462" i="2"/>
  <c r="T462" i="2"/>
  <c r="S462" i="2"/>
  <c r="P462" i="2"/>
  <c r="O462" i="2"/>
  <c r="N462" i="2"/>
  <c r="M462" i="2"/>
  <c r="L462" i="2"/>
  <c r="K462" i="2"/>
  <c r="J462" i="2"/>
  <c r="AZ461" i="2"/>
  <c r="AY461" i="2"/>
  <c r="AV461" i="2"/>
  <c r="AU461" i="2"/>
  <c r="AT461" i="2"/>
  <c r="AR461" i="2"/>
  <c r="AQ461" i="2"/>
  <c r="AP461" i="2"/>
  <c r="AN461" i="2"/>
  <c r="AM461" i="2"/>
  <c r="AK461" i="2"/>
  <c r="AJ461" i="2"/>
  <c r="AI461" i="2"/>
  <c r="AH461" i="2"/>
  <c r="AG461" i="2"/>
  <c r="AF461" i="2"/>
  <c r="AE461" i="2"/>
  <c r="AD461" i="2"/>
  <c r="X461" i="2"/>
  <c r="W461" i="2"/>
  <c r="V461" i="2"/>
  <c r="T461" i="2"/>
  <c r="S461" i="2"/>
  <c r="P461" i="2"/>
  <c r="O461" i="2"/>
  <c r="N461" i="2"/>
  <c r="M461" i="2"/>
  <c r="L461" i="2"/>
  <c r="K461" i="2"/>
  <c r="J461" i="2"/>
  <c r="BA460" i="2"/>
  <c r="AY460" i="2"/>
  <c r="AY459" i="2" s="1"/>
  <c r="AX460" i="2"/>
  <c r="AV460" i="2"/>
  <c r="AR460" i="2"/>
  <c r="AO460" i="2"/>
  <c r="AO459" i="2" s="1"/>
  <c r="AM460" i="2"/>
  <c r="AL460" i="2"/>
  <c r="AL459" i="2" s="1"/>
  <c r="AL456" i="2" s="1"/>
  <c r="AJ460" i="2"/>
  <c r="AJ459" i="2" s="1"/>
  <c r="AF460" i="2"/>
  <c r="X460" i="2"/>
  <c r="U460" i="2"/>
  <c r="S460" i="2"/>
  <c r="AA460" i="2" s="1"/>
  <c r="AA459" i="2" s="1"/>
  <c r="R460" i="2"/>
  <c r="P460" i="2"/>
  <c r="L460" i="2"/>
  <c r="L459" i="2" s="1"/>
  <c r="AX459" i="2"/>
  <c r="AW459" i="2"/>
  <c r="AV459" i="2"/>
  <c r="AU459" i="2"/>
  <c r="AT459" i="2"/>
  <c r="AS459" i="2"/>
  <c r="AQ459" i="2"/>
  <c r="AP459" i="2"/>
  <c r="AM459" i="2"/>
  <c r="AK459" i="2"/>
  <c r="AI459" i="2"/>
  <c r="AH459" i="2"/>
  <c r="AG459" i="2"/>
  <c r="AF459" i="2"/>
  <c r="AE459" i="2"/>
  <c r="AD459" i="2"/>
  <c r="Y459" i="2"/>
  <c r="X459" i="2"/>
  <c r="W459" i="2"/>
  <c r="V459" i="2"/>
  <c r="S459" i="2"/>
  <c r="R459" i="2"/>
  <c r="Q459" i="2"/>
  <c r="O459" i="2"/>
  <c r="N459" i="2"/>
  <c r="M459" i="2"/>
  <c r="K459" i="2"/>
  <c r="J459" i="2"/>
  <c r="BA458" i="2"/>
  <c r="AY458" i="2"/>
  <c r="AX458" i="2"/>
  <c r="AX457" i="2" s="1"/>
  <c r="AX456" i="2" s="1"/>
  <c r="AV458" i="2"/>
  <c r="AR458" i="2"/>
  <c r="AO458" i="2"/>
  <c r="AM458" i="2"/>
  <c r="AL458" i="2"/>
  <c r="AJ458" i="2"/>
  <c r="AF458" i="2"/>
  <c r="AF457" i="2" s="1"/>
  <c r="AF456" i="2" s="1"/>
  <c r="AF455" i="2" s="1"/>
  <c r="X458" i="2"/>
  <c r="U458" i="2"/>
  <c r="S458" i="2"/>
  <c r="S457" i="2" s="1"/>
  <c r="S456" i="2" s="1"/>
  <c r="S455" i="2" s="1"/>
  <c r="R458" i="2"/>
  <c r="R457" i="2" s="1"/>
  <c r="R456" i="2" s="1"/>
  <c r="P458" i="2"/>
  <c r="L458" i="2"/>
  <c r="BA457" i="2"/>
  <c r="AW457" i="2"/>
  <c r="AW456" i="2" s="1"/>
  <c r="AV457" i="2"/>
  <c r="AU457" i="2"/>
  <c r="AT457" i="2"/>
  <c r="AT456" i="2" s="1"/>
  <c r="AT455" i="2" s="1"/>
  <c r="AT454" i="2" s="1"/>
  <c r="AS457" i="2"/>
  <c r="AQ457" i="2"/>
  <c r="AP457" i="2"/>
  <c r="AO457" i="2"/>
  <c r="AM457" i="2"/>
  <c r="AL457" i="2"/>
  <c r="AK457" i="2"/>
  <c r="AI457" i="2"/>
  <c r="AH457" i="2"/>
  <c r="AG457" i="2"/>
  <c r="AE457" i="2"/>
  <c r="AD457" i="2"/>
  <c r="AD456" i="2" s="1"/>
  <c r="AD455" i="2" s="1"/>
  <c r="AD454" i="2" s="1"/>
  <c r="Y457" i="2"/>
  <c r="X457" i="2"/>
  <c r="W457" i="2"/>
  <c r="V457" i="2"/>
  <c r="V456" i="2" s="1"/>
  <c r="V455" i="2" s="1"/>
  <c r="V454" i="2" s="1"/>
  <c r="U457" i="2"/>
  <c r="Q457" i="2"/>
  <c r="Q456" i="2" s="1"/>
  <c r="O457" i="2"/>
  <c r="N457" i="2"/>
  <c r="M457" i="2"/>
  <c r="K457" i="2"/>
  <c r="J457" i="2"/>
  <c r="AS456" i="2"/>
  <c r="AP456" i="2"/>
  <c r="AP455" i="2" s="1"/>
  <c r="AK456" i="2"/>
  <c r="AH456" i="2"/>
  <c r="AH455" i="2" s="1"/>
  <c r="AH454" i="2" s="1"/>
  <c r="AG456" i="2"/>
  <c r="AG455" i="2" s="1"/>
  <c r="AG454" i="2" s="1"/>
  <c r="Y456" i="2"/>
  <c r="N456" i="2"/>
  <c r="N455" i="2" s="1"/>
  <c r="M456" i="2"/>
  <c r="M455" i="2" s="1"/>
  <c r="M454" i="2" s="1"/>
  <c r="J456" i="2"/>
  <c r="J455" i="2" s="1"/>
  <c r="J454" i="2" s="1"/>
  <c r="AK455" i="2"/>
  <c r="AK454" i="2" s="1"/>
  <c r="BA452" i="2"/>
  <c r="BA451" i="2" s="1"/>
  <c r="BA450" i="2" s="1"/>
  <c r="BA449" i="2" s="1"/>
  <c r="AZ452" i="2"/>
  <c r="AX452" i="2"/>
  <c r="AU452" i="2"/>
  <c r="AU451" i="2" s="1"/>
  <c r="AU450" i="2" s="1"/>
  <c r="AU449" i="2" s="1"/>
  <c r="AQ452" i="2"/>
  <c r="AQ451" i="2" s="1"/>
  <c r="AQ450" i="2" s="1"/>
  <c r="AQ449" i="2" s="1"/>
  <c r="AO452" i="2"/>
  <c r="AN452" i="2"/>
  <c r="AL452" i="2"/>
  <c r="AI452" i="2"/>
  <c r="AE452" i="2"/>
  <c r="W452" i="2"/>
  <c r="W451" i="2" s="1"/>
  <c r="W450" i="2" s="1"/>
  <c r="W449" i="2" s="1"/>
  <c r="U452" i="2"/>
  <c r="AC452" i="2" s="1"/>
  <c r="AC451" i="2" s="1"/>
  <c r="AC450" i="2" s="1"/>
  <c r="AC449" i="2" s="1"/>
  <c r="T452" i="2"/>
  <c r="R452" i="2"/>
  <c r="R451" i="2" s="1"/>
  <c r="R450" i="2" s="1"/>
  <c r="R449" i="2" s="1"/>
  <c r="O452" i="2"/>
  <c r="K452" i="2"/>
  <c r="S452" i="2" s="1"/>
  <c r="AZ451" i="2"/>
  <c r="AZ450" i="2" s="1"/>
  <c r="AZ449" i="2" s="1"/>
  <c r="AW451" i="2"/>
  <c r="AV451" i="2"/>
  <c r="AT451" i="2"/>
  <c r="AS451" i="2"/>
  <c r="AS450" i="2" s="1"/>
  <c r="AS449" i="2" s="1"/>
  <c r="AR451" i="2"/>
  <c r="AP451" i="2"/>
  <c r="AO451" i="2"/>
  <c r="AO450" i="2" s="1"/>
  <c r="AO449" i="2" s="1"/>
  <c r="AN451" i="2"/>
  <c r="AL451" i="2"/>
  <c r="AK451" i="2"/>
  <c r="AJ451" i="2"/>
  <c r="AJ450" i="2" s="1"/>
  <c r="AJ449" i="2" s="1"/>
  <c r="AH451" i="2"/>
  <c r="AG451" i="2"/>
  <c r="AF451" i="2"/>
  <c r="AD451" i="2"/>
  <c r="AD450" i="2" s="1"/>
  <c r="AD449" i="2" s="1"/>
  <c r="Y451" i="2"/>
  <c r="X451" i="2"/>
  <c r="V451" i="2"/>
  <c r="V450" i="2" s="1"/>
  <c r="V449" i="2" s="1"/>
  <c r="U451" i="2"/>
  <c r="T451" i="2"/>
  <c r="Q451" i="2"/>
  <c r="P451" i="2"/>
  <c r="P450" i="2" s="1"/>
  <c r="P449" i="2" s="1"/>
  <c r="O451" i="2"/>
  <c r="N451" i="2"/>
  <c r="M451" i="2"/>
  <c r="L451" i="2"/>
  <c r="L450" i="2" s="1"/>
  <c r="L449" i="2" s="1"/>
  <c r="J451" i="2"/>
  <c r="AW450" i="2"/>
  <c r="AW449" i="2" s="1"/>
  <c r="AV450" i="2"/>
  <c r="AT450" i="2"/>
  <c r="AR450" i="2"/>
  <c r="AR449" i="2" s="1"/>
  <c r="AP450" i="2"/>
  <c r="AN450" i="2"/>
  <c r="AN449" i="2" s="1"/>
  <c r="AL450" i="2"/>
  <c r="AK450" i="2"/>
  <c r="AH450" i="2"/>
  <c r="AH449" i="2" s="1"/>
  <c r="AG450" i="2"/>
  <c r="AF450" i="2"/>
  <c r="Y450" i="2"/>
  <c r="X450" i="2"/>
  <c r="U450" i="2"/>
  <c r="U449" i="2" s="1"/>
  <c r="T450" i="2"/>
  <c r="Q450" i="2"/>
  <c r="O450" i="2"/>
  <c r="O449" i="2" s="1"/>
  <c r="N450" i="2"/>
  <c r="M450" i="2"/>
  <c r="J450" i="2"/>
  <c r="J449" i="2" s="1"/>
  <c r="AV449" i="2"/>
  <c r="AT449" i="2"/>
  <c r="AP449" i="2"/>
  <c r="AL449" i="2"/>
  <c r="AK449" i="2"/>
  <c r="AG449" i="2"/>
  <c r="AF449" i="2"/>
  <c r="Y449" i="2"/>
  <c r="X449" i="2"/>
  <c r="T449" i="2"/>
  <c r="Q449" i="2"/>
  <c r="N449" i="2"/>
  <c r="M449" i="2"/>
  <c r="BA448" i="2"/>
  <c r="AZ448" i="2"/>
  <c r="AZ447" i="2" s="1"/>
  <c r="AZ446" i="2" s="1"/>
  <c r="AX448" i="2"/>
  <c r="AU448" i="2"/>
  <c r="AQ448" i="2"/>
  <c r="AY448" i="2" s="1"/>
  <c r="AO448" i="2"/>
  <c r="AO447" i="2" s="1"/>
  <c r="AO446" i="2" s="1"/>
  <c r="AN448" i="2"/>
  <c r="AL448" i="2"/>
  <c r="AL447" i="2" s="1"/>
  <c r="AL446" i="2" s="1"/>
  <c r="AI448" i="2"/>
  <c r="AE448" i="2"/>
  <c r="AM448" i="2" s="1"/>
  <c r="AM447" i="2" s="1"/>
  <c r="AM446" i="2" s="1"/>
  <c r="W448" i="2"/>
  <c r="U448" i="2"/>
  <c r="U447" i="2" s="1"/>
  <c r="U446" i="2" s="1"/>
  <c r="T448" i="2"/>
  <c r="AB448" i="2" s="1"/>
  <c r="AB447" i="2" s="1"/>
  <c r="AB446" i="2" s="1"/>
  <c r="R448" i="2"/>
  <c r="O448" i="2"/>
  <c r="O447" i="2" s="1"/>
  <c r="O446" i="2" s="1"/>
  <c r="K448" i="2"/>
  <c r="K447" i="2" s="1"/>
  <c r="K446" i="2" s="1"/>
  <c r="AW447" i="2"/>
  <c r="AV447" i="2"/>
  <c r="AV446" i="2" s="1"/>
  <c r="AU447" i="2"/>
  <c r="AU446" i="2" s="1"/>
  <c r="AT447" i="2"/>
  <c r="AS447" i="2"/>
  <c r="AR447" i="2"/>
  <c r="AR446" i="2" s="1"/>
  <c r="AQ447" i="2"/>
  <c r="AQ446" i="2" s="1"/>
  <c r="AP447" i="2"/>
  <c r="AN447" i="2"/>
  <c r="AN446" i="2" s="1"/>
  <c r="AK447" i="2"/>
  <c r="AJ447" i="2"/>
  <c r="AI447" i="2"/>
  <c r="AI446" i="2" s="1"/>
  <c r="AH447" i="2"/>
  <c r="AH446" i="2" s="1"/>
  <c r="AG447" i="2"/>
  <c r="AF447" i="2"/>
  <c r="AE447" i="2"/>
  <c r="AE446" i="2" s="1"/>
  <c r="AD447" i="2"/>
  <c r="AD446" i="2" s="1"/>
  <c r="Y447" i="2"/>
  <c r="X447" i="2"/>
  <c r="X446" i="2" s="1"/>
  <c r="W447" i="2"/>
  <c r="W446" i="2" s="1"/>
  <c r="V447" i="2"/>
  <c r="T447" i="2"/>
  <c r="T446" i="2" s="1"/>
  <c r="Q447" i="2"/>
  <c r="Q446" i="2" s="1"/>
  <c r="P447" i="2"/>
  <c r="P446" i="2" s="1"/>
  <c r="N447" i="2"/>
  <c r="M447" i="2"/>
  <c r="M446" i="2" s="1"/>
  <c r="L447" i="2"/>
  <c r="L446" i="2" s="1"/>
  <c r="J447" i="2"/>
  <c r="J446" i="2" s="1"/>
  <c r="AW446" i="2"/>
  <c r="AT446" i="2"/>
  <c r="AS446" i="2"/>
  <c r="AP446" i="2"/>
  <c r="AK446" i="2"/>
  <c r="AJ446" i="2"/>
  <c r="AG446" i="2"/>
  <c r="AF446" i="2"/>
  <c r="Y446" i="2"/>
  <c r="V446" i="2"/>
  <c r="N446" i="2"/>
  <c r="BA445" i="2"/>
  <c r="AZ445" i="2"/>
  <c r="AX445" i="2"/>
  <c r="AU445" i="2"/>
  <c r="AQ445" i="2"/>
  <c r="AO445" i="2"/>
  <c r="AN445" i="2"/>
  <c r="AL445" i="2"/>
  <c r="AI445" i="2"/>
  <c r="AM445" i="2" s="1"/>
  <c r="AE445" i="2"/>
  <c r="W445" i="2"/>
  <c r="U445" i="2"/>
  <c r="T445" i="2"/>
  <c r="AB445" i="2" s="1"/>
  <c r="R445" i="2"/>
  <c r="O445" i="2"/>
  <c r="K445" i="2"/>
  <c r="BA444" i="2"/>
  <c r="AZ444" i="2"/>
  <c r="AY444" i="2"/>
  <c r="AX444" i="2"/>
  <c r="AU444" i="2"/>
  <c r="AQ444" i="2"/>
  <c r="AO444" i="2"/>
  <c r="AN444" i="2"/>
  <c r="AN443" i="2" s="1"/>
  <c r="AN442" i="2" s="1"/>
  <c r="AL444" i="2"/>
  <c r="AI444" i="2"/>
  <c r="AE444" i="2"/>
  <c r="AM444" i="2" s="1"/>
  <c r="Z444" i="2"/>
  <c r="W444" i="2"/>
  <c r="U444" i="2"/>
  <c r="T444" i="2"/>
  <c r="S444" i="2"/>
  <c r="R444" i="2"/>
  <c r="O444" i="2"/>
  <c r="K444" i="2"/>
  <c r="BA443" i="2"/>
  <c r="AX443" i="2"/>
  <c r="AW443" i="2"/>
  <c r="AV443" i="2"/>
  <c r="AU443" i="2"/>
  <c r="AT443" i="2"/>
  <c r="AS443" i="2"/>
  <c r="AR443" i="2"/>
  <c r="AP443" i="2"/>
  <c r="AP442" i="2" s="1"/>
  <c r="AO443" i="2"/>
  <c r="AL443" i="2"/>
  <c r="AK443" i="2"/>
  <c r="AJ443" i="2"/>
  <c r="AJ442" i="2" s="1"/>
  <c r="AH443" i="2"/>
  <c r="AG443" i="2"/>
  <c r="AF443" i="2"/>
  <c r="AD443" i="2"/>
  <c r="AD442" i="2" s="1"/>
  <c r="Y443" i="2"/>
  <c r="X443" i="2"/>
  <c r="W443" i="2"/>
  <c r="V443" i="2"/>
  <c r="V442" i="2" s="1"/>
  <c r="U443" i="2"/>
  <c r="R443" i="2"/>
  <c r="Q443" i="2"/>
  <c r="P443" i="2"/>
  <c r="P442" i="2" s="1"/>
  <c r="N443" i="2"/>
  <c r="M443" i="2"/>
  <c r="L443" i="2"/>
  <c r="J443" i="2"/>
  <c r="J442" i="2" s="1"/>
  <c r="BA442" i="2"/>
  <c r="AX442" i="2"/>
  <c r="AW442" i="2"/>
  <c r="AV442" i="2"/>
  <c r="AU442" i="2"/>
  <c r="AT442" i="2"/>
  <c r="AS442" i="2"/>
  <c r="AR442" i="2"/>
  <c r="AO442" i="2"/>
  <c r="AL442" i="2"/>
  <c r="AK442" i="2"/>
  <c r="AH442" i="2"/>
  <c r="AG442" i="2"/>
  <c r="AF442" i="2"/>
  <c r="Y442" i="2"/>
  <c r="X442" i="2"/>
  <c r="W442" i="2"/>
  <c r="U442" i="2"/>
  <c r="R442" i="2"/>
  <c r="Q442" i="2"/>
  <c r="N442" i="2"/>
  <c r="M442" i="2"/>
  <c r="L442" i="2"/>
  <c r="BA441" i="2"/>
  <c r="BA427" i="3" s="1"/>
  <c r="BA426" i="3" s="1"/>
  <c r="BA425" i="3" s="1"/>
  <c r="AZ441" i="2"/>
  <c r="AZ427" i="3" s="1"/>
  <c r="AZ426" i="3" s="1"/>
  <c r="AZ425" i="3" s="1"/>
  <c r="AX441" i="2"/>
  <c r="AX427" i="3" s="1"/>
  <c r="AX426" i="3" s="1"/>
  <c r="AX425" i="3" s="1"/>
  <c r="AU441" i="2"/>
  <c r="AU440" i="2" s="1"/>
  <c r="AU439" i="2" s="1"/>
  <c r="AQ441" i="2"/>
  <c r="AO441" i="2"/>
  <c r="AO427" i="3" s="1"/>
  <c r="AO426" i="3" s="1"/>
  <c r="AO425" i="3" s="1"/>
  <c r="AN441" i="2"/>
  <c r="AN427" i="3" s="1"/>
  <c r="AN426" i="3" s="1"/>
  <c r="AN425" i="3" s="1"/>
  <c r="AL441" i="2"/>
  <c r="AL427" i="3" s="1"/>
  <c r="AL426" i="3" s="1"/>
  <c r="AL425" i="3" s="1"/>
  <c r="AI441" i="2"/>
  <c r="AE441" i="2"/>
  <c r="W441" i="2"/>
  <c r="W440" i="2" s="1"/>
  <c r="W439" i="2" s="1"/>
  <c r="U441" i="2"/>
  <c r="U427" i="3" s="1"/>
  <c r="U426" i="3" s="1"/>
  <c r="U425" i="3" s="1"/>
  <c r="T441" i="2"/>
  <c r="T427" i="3" s="1"/>
  <c r="T426" i="3" s="1"/>
  <c r="T425" i="3" s="1"/>
  <c r="R441" i="2"/>
  <c r="R427" i="3" s="1"/>
  <c r="R426" i="3" s="1"/>
  <c r="R425" i="3" s="1"/>
  <c r="O441" i="2"/>
  <c r="K441" i="2"/>
  <c r="S441" i="2" s="1"/>
  <c r="S427" i="3" s="1"/>
  <c r="S426" i="3" s="1"/>
  <c r="S425" i="3" s="1"/>
  <c r="BA440" i="2"/>
  <c r="AZ440" i="2"/>
  <c r="AW440" i="2"/>
  <c r="AV440" i="2"/>
  <c r="AT440" i="2"/>
  <c r="AS440" i="2"/>
  <c r="AR440" i="2"/>
  <c r="AQ440" i="2"/>
  <c r="AP440" i="2"/>
  <c r="AO440" i="2"/>
  <c r="AN440" i="2"/>
  <c r="AL440" i="2"/>
  <c r="AK440" i="2"/>
  <c r="AJ440" i="2"/>
  <c r="AH440" i="2"/>
  <c r="AG440" i="2"/>
  <c r="AF440" i="2"/>
  <c r="AD440" i="2"/>
  <c r="Y440" i="2"/>
  <c r="X440" i="2"/>
  <c r="V440" i="2"/>
  <c r="U440" i="2"/>
  <c r="T440" i="2"/>
  <c r="Q440" i="2"/>
  <c r="P440" i="2"/>
  <c r="O440" i="2"/>
  <c r="N440" i="2"/>
  <c r="M440" i="2"/>
  <c r="L440" i="2"/>
  <c r="J440" i="2"/>
  <c r="BA439" i="2"/>
  <c r="AZ439" i="2"/>
  <c r="AW439" i="2"/>
  <c r="AV439" i="2"/>
  <c r="AT439" i="2"/>
  <c r="AS439" i="2"/>
  <c r="AR439" i="2"/>
  <c r="AQ439" i="2"/>
  <c r="AP439" i="2"/>
  <c r="AO439" i="2"/>
  <c r="AN439" i="2"/>
  <c r="AL439" i="2"/>
  <c r="AK439" i="2"/>
  <c r="AJ439" i="2"/>
  <c r="AH439" i="2"/>
  <c r="AG439" i="2"/>
  <c r="AF439" i="2"/>
  <c r="AD439" i="2"/>
  <c r="Y439" i="2"/>
  <c r="X439" i="2"/>
  <c r="V439" i="2"/>
  <c r="U439" i="2"/>
  <c r="T439" i="2"/>
  <c r="Q439" i="2"/>
  <c r="P439" i="2"/>
  <c r="O439" i="2"/>
  <c r="N439" i="2"/>
  <c r="M439" i="2"/>
  <c r="L439" i="2"/>
  <c r="J439" i="2"/>
  <c r="BA438" i="2"/>
  <c r="AZ438" i="2"/>
  <c r="AX438" i="2"/>
  <c r="AU438" i="2"/>
  <c r="AQ438" i="2"/>
  <c r="AO438" i="2"/>
  <c r="AN438" i="2"/>
  <c r="AL438" i="2"/>
  <c r="AL437" i="2" s="1"/>
  <c r="AL436" i="2" s="1"/>
  <c r="AL435" i="2" s="1"/>
  <c r="AI438" i="2"/>
  <c r="AE438" i="2"/>
  <c r="AM438" i="2" s="1"/>
  <c r="AM437" i="2" s="1"/>
  <c r="AM436" i="2" s="1"/>
  <c r="W438" i="2"/>
  <c r="U438" i="2"/>
  <c r="U437" i="2" s="1"/>
  <c r="U436" i="2" s="1"/>
  <c r="T438" i="2"/>
  <c r="AB438" i="2" s="1"/>
  <c r="AB437" i="2" s="1"/>
  <c r="AB436" i="2" s="1"/>
  <c r="R438" i="2"/>
  <c r="O438" i="2"/>
  <c r="K438" i="2"/>
  <c r="AZ437" i="2"/>
  <c r="AW437" i="2"/>
  <c r="AV437" i="2"/>
  <c r="AU437" i="2"/>
  <c r="AT437" i="2"/>
  <c r="AS437" i="2"/>
  <c r="AR437" i="2"/>
  <c r="AQ437" i="2"/>
  <c r="AP437" i="2"/>
  <c r="AO437" i="2"/>
  <c r="AN437" i="2"/>
  <c r="AK437" i="2"/>
  <c r="AJ437" i="2"/>
  <c r="AI437" i="2"/>
  <c r="AH437" i="2"/>
  <c r="AG437" i="2"/>
  <c r="AF437" i="2"/>
  <c r="AE437" i="2"/>
  <c r="AD437" i="2"/>
  <c r="Y437" i="2"/>
  <c r="X437" i="2"/>
  <c r="W437" i="2"/>
  <c r="V437" i="2"/>
  <c r="T437" i="2"/>
  <c r="Q437" i="2"/>
  <c r="P437" i="2"/>
  <c r="O437" i="2"/>
  <c r="N437" i="2"/>
  <c r="M437" i="2"/>
  <c r="L437" i="2"/>
  <c r="K437" i="2"/>
  <c r="J437" i="2"/>
  <c r="AZ436" i="2"/>
  <c r="AW436" i="2"/>
  <c r="AV436" i="2"/>
  <c r="AU436" i="2"/>
  <c r="AT436" i="2"/>
  <c r="AS436" i="2"/>
  <c r="AR436" i="2"/>
  <c r="AQ436" i="2"/>
  <c r="AP436" i="2"/>
  <c r="AO436" i="2"/>
  <c r="AN436" i="2"/>
  <c r="AK436" i="2"/>
  <c r="AJ436" i="2"/>
  <c r="AI436" i="2"/>
  <c r="AH436" i="2"/>
  <c r="AG436" i="2"/>
  <c r="AF436" i="2"/>
  <c r="AE436" i="2"/>
  <c r="AD436" i="2"/>
  <c r="Y436" i="2"/>
  <c r="X436" i="2"/>
  <c r="W436" i="2"/>
  <c r="V436" i="2"/>
  <c r="T436" i="2"/>
  <c r="Q436" i="2"/>
  <c r="P436" i="2"/>
  <c r="O436" i="2"/>
  <c r="N436" i="2"/>
  <c r="M436" i="2"/>
  <c r="L436" i="2"/>
  <c r="K436" i="2"/>
  <c r="J436" i="2"/>
  <c r="AF435" i="2"/>
  <c r="BA434" i="2"/>
  <c r="AZ434" i="2"/>
  <c r="AY434" i="2"/>
  <c r="AX434" i="2"/>
  <c r="AO434" i="2"/>
  <c r="AN434" i="2"/>
  <c r="AM434" i="2"/>
  <c r="AL434" i="2"/>
  <c r="U434" i="2"/>
  <c r="T434" i="2"/>
  <c r="S434" i="2"/>
  <c r="R434" i="2"/>
  <c r="BA433" i="2"/>
  <c r="AZ433" i="2"/>
  <c r="AY433" i="2"/>
  <c r="AX433" i="2"/>
  <c r="AW433" i="2"/>
  <c r="AV433" i="2"/>
  <c r="AU433" i="2"/>
  <c r="AT433" i="2"/>
  <c r="AS433" i="2"/>
  <c r="AR433" i="2"/>
  <c r="AQ433" i="2"/>
  <c r="AP433" i="2"/>
  <c r="AO433" i="2"/>
  <c r="AN433" i="2"/>
  <c r="AM433" i="2"/>
  <c r="AL433" i="2"/>
  <c r="AK433" i="2"/>
  <c r="AJ433" i="2"/>
  <c r="AI433" i="2"/>
  <c r="AH433" i="2"/>
  <c r="AG433" i="2"/>
  <c r="AF433" i="2"/>
  <c r="AE433" i="2"/>
  <c r="AD433" i="2"/>
  <c r="Y433" i="2"/>
  <c r="X433" i="2"/>
  <c r="W433" i="2"/>
  <c r="V433" i="2"/>
  <c r="U433" i="2"/>
  <c r="T433" i="2"/>
  <c r="S433" i="2"/>
  <c r="R433" i="2"/>
  <c r="Q433" i="2"/>
  <c r="P433" i="2"/>
  <c r="O433" i="2"/>
  <c r="N433" i="2"/>
  <c r="M433" i="2"/>
  <c r="L433" i="2"/>
  <c r="K433" i="2"/>
  <c r="J433" i="2"/>
  <c r="BA432" i="2"/>
  <c r="AZ432" i="2"/>
  <c r="AY432" i="2"/>
  <c r="AX432" i="2"/>
  <c r="AW432" i="2"/>
  <c r="AV432" i="2"/>
  <c r="AU432" i="2"/>
  <c r="AT432" i="2"/>
  <c r="AS432" i="2"/>
  <c r="AR432" i="2"/>
  <c r="AQ432" i="2"/>
  <c r="AP432" i="2"/>
  <c r="AO432" i="2"/>
  <c r="AN432" i="2"/>
  <c r="AM432" i="2"/>
  <c r="AL432" i="2"/>
  <c r="AK432" i="2"/>
  <c r="AJ432" i="2"/>
  <c r="AI432" i="2"/>
  <c r="AH432" i="2"/>
  <c r="AG432" i="2"/>
  <c r="AF432" i="2"/>
  <c r="AE432" i="2"/>
  <c r="AD432" i="2"/>
  <c r="Y432" i="2"/>
  <c r="X432" i="2"/>
  <c r="W432" i="2"/>
  <c r="V432" i="2"/>
  <c r="U432" i="2"/>
  <c r="T432" i="2"/>
  <c r="S432" i="2"/>
  <c r="R432" i="2"/>
  <c r="Q432" i="2"/>
  <c r="P432" i="2"/>
  <c r="O432" i="2"/>
  <c r="N432" i="2"/>
  <c r="M432" i="2"/>
  <c r="L432" i="2"/>
  <c r="K432" i="2"/>
  <c r="J432" i="2"/>
  <c r="BA431" i="2"/>
  <c r="AZ431" i="2"/>
  <c r="AY431" i="2"/>
  <c r="AX431" i="2"/>
  <c r="AW431" i="2"/>
  <c r="AV431" i="2"/>
  <c r="AU431" i="2"/>
  <c r="AT431" i="2"/>
  <c r="AS431" i="2"/>
  <c r="AR431" i="2"/>
  <c r="AQ431" i="2"/>
  <c r="AP431" i="2"/>
  <c r="AO431" i="2"/>
  <c r="AN431" i="2"/>
  <c r="AM431" i="2"/>
  <c r="AL431" i="2"/>
  <c r="AK431" i="2"/>
  <c r="AJ431" i="2"/>
  <c r="AI431" i="2"/>
  <c r="AH431" i="2"/>
  <c r="AG431" i="2"/>
  <c r="AF431" i="2"/>
  <c r="AE431" i="2"/>
  <c r="AD431" i="2"/>
  <c r="Y431" i="2"/>
  <c r="X431" i="2"/>
  <c r="W431" i="2"/>
  <c r="V431" i="2"/>
  <c r="U431" i="2"/>
  <c r="T431" i="2"/>
  <c r="S431" i="2"/>
  <c r="R431" i="2"/>
  <c r="Q431" i="2"/>
  <c r="P431" i="2"/>
  <c r="O431" i="2"/>
  <c r="N431" i="2"/>
  <c r="M431" i="2"/>
  <c r="L431" i="2"/>
  <c r="K431" i="2"/>
  <c r="J431" i="2"/>
  <c r="AF430" i="2"/>
  <c r="AC429" i="2"/>
  <c r="AC466" i="4" s="1"/>
  <c r="AC465" i="4" s="1"/>
  <c r="AC464" i="4" s="1"/>
  <c r="AC463" i="4" s="1"/>
  <c r="AB429" i="2"/>
  <c r="AB466" i="4" s="1"/>
  <c r="AB465" i="4" s="1"/>
  <c r="AB464" i="4" s="1"/>
  <c r="AB463" i="4" s="1"/>
  <c r="Z429" i="2"/>
  <c r="Z466" i="4" s="1"/>
  <c r="Z465" i="4" s="1"/>
  <c r="Z464" i="4" s="1"/>
  <c r="Z463" i="4" s="1"/>
  <c r="W429" i="2"/>
  <c r="AA429" i="2" s="1"/>
  <c r="AA466" i="4" s="1"/>
  <c r="AA465" i="4" s="1"/>
  <c r="AA464" i="4" s="1"/>
  <c r="AA463" i="4" s="1"/>
  <c r="AC428" i="2"/>
  <c r="AC427" i="2" s="1"/>
  <c r="Z428" i="2"/>
  <c r="Y428" i="2"/>
  <c r="X428" i="2"/>
  <c r="V428" i="2"/>
  <c r="V427" i="2" s="1"/>
  <c r="U428" i="2"/>
  <c r="T428" i="2"/>
  <c r="S428" i="2"/>
  <c r="R428" i="2"/>
  <c r="R427" i="2" s="1"/>
  <c r="Z427" i="2"/>
  <c r="Y427" i="2"/>
  <c r="X427" i="2"/>
  <c r="U427" i="2"/>
  <c r="T427" i="2"/>
  <c r="S427" i="2"/>
  <c r="BA426" i="2"/>
  <c r="AZ426" i="2"/>
  <c r="AX426" i="2"/>
  <c r="AU426" i="2"/>
  <c r="AQ426" i="2"/>
  <c r="AY426" i="2" s="1"/>
  <c r="AO426" i="2"/>
  <c r="AN426" i="2"/>
  <c r="AL426" i="2"/>
  <c r="AL425" i="2" s="1"/>
  <c r="AL424" i="2" s="1"/>
  <c r="AI426" i="2"/>
  <c r="AE426" i="2"/>
  <c r="W426" i="2"/>
  <c r="U426" i="2"/>
  <c r="U425" i="2" s="1"/>
  <c r="U424" i="2" s="1"/>
  <c r="T426" i="2"/>
  <c r="AB426" i="2" s="1"/>
  <c r="AB425" i="2" s="1"/>
  <c r="AB424" i="2" s="1"/>
  <c r="R426" i="2"/>
  <c r="O426" i="2"/>
  <c r="K426" i="2"/>
  <c r="AZ425" i="2"/>
  <c r="AW425" i="2"/>
  <c r="AV425" i="2"/>
  <c r="AT425" i="2"/>
  <c r="AS425" i="2"/>
  <c r="AR425" i="2"/>
  <c r="AQ425" i="2"/>
  <c r="AP425" i="2"/>
  <c r="AO425" i="2"/>
  <c r="AN425" i="2"/>
  <c r="AK425" i="2"/>
  <c r="AJ425" i="2"/>
  <c r="AI425" i="2"/>
  <c r="AH425" i="2"/>
  <c r="AG425" i="2"/>
  <c r="AF425" i="2"/>
  <c r="AE425" i="2"/>
  <c r="AD425" i="2"/>
  <c r="Y425" i="2"/>
  <c r="X425" i="2"/>
  <c r="V425" i="2"/>
  <c r="T425" i="2"/>
  <c r="Q425" i="2"/>
  <c r="P425" i="2"/>
  <c r="O425" i="2"/>
  <c r="N425" i="2"/>
  <c r="M425" i="2"/>
  <c r="L425" i="2"/>
  <c r="K425" i="2"/>
  <c r="J425" i="2"/>
  <c r="AZ424" i="2"/>
  <c r="AW424" i="2"/>
  <c r="AV424" i="2"/>
  <c r="AT424" i="2"/>
  <c r="AS424" i="2"/>
  <c r="AR424" i="2"/>
  <c r="AQ424" i="2"/>
  <c r="AP424" i="2"/>
  <c r="AO424" i="2"/>
  <c r="AN424" i="2"/>
  <c r="AK424" i="2"/>
  <c r="AJ424" i="2"/>
  <c r="AI424" i="2"/>
  <c r="AH424" i="2"/>
  <c r="AG424" i="2"/>
  <c r="AF424" i="2"/>
  <c r="AE424" i="2"/>
  <c r="AD424" i="2"/>
  <c r="Y424" i="2"/>
  <c r="X424" i="2"/>
  <c r="V424" i="2"/>
  <c r="T424" i="2"/>
  <c r="Q424" i="2"/>
  <c r="P424" i="2"/>
  <c r="O424" i="2"/>
  <c r="N424" i="2"/>
  <c r="M424" i="2"/>
  <c r="L424" i="2"/>
  <c r="K424" i="2"/>
  <c r="J424" i="2"/>
  <c r="BA423" i="2"/>
  <c r="AY423" i="2"/>
  <c r="AX423" i="2"/>
  <c r="AV423" i="2"/>
  <c r="AR423" i="2"/>
  <c r="AO423" i="2"/>
  <c r="AO422" i="2" s="1"/>
  <c r="AM423" i="2"/>
  <c r="AL423" i="2"/>
  <c r="AJ423" i="2"/>
  <c r="AJ422" i="2" s="1"/>
  <c r="AF423" i="2"/>
  <c r="AF422" i="2" s="1"/>
  <c r="X423" i="2"/>
  <c r="U423" i="2"/>
  <c r="S423" i="2"/>
  <c r="AA423" i="2" s="1"/>
  <c r="AA422" i="2" s="1"/>
  <c r="R423" i="2"/>
  <c r="P423" i="2"/>
  <c r="L423" i="2"/>
  <c r="L422" i="2" s="1"/>
  <c r="AY422" i="2"/>
  <c r="AX422" i="2"/>
  <c r="AW422" i="2"/>
  <c r="AV422" i="2"/>
  <c r="AU422" i="2"/>
  <c r="AT422" i="2"/>
  <c r="AS422" i="2"/>
  <c r="AQ422" i="2"/>
  <c r="AP422" i="2"/>
  <c r="AM422" i="2"/>
  <c r="AK422" i="2"/>
  <c r="AI422" i="2"/>
  <c r="AH422" i="2"/>
  <c r="AG422" i="2"/>
  <c r="AE422" i="2"/>
  <c r="AD422" i="2"/>
  <c r="Y422" i="2"/>
  <c r="X422" i="2"/>
  <c r="W422" i="2"/>
  <c r="V422" i="2"/>
  <c r="S422" i="2"/>
  <c r="R422" i="2"/>
  <c r="Q422" i="2"/>
  <c r="O422" i="2"/>
  <c r="N422" i="2"/>
  <c r="M422" i="2"/>
  <c r="K422" i="2"/>
  <c r="J422" i="2"/>
  <c r="BA421" i="2"/>
  <c r="AY421" i="2"/>
  <c r="AX421" i="2"/>
  <c r="AX420" i="2" s="1"/>
  <c r="AV421" i="2"/>
  <c r="AV420" i="2" s="1"/>
  <c r="AR421" i="2"/>
  <c r="AO421" i="2"/>
  <c r="AM421" i="2"/>
  <c r="AM420" i="2" s="1"/>
  <c r="AL421" i="2"/>
  <c r="AJ421" i="2"/>
  <c r="AF421" i="2"/>
  <c r="AF420" i="2" s="1"/>
  <c r="X421" i="2"/>
  <c r="U421" i="2"/>
  <c r="U420" i="2" s="1"/>
  <c r="S421" i="2"/>
  <c r="S420" i="2" s="1"/>
  <c r="R421" i="2"/>
  <c r="Z421" i="2" s="1"/>
  <c r="Z420" i="2" s="1"/>
  <c r="P421" i="2"/>
  <c r="L421" i="2"/>
  <c r="BA420" i="2"/>
  <c r="AW420" i="2"/>
  <c r="AU420" i="2"/>
  <c r="AT420" i="2"/>
  <c r="AS420" i="2"/>
  <c r="AQ420" i="2"/>
  <c r="AP420" i="2"/>
  <c r="AL420" i="2"/>
  <c r="AK420" i="2"/>
  <c r="AI420" i="2"/>
  <c r="AH420" i="2"/>
  <c r="AG420" i="2"/>
  <c r="AE420" i="2"/>
  <c r="AD420" i="2"/>
  <c r="Y420" i="2"/>
  <c r="X420" i="2"/>
  <c r="W420" i="2"/>
  <c r="V420" i="2"/>
  <c r="R420" i="2"/>
  <c r="Q420" i="2"/>
  <c r="O420" i="2"/>
  <c r="N420" i="2"/>
  <c r="M420" i="2"/>
  <c r="K420" i="2"/>
  <c r="J420" i="2"/>
  <c r="BA419" i="2"/>
  <c r="AY419" i="2"/>
  <c r="AY418" i="2" s="1"/>
  <c r="AX419" i="2"/>
  <c r="AV419" i="2"/>
  <c r="AV418" i="2" s="1"/>
  <c r="AR419" i="2"/>
  <c r="AO419" i="2"/>
  <c r="AM419" i="2"/>
  <c r="AM418" i="2" s="1"/>
  <c r="AL419" i="2"/>
  <c r="AJ419" i="2"/>
  <c r="AF419" i="2"/>
  <c r="V419" i="2"/>
  <c r="Z419" i="2" s="1"/>
  <c r="Z418" i="2" s="1"/>
  <c r="U419" i="2"/>
  <c r="AC419" i="2" s="1"/>
  <c r="AC418" i="2" s="1"/>
  <c r="S419" i="2"/>
  <c r="AA419" i="2" s="1"/>
  <c r="R419" i="2"/>
  <c r="P419" i="2"/>
  <c r="L419" i="2"/>
  <c r="BA418" i="2"/>
  <c r="AX418" i="2"/>
  <c r="AX417" i="2" s="1"/>
  <c r="AW418" i="2"/>
  <c r="AU418" i="2"/>
  <c r="AT418" i="2"/>
  <c r="AS418" i="2"/>
  <c r="AS417" i="2" s="1"/>
  <c r="AR418" i="2"/>
  <c r="AQ418" i="2"/>
  <c r="AP418" i="2"/>
  <c r="AO418" i="2"/>
  <c r="AL418" i="2"/>
  <c r="AK418" i="2"/>
  <c r="AJ418" i="2"/>
  <c r="AI418" i="2"/>
  <c r="AH418" i="2"/>
  <c r="AG418" i="2"/>
  <c r="AE418" i="2"/>
  <c r="AD418" i="2"/>
  <c r="AD417" i="2" s="1"/>
  <c r="Y418" i="2"/>
  <c r="W418" i="2"/>
  <c r="V418" i="2"/>
  <c r="R418" i="2"/>
  <c r="Q418" i="2"/>
  <c r="Q417" i="2" s="1"/>
  <c r="P418" i="2"/>
  <c r="O418" i="2"/>
  <c r="N418" i="2"/>
  <c r="M418" i="2"/>
  <c r="K418" i="2"/>
  <c r="J418" i="2"/>
  <c r="AW417" i="2"/>
  <c r="AT417" i="2"/>
  <c r="AP417" i="2"/>
  <c r="AK417" i="2"/>
  <c r="AH417" i="2"/>
  <c r="AG417" i="2"/>
  <c r="Y417" i="2"/>
  <c r="V417" i="2"/>
  <c r="R417" i="2"/>
  <c r="N417" i="2"/>
  <c r="M417" i="2"/>
  <c r="J417" i="2"/>
  <c r="BA416" i="2"/>
  <c r="AY416" i="2"/>
  <c r="AX416" i="2"/>
  <c r="AV416" i="2"/>
  <c r="AV415" i="2" s="1"/>
  <c r="AV414" i="2" s="1"/>
  <c r="AR416" i="2"/>
  <c r="AO416" i="2"/>
  <c r="AM416" i="2"/>
  <c r="AM415" i="2" s="1"/>
  <c r="AM414" i="2" s="1"/>
  <c r="AL416" i="2"/>
  <c r="AL415" i="2" s="1"/>
  <c r="AL414" i="2" s="1"/>
  <c r="AJ416" i="2"/>
  <c r="AF416" i="2"/>
  <c r="X416" i="2"/>
  <c r="U416" i="2"/>
  <c r="AC416" i="2" s="1"/>
  <c r="AC415" i="2" s="1"/>
  <c r="AC414" i="2" s="1"/>
  <c r="S416" i="2"/>
  <c r="R416" i="2"/>
  <c r="R415" i="2" s="1"/>
  <c r="R414" i="2" s="1"/>
  <c r="P416" i="2"/>
  <c r="L416" i="2"/>
  <c r="L415" i="2" s="1"/>
  <c r="L414" i="2" s="1"/>
  <c r="BA415" i="2"/>
  <c r="BA414" i="2" s="1"/>
  <c r="AW415" i="2"/>
  <c r="AW414" i="2" s="1"/>
  <c r="AW408" i="2" s="1"/>
  <c r="AU415" i="2"/>
  <c r="AT415" i="2"/>
  <c r="AT414" i="2" s="1"/>
  <c r="AS415" i="2"/>
  <c r="AS414" i="2" s="1"/>
  <c r="AS408" i="2" s="1"/>
  <c r="AR415" i="2"/>
  <c r="AQ415" i="2"/>
  <c r="AP415" i="2"/>
  <c r="AP414" i="2" s="1"/>
  <c r="AO415" i="2"/>
  <c r="AO414" i="2" s="1"/>
  <c r="AK415" i="2"/>
  <c r="AJ415" i="2"/>
  <c r="AJ414" i="2" s="1"/>
  <c r="AI415" i="2"/>
  <c r="AI414" i="2" s="1"/>
  <c r="AH415" i="2"/>
  <c r="AG415" i="2"/>
  <c r="AF415" i="2"/>
  <c r="AF414" i="2" s="1"/>
  <c r="AE415" i="2"/>
  <c r="AD415" i="2"/>
  <c r="Y415" i="2"/>
  <c r="Y414" i="2" s="1"/>
  <c r="Y408" i="2" s="1"/>
  <c r="X415" i="2"/>
  <c r="W415" i="2"/>
  <c r="V415" i="2"/>
  <c r="U415" i="2"/>
  <c r="U414" i="2" s="1"/>
  <c r="Q415" i="2"/>
  <c r="P415" i="2"/>
  <c r="O415" i="2"/>
  <c r="O414" i="2" s="1"/>
  <c r="N415" i="2"/>
  <c r="N414" i="2" s="1"/>
  <c r="M415" i="2"/>
  <c r="K415" i="2"/>
  <c r="J415" i="2"/>
  <c r="J414" i="2" s="1"/>
  <c r="AU414" i="2"/>
  <c r="AR414" i="2"/>
  <c r="AQ414" i="2"/>
  <c r="AK414" i="2"/>
  <c r="AH414" i="2"/>
  <c r="AG414" i="2"/>
  <c r="AE414" i="2"/>
  <c r="AD414" i="2"/>
  <c r="X414" i="2"/>
  <c r="W414" i="2"/>
  <c r="V414" i="2"/>
  <c r="Q414" i="2"/>
  <c r="P414" i="2"/>
  <c r="M414" i="2"/>
  <c r="K414" i="2"/>
  <c r="BA413" i="2"/>
  <c r="AZ413" i="2"/>
  <c r="AZ412" i="2" s="1"/>
  <c r="AZ409" i="2" s="1"/>
  <c r="AX413" i="2"/>
  <c r="AX412" i="2" s="1"/>
  <c r="AX409" i="2" s="1"/>
  <c r="AU413" i="2"/>
  <c r="AQ413" i="2"/>
  <c r="AO413" i="2"/>
  <c r="AN413" i="2"/>
  <c r="AN412" i="2" s="1"/>
  <c r="AL413" i="2"/>
  <c r="AL412" i="2" s="1"/>
  <c r="AI413" i="2"/>
  <c r="AE413" i="2"/>
  <c r="AM413" i="2" s="1"/>
  <c r="W413" i="2"/>
  <c r="U413" i="2"/>
  <c r="U412" i="2" s="1"/>
  <c r="T413" i="2"/>
  <c r="AB413" i="2" s="1"/>
  <c r="AB412" i="2" s="1"/>
  <c r="R413" i="2"/>
  <c r="O413" i="2"/>
  <c r="K413" i="2"/>
  <c r="K412" i="2" s="1"/>
  <c r="K409" i="2" s="1"/>
  <c r="AW412" i="2"/>
  <c r="AV412" i="2"/>
  <c r="AT412" i="2"/>
  <c r="AS412" i="2"/>
  <c r="AR412" i="2"/>
  <c r="AQ412" i="2"/>
  <c r="AP412" i="2"/>
  <c r="AO412" i="2"/>
  <c r="AK412" i="2"/>
  <c r="AJ412" i="2"/>
  <c r="AI412" i="2"/>
  <c r="AH412" i="2"/>
  <c r="AG412" i="2"/>
  <c r="AF412" i="2"/>
  <c r="AD412" i="2"/>
  <c r="Y412" i="2"/>
  <c r="X412" i="2"/>
  <c r="V412" i="2"/>
  <c r="T412" i="2"/>
  <c r="Q412" i="2"/>
  <c r="P412" i="2"/>
  <c r="O412" i="2"/>
  <c r="N412" i="2"/>
  <c r="M412" i="2"/>
  <c r="L412" i="2"/>
  <c r="J412" i="2"/>
  <c r="BA411" i="2"/>
  <c r="AZ411" i="2"/>
  <c r="AX411" i="2"/>
  <c r="AU411" i="2"/>
  <c r="AU410" i="2" s="1"/>
  <c r="AQ411" i="2"/>
  <c r="AO411" i="2"/>
  <c r="AO410" i="2" s="1"/>
  <c r="AO409" i="2" s="1"/>
  <c r="AN411" i="2"/>
  <c r="AL411" i="2"/>
  <c r="AI411" i="2"/>
  <c r="AE411" i="2"/>
  <c r="AM411" i="2" s="1"/>
  <c r="V411" i="2"/>
  <c r="U411" i="2"/>
  <c r="AC411" i="2" s="1"/>
  <c r="T411" i="2"/>
  <c r="AB411" i="2" s="1"/>
  <c r="AB410" i="2" s="1"/>
  <c r="R411" i="2"/>
  <c r="O411" i="2"/>
  <c r="O410" i="2" s="1"/>
  <c r="O409" i="2" s="1"/>
  <c r="K411" i="2"/>
  <c r="BA410" i="2"/>
  <c r="AZ410" i="2"/>
  <c r="AX410" i="2"/>
  <c r="AW410" i="2"/>
  <c r="AV410" i="2"/>
  <c r="AT410" i="2"/>
  <c r="AT409" i="2" s="1"/>
  <c r="AS410" i="2"/>
  <c r="AR410" i="2"/>
  <c r="AP410" i="2"/>
  <c r="AN410" i="2"/>
  <c r="AN409" i="2" s="1"/>
  <c r="AK410" i="2"/>
  <c r="AJ410" i="2"/>
  <c r="AI410" i="2"/>
  <c r="AH410" i="2"/>
  <c r="AH409" i="2" s="1"/>
  <c r="AG410" i="2"/>
  <c r="AF410" i="2"/>
  <c r="AE410" i="2"/>
  <c r="AD410" i="2"/>
  <c r="Y410" i="2"/>
  <c r="X410" i="2"/>
  <c r="T410" i="2"/>
  <c r="Q410" i="2"/>
  <c r="P410" i="2"/>
  <c r="N410" i="2"/>
  <c r="M410" i="2"/>
  <c r="L410" i="2"/>
  <c r="K410" i="2"/>
  <c r="J410" i="2"/>
  <c r="AW409" i="2"/>
  <c r="AV409" i="2"/>
  <c r="AS409" i="2"/>
  <c r="AR409" i="2"/>
  <c r="AP409" i="2"/>
  <c r="AK409" i="2"/>
  <c r="AJ409" i="2"/>
  <c r="AI409" i="2"/>
  <c r="AG409" i="2"/>
  <c r="AF409" i="2"/>
  <c r="AD409" i="2"/>
  <c r="Y409" i="2"/>
  <c r="X409" i="2"/>
  <c r="T409" i="2"/>
  <c r="Q409" i="2"/>
  <c r="P409" i="2"/>
  <c r="N409" i="2"/>
  <c r="M409" i="2"/>
  <c r="L409" i="2"/>
  <c r="J409" i="2"/>
  <c r="BA407" i="2"/>
  <c r="AY407" i="2"/>
  <c r="AX407" i="2"/>
  <c r="AV407" i="2"/>
  <c r="AR407" i="2"/>
  <c r="AO407" i="2"/>
  <c r="AO406" i="2" s="1"/>
  <c r="AM407" i="2"/>
  <c r="AL407" i="2"/>
  <c r="AJ407" i="2"/>
  <c r="AJ406" i="2" s="1"/>
  <c r="AF407" i="2"/>
  <c r="X407" i="2"/>
  <c r="U407" i="2"/>
  <c r="S407" i="2"/>
  <c r="AA407" i="2" s="1"/>
  <c r="AA406" i="2" s="1"/>
  <c r="R407" i="2"/>
  <c r="Z407" i="2" s="1"/>
  <c r="Z406" i="2" s="1"/>
  <c r="P407" i="2"/>
  <c r="L407" i="2"/>
  <c r="L406" i="2" s="1"/>
  <c r="BA406" i="2"/>
  <c r="AY406" i="2"/>
  <c r="AX406" i="2"/>
  <c r="AW406" i="2"/>
  <c r="AV406" i="2"/>
  <c r="AU406" i="2"/>
  <c r="AT406" i="2"/>
  <c r="AS406" i="2"/>
  <c r="AQ406" i="2"/>
  <c r="AP406" i="2"/>
  <c r="AM406" i="2"/>
  <c r="AK406" i="2"/>
  <c r="AI406" i="2"/>
  <c r="AH406" i="2"/>
  <c r="AG406" i="2"/>
  <c r="AF406" i="2"/>
  <c r="AE406" i="2"/>
  <c r="AD406" i="2"/>
  <c r="Y406" i="2"/>
  <c r="X406" i="2"/>
  <c r="W406" i="2"/>
  <c r="V406" i="2"/>
  <c r="S406" i="2"/>
  <c r="R406" i="2"/>
  <c r="Q406" i="2"/>
  <c r="O406" i="2"/>
  <c r="N406" i="2"/>
  <c r="M406" i="2"/>
  <c r="K406" i="2"/>
  <c r="J406" i="2"/>
  <c r="BA405" i="2"/>
  <c r="AY405" i="2"/>
  <c r="AX405" i="2"/>
  <c r="AV405" i="2"/>
  <c r="AR405" i="2"/>
  <c r="AO405" i="2"/>
  <c r="AM405" i="2"/>
  <c r="AL405" i="2"/>
  <c r="AJ405" i="2"/>
  <c r="AF405" i="2"/>
  <c r="AF404" i="2" s="1"/>
  <c r="AF403" i="2" s="1"/>
  <c r="AF402" i="2" s="1"/>
  <c r="X405" i="2"/>
  <c r="U405" i="2"/>
  <c r="AC405" i="2" s="1"/>
  <c r="AC404" i="2" s="1"/>
  <c r="S405" i="2"/>
  <c r="S404" i="2" s="1"/>
  <c r="S403" i="2" s="1"/>
  <c r="S402" i="2" s="1"/>
  <c r="R405" i="2"/>
  <c r="Z405" i="2" s="1"/>
  <c r="Z404" i="2" s="1"/>
  <c r="Z403" i="2" s="1"/>
  <c r="Z402" i="2" s="1"/>
  <c r="P405" i="2"/>
  <c r="L405" i="2"/>
  <c r="BA404" i="2"/>
  <c r="AX404" i="2"/>
  <c r="AW404" i="2"/>
  <c r="AV404" i="2"/>
  <c r="AU404" i="2"/>
  <c r="AT404" i="2"/>
  <c r="AS404" i="2"/>
  <c r="AR404" i="2"/>
  <c r="AQ404" i="2"/>
  <c r="AP404" i="2"/>
  <c r="AM404" i="2"/>
  <c r="AL404" i="2"/>
  <c r="AK404" i="2"/>
  <c r="AI404" i="2"/>
  <c r="AH404" i="2"/>
  <c r="AG404" i="2"/>
  <c r="AE404" i="2"/>
  <c r="AD404" i="2"/>
  <c r="Y404" i="2"/>
  <c r="X404" i="2"/>
  <c r="W404" i="2"/>
  <c r="V404" i="2"/>
  <c r="U404" i="2"/>
  <c r="R404" i="2"/>
  <c r="Q404" i="2"/>
  <c r="P404" i="2"/>
  <c r="O404" i="2"/>
  <c r="N404" i="2"/>
  <c r="M404" i="2"/>
  <c r="K404" i="2"/>
  <c r="J404" i="2"/>
  <c r="BA403" i="2"/>
  <c r="AX403" i="2"/>
  <c r="AW403" i="2"/>
  <c r="AV403" i="2"/>
  <c r="AT403" i="2"/>
  <c r="AS403" i="2"/>
  <c r="AP403" i="2"/>
  <c r="AK403" i="2"/>
  <c r="AH403" i="2"/>
  <c r="AG403" i="2"/>
  <c r="AD403" i="2"/>
  <c r="Y403" i="2"/>
  <c r="X403" i="2"/>
  <c r="V403" i="2"/>
  <c r="R403" i="2"/>
  <c r="Q403" i="2"/>
  <c r="N403" i="2"/>
  <c r="M403" i="2"/>
  <c r="J403" i="2"/>
  <c r="BA402" i="2"/>
  <c r="AX402" i="2"/>
  <c r="AW402" i="2"/>
  <c r="AV402" i="2"/>
  <c r="AT402" i="2"/>
  <c r="AS402" i="2"/>
  <c r="AP402" i="2"/>
  <c r="AK402" i="2"/>
  <c r="AH402" i="2"/>
  <c r="AG402" i="2"/>
  <c r="AD402" i="2"/>
  <c r="Y402" i="2"/>
  <c r="X402" i="2"/>
  <c r="V402" i="2"/>
  <c r="R402" i="2"/>
  <c r="Q402" i="2"/>
  <c r="N402" i="2"/>
  <c r="M402" i="2"/>
  <c r="J402" i="2"/>
  <c r="BA401" i="2"/>
  <c r="AZ401" i="2"/>
  <c r="AX401" i="2"/>
  <c r="AU401" i="2"/>
  <c r="AU400" i="2" s="1"/>
  <c r="AU399" i="2" s="1"/>
  <c r="AQ401" i="2"/>
  <c r="AY401" i="2" s="1"/>
  <c r="AO401" i="2"/>
  <c r="AN401" i="2"/>
  <c r="AL401" i="2"/>
  <c r="AL400" i="2" s="1"/>
  <c r="AL399" i="2" s="1"/>
  <c r="AI401" i="2"/>
  <c r="AE401" i="2"/>
  <c r="W401" i="2"/>
  <c r="W400" i="2" s="1"/>
  <c r="W399" i="2" s="1"/>
  <c r="U401" i="2"/>
  <c r="AC401" i="2" s="1"/>
  <c r="AC400" i="2" s="1"/>
  <c r="AC399" i="2" s="1"/>
  <c r="T401" i="2"/>
  <c r="AB401" i="2" s="1"/>
  <c r="AB400" i="2" s="1"/>
  <c r="AB399" i="2" s="1"/>
  <c r="R401" i="2"/>
  <c r="R400" i="2" s="1"/>
  <c r="R399" i="2" s="1"/>
  <c r="O401" i="2"/>
  <c r="K401" i="2"/>
  <c r="S401" i="2" s="1"/>
  <c r="BA400" i="2"/>
  <c r="AZ400" i="2"/>
  <c r="AZ399" i="2" s="1"/>
  <c r="AW400" i="2"/>
  <c r="AV400" i="2"/>
  <c r="AV399" i="2" s="1"/>
  <c r="AT400" i="2"/>
  <c r="AS400" i="2"/>
  <c r="AS399" i="2" s="1"/>
  <c r="AR400" i="2"/>
  <c r="AQ400" i="2"/>
  <c r="AQ399" i="2" s="1"/>
  <c r="AP400" i="2"/>
  <c r="AO400" i="2"/>
  <c r="AO399" i="2" s="1"/>
  <c r="AK400" i="2"/>
  <c r="AK399" i="2" s="1"/>
  <c r="AJ400" i="2"/>
  <c r="AI400" i="2"/>
  <c r="AI399" i="2" s="1"/>
  <c r="AH400" i="2"/>
  <c r="AG400" i="2"/>
  <c r="AG399" i="2" s="1"/>
  <c r="AF400" i="2"/>
  <c r="AD400" i="2"/>
  <c r="AD399" i="2" s="1"/>
  <c r="Y400" i="2"/>
  <c r="X400" i="2"/>
  <c r="X399" i="2" s="1"/>
  <c r="V400" i="2"/>
  <c r="U400" i="2"/>
  <c r="U399" i="2" s="1"/>
  <c r="Q400" i="2"/>
  <c r="Q399" i="2" s="1"/>
  <c r="P400" i="2"/>
  <c r="O400" i="2"/>
  <c r="O399" i="2" s="1"/>
  <c r="N400" i="2"/>
  <c r="M400" i="2"/>
  <c r="M399" i="2" s="1"/>
  <c r="L400" i="2"/>
  <c r="K400" i="2"/>
  <c r="K399" i="2" s="1"/>
  <c r="J400" i="2"/>
  <c r="BA399" i="2"/>
  <c r="AW399" i="2"/>
  <c r="AT399" i="2"/>
  <c r="AR399" i="2"/>
  <c r="AP399" i="2"/>
  <c r="AJ399" i="2"/>
  <c r="AH399" i="2"/>
  <c r="AF399" i="2"/>
  <c r="Y399" i="2"/>
  <c r="V399" i="2"/>
  <c r="P399" i="2"/>
  <c r="N399" i="2"/>
  <c r="L399" i="2"/>
  <c r="J399" i="2"/>
  <c r="BA398" i="2"/>
  <c r="AZ398" i="2"/>
  <c r="AZ397" i="2" s="1"/>
  <c r="AZ396" i="2" s="1"/>
  <c r="AY398" i="2"/>
  <c r="AX398" i="2"/>
  <c r="AO398" i="2"/>
  <c r="AN398" i="2"/>
  <c r="AN397" i="2" s="1"/>
  <c r="AN396" i="2" s="1"/>
  <c r="AM398" i="2"/>
  <c r="AL398" i="2"/>
  <c r="V398" i="2"/>
  <c r="V397" i="2" s="1"/>
  <c r="V396" i="2" s="1"/>
  <c r="U398" i="2"/>
  <c r="AC398" i="2" s="1"/>
  <c r="T398" i="2"/>
  <c r="AB398" i="2" s="1"/>
  <c r="AB397" i="2" s="1"/>
  <c r="AB396" i="2" s="1"/>
  <c r="S398" i="2"/>
  <c r="AA398" i="2" s="1"/>
  <c r="AA397" i="2" s="1"/>
  <c r="AA396" i="2" s="1"/>
  <c r="R398" i="2"/>
  <c r="R397" i="2" s="1"/>
  <c r="R396" i="2" s="1"/>
  <c r="AY397" i="2"/>
  <c r="AX397" i="2"/>
  <c r="AX396" i="2" s="1"/>
  <c r="AW397" i="2"/>
  <c r="AV397" i="2"/>
  <c r="AV396" i="2" s="1"/>
  <c r="AU397" i="2"/>
  <c r="AT397" i="2"/>
  <c r="AT396" i="2" s="1"/>
  <c r="AS397" i="2"/>
  <c r="AR397" i="2"/>
  <c r="AR396" i="2" s="1"/>
  <c r="AQ397" i="2"/>
  <c r="AP397" i="2"/>
  <c r="AP396" i="2" s="1"/>
  <c r="AM397" i="2"/>
  <c r="AL397" i="2"/>
  <c r="AL396" i="2" s="1"/>
  <c r="AK397" i="2"/>
  <c r="AJ397" i="2"/>
  <c r="AJ396" i="2" s="1"/>
  <c r="AI397" i="2"/>
  <c r="AH397" i="2"/>
  <c r="AH396" i="2" s="1"/>
  <c r="AG397" i="2"/>
  <c r="AF397" i="2"/>
  <c r="AF396" i="2" s="1"/>
  <c r="AE397" i="2"/>
  <c r="AD397" i="2"/>
  <c r="AD396" i="2" s="1"/>
  <c r="Y397" i="2"/>
  <c r="Y396" i="2" s="1"/>
  <c r="X397" i="2"/>
  <c r="W397" i="2"/>
  <c r="W396" i="2" s="1"/>
  <c r="U397" i="2"/>
  <c r="U396" i="2" s="1"/>
  <c r="S397" i="2"/>
  <c r="S396" i="2" s="1"/>
  <c r="Q397" i="2"/>
  <c r="Q396" i="2" s="1"/>
  <c r="P397" i="2"/>
  <c r="O397" i="2"/>
  <c r="O396" i="2" s="1"/>
  <c r="N397" i="2"/>
  <c r="M397" i="2"/>
  <c r="M396" i="2" s="1"/>
  <c r="L397" i="2"/>
  <c r="K397" i="2"/>
  <c r="K396" i="2" s="1"/>
  <c r="J397" i="2"/>
  <c r="AY396" i="2"/>
  <c r="AW396" i="2"/>
  <c r="AU396" i="2"/>
  <c r="AS396" i="2"/>
  <c r="AQ396" i="2"/>
  <c r="AM396" i="2"/>
  <c r="AK396" i="2"/>
  <c r="AI396" i="2"/>
  <c r="AG396" i="2"/>
  <c r="AE396" i="2"/>
  <c r="X396" i="2"/>
  <c r="P396" i="2"/>
  <c r="N396" i="2"/>
  <c r="L396" i="2"/>
  <c r="J396" i="2"/>
  <c r="BA395" i="2"/>
  <c r="AZ395" i="2"/>
  <c r="AY395" i="2"/>
  <c r="AX395" i="2"/>
  <c r="AO395" i="2"/>
  <c r="AN395" i="2"/>
  <c r="AM395" i="2"/>
  <c r="AL395" i="2"/>
  <c r="U395" i="2"/>
  <c r="T395" i="2"/>
  <c r="S395" i="2"/>
  <c r="R395" i="2"/>
  <c r="BA394" i="2"/>
  <c r="AZ394" i="2"/>
  <c r="AY394" i="2"/>
  <c r="AX394" i="2"/>
  <c r="AW394" i="2"/>
  <c r="AV394" i="2"/>
  <c r="AU394" i="2"/>
  <c r="AT394" i="2"/>
  <c r="AS394" i="2"/>
  <c r="AR394" i="2"/>
  <c r="AQ394" i="2"/>
  <c r="AP394" i="2"/>
  <c r="AO394" i="2"/>
  <c r="AN394" i="2"/>
  <c r="AM394" i="2"/>
  <c r="AL394" i="2"/>
  <c r="AK394" i="2"/>
  <c r="AJ394" i="2"/>
  <c r="AI394" i="2"/>
  <c r="AH394" i="2"/>
  <c r="AG394" i="2"/>
  <c r="AF394" i="2"/>
  <c r="AE394" i="2"/>
  <c r="AD394" i="2"/>
  <c r="Y394" i="2"/>
  <c r="X394" i="2"/>
  <c r="W394" i="2"/>
  <c r="V394" i="2"/>
  <c r="U394" i="2"/>
  <c r="T394" i="2"/>
  <c r="S394" i="2"/>
  <c r="R394" i="2"/>
  <c r="Q394" i="2"/>
  <c r="P394" i="2"/>
  <c r="O394" i="2"/>
  <c r="N394" i="2"/>
  <c r="M394" i="2"/>
  <c r="L394" i="2"/>
  <c r="K394" i="2"/>
  <c r="J394" i="2"/>
  <c r="BA393" i="2"/>
  <c r="AZ393" i="2"/>
  <c r="AY393" i="2"/>
  <c r="AX393" i="2"/>
  <c r="AW393" i="2"/>
  <c r="AV393" i="2"/>
  <c r="AU393" i="2"/>
  <c r="AT393" i="2"/>
  <c r="AS393" i="2"/>
  <c r="AR393" i="2"/>
  <c r="AQ393" i="2"/>
  <c r="AP393" i="2"/>
  <c r="AO393" i="2"/>
  <c r="AN393" i="2"/>
  <c r="AM393" i="2"/>
  <c r="AL393" i="2"/>
  <c r="AK393" i="2"/>
  <c r="AJ393" i="2"/>
  <c r="AI393" i="2"/>
  <c r="AH393" i="2"/>
  <c r="AG393" i="2"/>
  <c r="AF393" i="2"/>
  <c r="AE393" i="2"/>
  <c r="AD393" i="2"/>
  <c r="Y393" i="2"/>
  <c r="X393" i="2"/>
  <c r="W393" i="2"/>
  <c r="V393" i="2"/>
  <c r="U393" i="2"/>
  <c r="T393" i="2"/>
  <c r="S393" i="2"/>
  <c r="R393" i="2"/>
  <c r="Q393" i="2"/>
  <c r="P393" i="2"/>
  <c r="O393" i="2"/>
  <c r="N393" i="2"/>
  <c r="M393" i="2"/>
  <c r="L393" i="2"/>
  <c r="K393" i="2"/>
  <c r="J393" i="2"/>
  <c r="BA392" i="2"/>
  <c r="BA391" i="2" s="1"/>
  <c r="BA390" i="2" s="1"/>
  <c r="AY392" i="2"/>
  <c r="AT392" i="2"/>
  <c r="AV392" i="2" s="1"/>
  <c r="AV391" i="2" s="1"/>
  <c r="AV390" i="2" s="1"/>
  <c r="AP392" i="2"/>
  <c r="AO392" i="2"/>
  <c r="AO391" i="2" s="1"/>
  <c r="AO390" i="2" s="1"/>
  <c r="AM392" i="2"/>
  <c r="AJ392" i="2"/>
  <c r="AH392" i="2"/>
  <c r="AD392" i="2"/>
  <c r="X392" i="2"/>
  <c r="V392" i="2"/>
  <c r="U392" i="2"/>
  <c r="AC392" i="2" s="1"/>
  <c r="AC391" i="2" s="1"/>
  <c r="AC390" i="2" s="1"/>
  <c r="S392" i="2"/>
  <c r="AA392" i="2" s="1"/>
  <c r="N392" i="2"/>
  <c r="J392" i="2"/>
  <c r="L392" i="2" s="1"/>
  <c r="L391" i="2" s="1"/>
  <c r="L390" i="2" s="1"/>
  <c r="AY391" i="2"/>
  <c r="AW391" i="2"/>
  <c r="AU391" i="2"/>
  <c r="AS391" i="2"/>
  <c r="AS390" i="2" s="1"/>
  <c r="AQ391" i="2"/>
  <c r="AM391" i="2"/>
  <c r="AK391" i="2"/>
  <c r="AJ391" i="2"/>
  <c r="AI391" i="2"/>
  <c r="AH391" i="2"/>
  <c r="AG391" i="2"/>
  <c r="AE391" i="2"/>
  <c r="Y391" i="2"/>
  <c r="X391" i="2"/>
  <c r="W391" i="2"/>
  <c r="V391" i="2"/>
  <c r="U391" i="2"/>
  <c r="S391" i="2"/>
  <c r="Q391" i="2"/>
  <c r="O391" i="2"/>
  <c r="M391" i="2"/>
  <c r="K391" i="2"/>
  <c r="J391" i="2"/>
  <c r="AY390" i="2"/>
  <c r="AW390" i="2"/>
  <c r="AU390" i="2"/>
  <c r="AQ390" i="2"/>
  <c r="AM390" i="2"/>
  <c r="AK390" i="2"/>
  <c r="AJ390" i="2"/>
  <c r="AI390" i="2"/>
  <c r="AH390" i="2"/>
  <c r="AG390" i="2"/>
  <c r="AE390" i="2"/>
  <c r="Y390" i="2"/>
  <c r="X390" i="2"/>
  <c r="W390" i="2"/>
  <c r="V390" i="2"/>
  <c r="U390" i="2"/>
  <c r="S390" i="2"/>
  <c r="Q390" i="2"/>
  <c r="O390" i="2"/>
  <c r="M390" i="2"/>
  <c r="K390" i="2"/>
  <c r="J390" i="2"/>
  <c r="BA389" i="2"/>
  <c r="BA319" i="3" s="1"/>
  <c r="BA318" i="3" s="1"/>
  <c r="BA317" i="3" s="1"/>
  <c r="AY389" i="2"/>
  <c r="AY319" i="3" s="1"/>
  <c r="AY318" i="3" s="1"/>
  <c r="AY317" i="3" s="1"/>
  <c r="AX389" i="2"/>
  <c r="AX319" i="3" s="1"/>
  <c r="AX318" i="3" s="1"/>
  <c r="AX317" i="3" s="1"/>
  <c r="AV389" i="2"/>
  <c r="AV319" i="3" s="1"/>
  <c r="AV318" i="3" s="1"/>
  <c r="AV317" i="3" s="1"/>
  <c r="AR389" i="2"/>
  <c r="AR319" i="3" s="1"/>
  <c r="AR318" i="3" s="1"/>
  <c r="AR317" i="3" s="1"/>
  <c r="AO389" i="2"/>
  <c r="AO319" i="3" s="1"/>
  <c r="AO318" i="3" s="1"/>
  <c r="AO317" i="3" s="1"/>
  <c r="AM389" i="2"/>
  <c r="AM319" i="3" s="1"/>
  <c r="AM318" i="3" s="1"/>
  <c r="AM317" i="3" s="1"/>
  <c r="AL389" i="2"/>
  <c r="AL319" i="3" s="1"/>
  <c r="AL318" i="3" s="1"/>
  <c r="AL317" i="3" s="1"/>
  <c r="AJ389" i="2"/>
  <c r="AJ319" i="3" s="1"/>
  <c r="AJ318" i="3" s="1"/>
  <c r="AJ317" i="3" s="1"/>
  <c r="AF389" i="2"/>
  <c r="AF319" i="3" s="1"/>
  <c r="AF318" i="3" s="1"/>
  <c r="AF317" i="3" s="1"/>
  <c r="X389" i="2"/>
  <c r="X319" i="3" s="1"/>
  <c r="X318" i="3" s="1"/>
  <c r="X317" i="3" s="1"/>
  <c r="U389" i="2"/>
  <c r="U319" i="3" s="1"/>
  <c r="U318" i="3" s="1"/>
  <c r="U317" i="3" s="1"/>
  <c r="S389" i="2"/>
  <c r="S319" i="3" s="1"/>
  <c r="S318" i="3" s="1"/>
  <c r="S317" i="3" s="1"/>
  <c r="R389" i="2"/>
  <c r="R319" i="3" s="1"/>
  <c r="R318" i="3" s="1"/>
  <c r="R317" i="3" s="1"/>
  <c r="P389" i="2"/>
  <c r="P319" i="3" s="1"/>
  <c r="P318" i="3" s="1"/>
  <c r="P317" i="3" s="1"/>
  <c r="L389" i="2"/>
  <c r="L319" i="3" s="1"/>
  <c r="L318" i="3" s="1"/>
  <c r="L317" i="3" s="1"/>
  <c r="BA388" i="2"/>
  <c r="AY388" i="2"/>
  <c r="AX388" i="2"/>
  <c r="AW388" i="2"/>
  <c r="AV388" i="2"/>
  <c r="AU388" i="2"/>
  <c r="AT388" i="2"/>
  <c r="AS388" i="2"/>
  <c r="AQ388" i="2"/>
  <c r="AP388" i="2"/>
  <c r="AM388" i="2"/>
  <c r="AL388" i="2"/>
  <c r="AK388" i="2"/>
  <c r="AI388" i="2"/>
  <c r="AH388" i="2"/>
  <c r="AG388" i="2"/>
  <c r="AF388" i="2"/>
  <c r="AE388" i="2"/>
  <c r="AD388" i="2"/>
  <c r="Y388" i="2"/>
  <c r="X388" i="2"/>
  <c r="W388" i="2"/>
  <c r="V388" i="2"/>
  <c r="S388" i="2"/>
  <c r="R388" i="2"/>
  <c r="Q388" i="2"/>
  <c r="O388" i="2"/>
  <c r="N388" i="2"/>
  <c r="M388" i="2"/>
  <c r="K388" i="2"/>
  <c r="J388" i="2"/>
  <c r="BA387" i="2"/>
  <c r="AY387" i="2"/>
  <c r="AX387" i="2"/>
  <c r="AW387" i="2"/>
  <c r="AV387" i="2"/>
  <c r="AU387" i="2"/>
  <c r="AT387" i="2"/>
  <c r="AS387" i="2"/>
  <c r="AQ387" i="2"/>
  <c r="AP387" i="2"/>
  <c r="AM387" i="2"/>
  <c r="AL387" i="2"/>
  <c r="AK387" i="2"/>
  <c r="AI387" i="2"/>
  <c r="AH387" i="2"/>
  <c r="AG387" i="2"/>
  <c r="AF387" i="2"/>
  <c r="AE387" i="2"/>
  <c r="AD387" i="2"/>
  <c r="Y387" i="2"/>
  <c r="X387" i="2"/>
  <c r="W387" i="2"/>
  <c r="V387" i="2"/>
  <c r="S387" i="2"/>
  <c r="R387" i="2"/>
  <c r="Q387" i="2"/>
  <c r="O387" i="2"/>
  <c r="N387" i="2"/>
  <c r="M387" i="2"/>
  <c r="K387" i="2"/>
  <c r="J387" i="2"/>
  <c r="BA386" i="2"/>
  <c r="BA316" i="3" s="1"/>
  <c r="BA315" i="3" s="1"/>
  <c r="BA314" i="3" s="1"/>
  <c r="AY386" i="2"/>
  <c r="AY316" i="3" s="1"/>
  <c r="AY315" i="3" s="1"/>
  <c r="AY314" i="3" s="1"/>
  <c r="AX386" i="2"/>
  <c r="AX316" i="3" s="1"/>
  <c r="AX315" i="3" s="1"/>
  <c r="AX314" i="3" s="1"/>
  <c r="AV386" i="2"/>
  <c r="AV316" i="3" s="1"/>
  <c r="AV315" i="3" s="1"/>
  <c r="AV314" i="3" s="1"/>
  <c r="AR386" i="2"/>
  <c r="AR316" i="3" s="1"/>
  <c r="AR315" i="3" s="1"/>
  <c r="AR314" i="3" s="1"/>
  <c r="AO386" i="2"/>
  <c r="AO316" i="3" s="1"/>
  <c r="AO315" i="3" s="1"/>
  <c r="AO314" i="3" s="1"/>
  <c r="AM386" i="2"/>
  <c r="AM316" i="3" s="1"/>
  <c r="AM315" i="3" s="1"/>
  <c r="AM314" i="3" s="1"/>
  <c r="AL386" i="2"/>
  <c r="AL316" i="3" s="1"/>
  <c r="AL315" i="3" s="1"/>
  <c r="AL314" i="3" s="1"/>
  <c r="AJ386" i="2"/>
  <c r="AJ316" i="3" s="1"/>
  <c r="AJ315" i="3" s="1"/>
  <c r="AJ314" i="3" s="1"/>
  <c r="AF386" i="2"/>
  <c r="AF316" i="3" s="1"/>
  <c r="AF315" i="3" s="1"/>
  <c r="AF314" i="3" s="1"/>
  <c r="X386" i="2"/>
  <c r="X316" i="3" s="1"/>
  <c r="X315" i="3" s="1"/>
  <c r="X314" i="3" s="1"/>
  <c r="U386" i="2"/>
  <c r="U316" i="3" s="1"/>
  <c r="U315" i="3" s="1"/>
  <c r="U314" i="3" s="1"/>
  <c r="S386" i="2"/>
  <c r="S316" i="3" s="1"/>
  <c r="S315" i="3" s="1"/>
  <c r="S314" i="3" s="1"/>
  <c r="P386" i="2"/>
  <c r="P316" i="3" s="1"/>
  <c r="P315" i="3" s="1"/>
  <c r="P314" i="3" s="1"/>
  <c r="J386" i="2"/>
  <c r="J316" i="3" s="1"/>
  <c r="J315" i="3" s="1"/>
  <c r="J314" i="3" s="1"/>
  <c r="BA385" i="2"/>
  <c r="AY385" i="2"/>
  <c r="AX385" i="2"/>
  <c r="AW385" i="2"/>
  <c r="AV385" i="2"/>
  <c r="AU385" i="2"/>
  <c r="AT385" i="2"/>
  <c r="AS385" i="2"/>
  <c r="AR385" i="2"/>
  <c r="AQ385" i="2"/>
  <c r="AP385" i="2"/>
  <c r="AM385" i="2"/>
  <c r="AL385" i="2"/>
  <c r="AK385" i="2"/>
  <c r="AI385" i="2"/>
  <c r="AH385" i="2"/>
  <c r="AG385" i="2"/>
  <c r="AE385" i="2"/>
  <c r="AD385" i="2"/>
  <c r="Y385" i="2"/>
  <c r="X385" i="2"/>
  <c r="W385" i="2"/>
  <c r="V385" i="2"/>
  <c r="U385" i="2"/>
  <c r="S385" i="2"/>
  <c r="Q385" i="2"/>
  <c r="P385" i="2"/>
  <c r="O385" i="2"/>
  <c r="N385" i="2"/>
  <c r="M385" i="2"/>
  <c r="K385" i="2"/>
  <c r="J385" i="2"/>
  <c r="BA384" i="2"/>
  <c r="AY384" i="2"/>
  <c r="AX384" i="2"/>
  <c r="AW384" i="2"/>
  <c r="AV384" i="2"/>
  <c r="AU384" i="2"/>
  <c r="AT384" i="2"/>
  <c r="AS384" i="2"/>
  <c r="AR384" i="2"/>
  <c r="AQ384" i="2"/>
  <c r="AP384" i="2"/>
  <c r="AM384" i="2"/>
  <c r="AL384" i="2"/>
  <c r="AK384" i="2"/>
  <c r="AI384" i="2"/>
  <c r="AH384" i="2"/>
  <c r="AG384" i="2"/>
  <c r="AE384" i="2"/>
  <c r="AD384" i="2"/>
  <c r="Y384" i="2"/>
  <c r="X384" i="2"/>
  <c r="W384" i="2"/>
  <c r="V384" i="2"/>
  <c r="U384" i="2"/>
  <c r="S384" i="2"/>
  <c r="Q384" i="2"/>
  <c r="P384" i="2"/>
  <c r="O384" i="2"/>
  <c r="N384" i="2"/>
  <c r="M384" i="2"/>
  <c r="K384" i="2"/>
  <c r="J384" i="2"/>
  <c r="BA383" i="2"/>
  <c r="BA313" i="3" s="1"/>
  <c r="BA312" i="3" s="1"/>
  <c r="BA311" i="3" s="1"/>
  <c r="AY383" i="2"/>
  <c r="AY313" i="3" s="1"/>
  <c r="AY312" i="3" s="1"/>
  <c r="AY311" i="3" s="1"/>
  <c r="AX383" i="2"/>
  <c r="AX313" i="3" s="1"/>
  <c r="AX312" i="3" s="1"/>
  <c r="AX311" i="3" s="1"/>
  <c r="AV383" i="2"/>
  <c r="AV313" i="3" s="1"/>
  <c r="AV312" i="3" s="1"/>
  <c r="AV311" i="3" s="1"/>
  <c r="AR383" i="2"/>
  <c r="AR313" i="3" s="1"/>
  <c r="AR312" i="3" s="1"/>
  <c r="AR311" i="3" s="1"/>
  <c r="AO383" i="2"/>
  <c r="AO313" i="3" s="1"/>
  <c r="AO312" i="3" s="1"/>
  <c r="AO311" i="3" s="1"/>
  <c r="AM383" i="2"/>
  <c r="AM313" i="3" s="1"/>
  <c r="AM312" i="3" s="1"/>
  <c r="AM311" i="3" s="1"/>
  <c r="AL383" i="2"/>
  <c r="AL313" i="3" s="1"/>
  <c r="AL312" i="3" s="1"/>
  <c r="AL311" i="3" s="1"/>
  <c r="AJ383" i="2"/>
  <c r="AJ313" i="3" s="1"/>
  <c r="AJ312" i="3" s="1"/>
  <c r="AJ311" i="3" s="1"/>
  <c r="AF383" i="2"/>
  <c r="AF313" i="3" s="1"/>
  <c r="AF312" i="3" s="1"/>
  <c r="AF311" i="3" s="1"/>
  <c r="X383" i="2"/>
  <c r="X313" i="3" s="1"/>
  <c r="X312" i="3" s="1"/>
  <c r="X311" i="3" s="1"/>
  <c r="U383" i="2"/>
  <c r="U313" i="3" s="1"/>
  <c r="U312" i="3" s="1"/>
  <c r="U311" i="3" s="1"/>
  <c r="S383" i="2"/>
  <c r="S313" i="3" s="1"/>
  <c r="S312" i="3" s="1"/>
  <c r="S311" i="3" s="1"/>
  <c r="R383" i="2"/>
  <c r="R313" i="3" s="1"/>
  <c r="R312" i="3" s="1"/>
  <c r="R311" i="3" s="1"/>
  <c r="P383" i="2"/>
  <c r="P313" i="3" s="1"/>
  <c r="P312" i="3" s="1"/>
  <c r="P311" i="3" s="1"/>
  <c r="L383" i="2"/>
  <c r="L313" i="3" s="1"/>
  <c r="L312" i="3" s="1"/>
  <c r="L311" i="3" s="1"/>
  <c r="BA382" i="2"/>
  <c r="AW382" i="2"/>
  <c r="AV382" i="2"/>
  <c r="AU382" i="2"/>
  <c r="AT382" i="2"/>
  <c r="AS382" i="2"/>
  <c r="AR382" i="2"/>
  <c r="AQ382" i="2"/>
  <c r="AP382" i="2"/>
  <c r="AO382" i="2"/>
  <c r="AL382" i="2"/>
  <c r="AK382" i="2"/>
  <c r="AI382" i="2"/>
  <c r="AH382" i="2"/>
  <c r="AG382" i="2"/>
  <c r="AE382" i="2"/>
  <c r="AD382" i="2"/>
  <c r="Y382" i="2"/>
  <c r="X382" i="2"/>
  <c r="W382" i="2"/>
  <c r="V382" i="2"/>
  <c r="U382" i="2"/>
  <c r="R382" i="2"/>
  <c r="Q382" i="2"/>
  <c r="P382" i="2"/>
  <c r="O382" i="2"/>
  <c r="N382" i="2"/>
  <c r="M382" i="2"/>
  <c r="K382" i="2"/>
  <c r="J382" i="2"/>
  <c r="BA381" i="2"/>
  <c r="AW381" i="2"/>
  <c r="AV381" i="2"/>
  <c r="AU381" i="2"/>
  <c r="AT381" i="2"/>
  <c r="AS381" i="2"/>
  <c r="AR381" i="2"/>
  <c r="AQ381" i="2"/>
  <c r="AP381" i="2"/>
  <c r="AO381" i="2"/>
  <c r="AL381" i="2"/>
  <c r="AK381" i="2"/>
  <c r="AI381" i="2"/>
  <c r="AH381" i="2"/>
  <c r="AG381" i="2"/>
  <c r="AE381" i="2"/>
  <c r="AD381" i="2"/>
  <c r="Y381" i="2"/>
  <c r="X381" i="2"/>
  <c r="W381" i="2"/>
  <c r="V381" i="2"/>
  <c r="U381" i="2"/>
  <c r="R381" i="2"/>
  <c r="Q381" i="2"/>
  <c r="P381" i="2"/>
  <c r="O381" i="2"/>
  <c r="N381" i="2"/>
  <c r="M381" i="2"/>
  <c r="K381" i="2"/>
  <c r="J381" i="2"/>
  <c r="BA380" i="2"/>
  <c r="BA379" i="2" s="1"/>
  <c r="BA378" i="2" s="1"/>
  <c r="AY380" i="2"/>
  <c r="AV380" i="2"/>
  <c r="AV379" i="2" s="1"/>
  <c r="AV378" i="2" s="1"/>
  <c r="AP380" i="2"/>
  <c r="AX380" i="2" s="1"/>
  <c r="AO380" i="2"/>
  <c r="AM380" i="2"/>
  <c r="AM379" i="2" s="1"/>
  <c r="AM378" i="2" s="1"/>
  <c r="AJ380" i="2"/>
  <c r="AF380" i="2"/>
  <c r="AF379" i="2" s="1"/>
  <c r="AF378" i="2" s="1"/>
  <c r="AD380" i="2"/>
  <c r="AL380" i="2" s="1"/>
  <c r="X380" i="2"/>
  <c r="U380" i="2"/>
  <c r="S380" i="2"/>
  <c r="AA380" i="2" s="1"/>
  <c r="AA379" i="2" s="1"/>
  <c r="AA378" i="2" s="1"/>
  <c r="P380" i="2"/>
  <c r="J380" i="2"/>
  <c r="R380" i="2" s="1"/>
  <c r="AY379" i="2"/>
  <c r="AW379" i="2"/>
  <c r="AW378" i="2" s="1"/>
  <c r="AU379" i="2"/>
  <c r="AT379" i="2"/>
  <c r="AS379" i="2"/>
  <c r="AQ379" i="2"/>
  <c r="AP379" i="2"/>
  <c r="AK379" i="2"/>
  <c r="AK378" i="2" s="1"/>
  <c r="AJ379" i="2"/>
  <c r="AI379" i="2"/>
  <c r="AH379" i="2"/>
  <c r="AG379" i="2"/>
  <c r="AG378" i="2" s="1"/>
  <c r="AE379" i="2"/>
  <c r="AD379" i="2"/>
  <c r="Y379" i="2"/>
  <c r="Y378" i="2" s="1"/>
  <c r="X379" i="2"/>
  <c r="W379" i="2"/>
  <c r="V379" i="2"/>
  <c r="S379" i="2"/>
  <c r="S378" i="2" s="1"/>
  <c r="Q379" i="2"/>
  <c r="P379" i="2"/>
  <c r="O379" i="2"/>
  <c r="N379" i="2"/>
  <c r="N378" i="2" s="1"/>
  <c r="M379" i="2"/>
  <c r="K379" i="2"/>
  <c r="J379" i="2"/>
  <c r="AY378" i="2"/>
  <c r="AU378" i="2"/>
  <c r="AT378" i="2"/>
  <c r="AS378" i="2"/>
  <c r="AQ378" i="2"/>
  <c r="AQ377" i="2" s="1"/>
  <c r="AP378" i="2"/>
  <c r="AJ378" i="2"/>
  <c r="AI378" i="2"/>
  <c r="AH378" i="2"/>
  <c r="AE378" i="2"/>
  <c r="AD378" i="2"/>
  <c r="X378" i="2"/>
  <c r="X377" i="2" s="1"/>
  <c r="W378" i="2"/>
  <c r="V378" i="2"/>
  <c r="Q378" i="2"/>
  <c r="P378" i="2"/>
  <c r="O378" i="2"/>
  <c r="M378" i="2"/>
  <c r="K378" i="2"/>
  <c r="K377" i="2" s="1"/>
  <c r="J378" i="2"/>
  <c r="BA376" i="2"/>
  <c r="AZ376" i="2"/>
  <c r="AY376" i="2"/>
  <c r="AX376" i="2"/>
  <c r="AO376" i="2"/>
  <c r="AN376" i="2"/>
  <c r="AM376" i="2"/>
  <c r="AL376" i="2"/>
  <c r="U376" i="2"/>
  <c r="T376" i="2"/>
  <c r="S376" i="2"/>
  <c r="R376" i="2"/>
  <c r="BA375" i="2"/>
  <c r="AZ375" i="2"/>
  <c r="AY375" i="2"/>
  <c r="AX375" i="2"/>
  <c r="AW375" i="2"/>
  <c r="AV375" i="2"/>
  <c r="AU375" i="2"/>
  <c r="AT375" i="2"/>
  <c r="AS375" i="2"/>
  <c r="AR375" i="2"/>
  <c r="AQ375" i="2"/>
  <c r="AP375" i="2"/>
  <c r="AO375" i="2"/>
  <c r="AN375" i="2"/>
  <c r="AM375" i="2"/>
  <c r="AL375" i="2"/>
  <c r="AK375" i="2"/>
  <c r="AJ375" i="2"/>
  <c r="AI375" i="2"/>
  <c r="AH375" i="2"/>
  <c r="AG375" i="2"/>
  <c r="AF375" i="2"/>
  <c r="AE375" i="2"/>
  <c r="AD375" i="2"/>
  <c r="Y375" i="2"/>
  <c r="X375" i="2"/>
  <c r="W375" i="2"/>
  <c r="V375" i="2"/>
  <c r="U375" i="2"/>
  <c r="T375" i="2"/>
  <c r="S375" i="2"/>
  <c r="R375" i="2"/>
  <c r="Q375" i="2"/>
  <c r="P375" i="2"/>
  <c r="O375" i="2"/>
  <c r="N375" i="2"/>
  <c r="M375" i="2"/>
  <c r="L375" i="2"/>
  <c r="K375" i="2"/>
  <c r="J375" i="2"/>
  <c r="BA374" i="2"/>
  <c r="AZ374" i="2"/>
  <c r="AY374" i="2"/>
  <c r="AX374" i="2"/>
  <c r="AW374" i="2"/>
  <c r="AV374" i="2"/>
  <c r="AU374" i="2"/>
  <c r="AT374" i="2"/>
  <c r="AS374" i="2"/>
  <c r="AR374" i="2"/>
  <c r="AQ374" i="2"/>
  <c r="AP374" i="2"/>
  <c r="AO374" i="2"/>
  <c r="AN374" i="2"/>
  <c r="AM374" i="2"/>
  <c r="AL374" i="2"/>
  <c r="AK374" i="2"/>
  <c r="AJ374" i="2"/>
  <c r="AI374" i="2"/>
  <c r="AH374" i="2"/>
  <c r="AG374" i="2"/>
  <c r="AF374" i="2"/>
  <c r="AE374" i="2"/>
  <c r="AD374" i="2"/>
  <c r="Y374" i="2"/>
  <c r="X374" i="2"/>
  <c r="W374" i="2"/>
  <c r="V374" i="2"/>
  <c r="U374" i="2"/>
  <c r="T374" i="2"/>
  <c r="S374" i="2"/>
  <c r="R374" i="2"/>
  <c r="Q374" i="2"/>
  <c r="P374" i="2"/>
  <c r="O374" i="2"/>
  <c r="N374" i="2"/>
  <c r="M374" i="2"/>
  <c r="L374" i="2"/>
  <c r="K374" i="2"/>
  <c r="J374" i="2"/>
  <c r="BA373" i="2"/>
  <c r="BA288" i="3" s="1"/>
  <c r="BA287" i="3" s="1"/>
  <c r="BA286" i="3" s="1"/>
  <c r="AZ373" i="2"/>
  <c r="AZ288" i="3" s="1"/>
  <c r="AZ287" i="3" s="1"/>
  <c r="AZ286" i="3" s="1"/>
  <c r="AY373" i="2"/>
  <c r="AY288" i="3" s="1"/>
  <c r="AY287" i="3" s="1"/>
  <c r="AY286" i="3" s="1"/>
  <c r="AX373" i="2"/>
  <c r="AX288" i="3" s="1"/>
  <c r="AX287" i="3" s="1"/>
  <c r="AX286" i="3" s="1"/>
  <c r="AO373" i="2"/>
  <c r="AO288" i="3" s="1"/>
  <c r="AO287" i="3" s="1"/>
  <c r="AO286" i="3" s="1"/>
  <c r="AN373" i="2"/>
  <c r="AN288" i="3" s="1"/>
  <c r="AN287" i="3" s="1"/>
  <c r="AN286" i="3" s="1"/>
  <c r="AM373" i="2"/>
  <c r="AM288" i="3" s="1"/>
  <c r="AM287" i="3" s="1"/>
  <c r="AM286" i="3" s="1"/>
  <c r="AL373" i="2"/>
  <c r="AL288" i="3" s="1"/>
  <c r="AL287" i="3" s="1"/>
  <c r="AL286" i="3" s="1"/>
  <c r="U373" i="2"/>
  <c r="U288" i="3" s="1"/>
  <c r="U287" i="3" s="1"/>
  <c r="U286" i="3" s="1"/>
  <c r="T373" i="2"/>
  <c r="T288" i="3" s="1"/>
  <c r="T287" i="3" s="1"/>
  <c r="T286" i="3" s="1"/>
  <c r="L373" i="2"/>
  <c r="K373" i="2"/>
  <c r="J373" i="2" s="1"/>
  <c r="R373" i="2" s="1"/>
  <c r="BA372" i="2"/>
  <c r="BA371" i="2" s="1"/>
  <c r="AX372" i="2"/>
  <c r="AW372" i="2"/>
  <c r="AW371" i="2" s="1"/>
  <c r="AV372" i="2"/>
  <c r="AU372" i="2"/>
  <c r="AU371" i="2" s="1"/>
  <c r="AT372" i="2"/>
  <c r="AS372" i="2"/>
  <c r="AS371" i="2" s="1"/>
  <c r="AR372" i="2"/>
  <c r="AQ372" i="2"/>
  <c r="AQ371" i="2" s="1"/>
  <c r="AP372" i="2"/>
  <c r="AO372" i="2"/>
  <c r="AO371" i="2" s="1"/>
  <c r="AL372" i="2"/>
  <c r="AK372" i="2"/>
  <c r="AK371" i="2" s="1"/>
  <c r="AJ372" i="2"/>
  <c r="AI372" i="2"/>
  <c r="AI371" i="2" s="1"/>
  <c r="AH372" i="2"/>
  <c r="AG372" i="2"/>
  <c r="AG371" i="2" s="1"/>
  <c r="AF372" i="2"/>
  <c r="AE372" i="2"/>
  <c r="AE371" i="2" s="1"/>
  <c r="AD372" i="2"/>
  <c r="Y372" i="2"/>
  <c r="Y371" i="2" s="1"/>
  <c r="X372" i="2"/>
  <c r="W372" i="2"/>
  <c r="W371" i="2" s="1"/>
  <c r="V372" i="2"/>
  <c r="U372" i="2"/>
  <c r="U371" i="2" s="1"/>
  <c r="Q372" i="2"/>
  <c r="P372" i="2"/>
  <c r="P371" i="2" s="1"/>
  <c r="O372" i="2"/>
  <c r="N372" i="2"/>
  <c r="N371" i="2" s="1"/>
  <c r="M372" i="2"/>
  <c r="L372" i="2"/>
  <c r="L371" i="2" s="1"/>
  <c r="J372" i="2"/>
  <c r="J371" i="2" s="1"/>
  <c r="AX371" i="2"/>
  <c r="AV371" i="2"/>
  <c r="AT371" i="2"/>
  <c r="AR371" i="2"/>
  <c r="AP371" i="2"/>
  <c r="AL371" i="2"/>
  <c r="AJ371" i="2"/>
  <c r="AH371" i="2"/>
  <c r="AF371" i="2"/>
  <c r="AD371" i="2"/>
  <c r="X371" i="2"/>
  <c r="V371" i="2"/>
  <c r="Q371" i="2"/>
  <c r="O371" i="2"/>
  <c r="M371" i="2"/>
  <c r="BA370" i="2"/>
  <c r="AZ370" i="2"/>
  <c r="AY370" i="2"/>
  <c r="AX370" i="2"/>
  <c r="AO370" i="2"/>
  <c r="AN370" i="2"/>
  <c r="AM370" i="2"/>
  <c r="AL370" i="2"/>
  <c r="U370" i="2"/>
  <c r="T370" i="2"/>
  <c r="S370" i="2"/>
  <c r="R370" i="2"/>
  <c r="BA369" i="2"/>
  <c r="AZ369" i="2"/>
  <c r="AY369" i="2"/>
  <c r="AX369" i="2"/>
  <c r="AW369" i="2"/>
  <c r="AV369" i="2"/>
  <c r="AU369" i="2"/>
  <c r="AT369" i="2"/>
  <c r="AS369" i="2"/>
  <c r="AR369" i="2"/>
  <c r="AQ369" i="2"/>
  <c r="AP369" i="2"/>
  <c r="AO369" i="2"/>
  <c r="AN369" i="2"/>
  <c r="AM369" i="2"/>
  <c r="AL369" i="2"/>
  <c r="AK369" i="2"/>
  <c r="AJ369" i="2"/>
  <c r="AI369" i="2"/>
  <c r="AH369" i="2"/>
  <c r="AG369" i="2"/>
  <c r="AF369" i="2"/>
  <c r="AE369" i="2"/>
  <c r="AD369" i="2"/>
  <c r="Y369" i="2"/>
  <c r="X369" i="2"/>
  <c r="W369" i="2"/>
  <c r="V369" i="2"/>
  <c r="U369" i="2"/>
  <c r="T369" i="2"/>
  <c r="S369" i="2"/>
  <c r="R369" i="2"/>
  <c r="Q369" i="2"/>
  <c r="P369" i="2"/>
  <c r="O369" i="2"/>
  <c r="N369" i="2"/>
  <c r="M369" i="2"/>
  <c r="L369" i="2"/>
  <c r="K369" i="2"/>
  <c r="J369" i="2"/>
  <c r="BA368" i="2"/>
  <c r="AZ368" i="2"/>
  <c r="AY368" i="2"/>
  <c r="AX368" i="2"/>
  <c r="AW368" i="2"/>
  <c r="AV368" i="2"/>
  <c r="AU368" i="2"/>
  <c r="AT368" i="2"/>
  <c r="AS368" i="2"/>
  <c r="AR368" i="2"/>
  <c r="AQ368" i="2"/>
  <c r="AP368" i="2"/>
  <c r="AO368" i="2"/>
  <c r="AN368" i="2"/>
  <c r="AM368" i="2"/>
  <c r="AL368" i="2"/>
  <c r="AK368" i="2"/>
  <c r="AJ368" i="2"/>
  <c r="AI368" i="2"/>
  <c r="AH368" i="2"/>
  <c r="AG368" i="2"/>
  <c r="AF368" i="2"/>
  <c r="AE368" i="2"/>
  <c r="AD368" i="2"/>
  <c r="Y368" i="2"/>
  <c r="X368" i="2"/>
  <c r="W368" i="2"/>
  <c r="V368" i="2"/>
  <c r="U368" i="2"/>
  <c r="T368" i="2"/>
  <c r="S368" i="2"/>
  <c r="R368" i="2"/>
  <c r="Q368" i="2"/>
  <c r="P368" i="2"/>
  <c r="O368" i="2"/>
  <c r="N368" i="2"/>
  <c r="M368" i="2"/>
  <c r="L368" i="2"/>
  <c r="K368" i="2"/>
  <c r="J368" i="2"/>
  <c r="BA367" i="2"/>
  <c r="AZ367" i="2"/>
  <c r="AY367" i="2"/>
  <c r="AX367" i="2"/>
  <c r="AO367" i="2"/>
  <c r="AN367" i="2"/>
  <c r="AM367" i="2"/>
  <c r="AL367" i="2"/>
  <c r="Z367" i="2"/>
  <c r="Z366" i="2" s="1"/>
  <c r="Z365" i="2" s="1"/>
  <c r="V367" i="2"/>
  <c r="U367" i="2"/>
  <c r="AC367" i="2" s="1"/>
  <c r="AC366" i="2" s="1"/>
  <c r="AC365" i="2" s="1"/>
  <c r="T367" i="2"/>
  <c r="S367" i="2"/>
  <c r="AA367" i="2" s="1"/>
  <c r="R367" i="2"/>
  <c r="Y366" i="2"/>
  <c r="Y365" i="2" s="1"/>
  <c r="X366" i="2"/>
  <c r="X365" i="2" s="1"/>
  <c r="W366" i="2"/>
  <c r="W365" i="2" s="1"/>
  <c r="V366" i="2"/>
  <c r="U366" i="2"/>
  <c r="U365" i="2" s="1"/>
  <c r="T366" i="2"/>
  <c r="T365" i="2" s="1"/>
  <c r="S366" i="2"/>
  <c r="S365" i="2" s="1"/>
  <c r="R366" i="2"/>
  <c r="Q366" i="2"/>
  <c r="Q365" i="2" s="1"/>
  <c r="P366" i="2"/>
  <c r="P365" i="2" s="1"/>
  <c r="O366" i="2"/>
  <c r="O365" i="2" s="1"/>
  <c r="V365" i="2"/>
  <c r="R365" i="2"/>
  <c r="BA364" i="2"/>
  <c r="BA363" i="2" s="1"/>
  <c r="BA362" i="2" s="1"/>
  <c r="AZ364" i="2"/>
  <c r="AX364" i="2"/>
  <c r="AU364" i="2"/>
  <c r="AU363" i="2" s="1"/>
  <c r="AU362" i="2" s="1"/>
  <c r="AQ364" i="2"/>
  <c r="AY364" i="2" s="1"/>
  <c r="AO364" i="2"/>
  <c r="AN364" i="2"/>
  <c r="AL364" i="2"/>
  <c r="AL363" i="2" s="1"/>
  <c r="AL362" i="2" s="1"/>
  <c r="AI364" i="2"/>
  <c r="AE364" i="2"/>
  <c r="W364" i="2"/>
  <c r="W363" i="2" s="1"/>
  <c r="W362" i="2" s="1"/>
  <c r="U364" i="2"/>
  <c r="AC364" i="2" s="1"/>
  <c r="AC363" i="2" s="1"/>
  <c r="AC362" i="2" s="1"/>
  <c r="T364" i="2"/>
  <c r="AB364" i="2" s="1"/>
  <c r="AB363" i="2" s="1"/>
  <c r="AB362" i="2" s="1"/>
  <c r="R364" i="2"/>
  <c r="R363" i="2" s="1"/>
  <c r="R362" i="2" s="1"/>
  <c r="O364" i="2"/>
  <c r="K364" i="2"/>
  <c r="S364" i="2" s="1"/>
  <c r="AZ363" i="2"/>
  <c r="AZ362" i="2" s="1"/>
  <c r="AW363" i="2"/>
  <c r="AV363" i="2"/>
  <c r="AT363" i="2"/>
  <c r="AS363" i="2"/>
  <c r="AS362" i="2" s="1"/>
  <c r="AR363" i="2"/>
  <c r="AQ363" i="2"/>
  <c r="AP363" i="2"/>
  <c r="AO363" i="2"/>
  <c r="AO362" i="2" s="1"/>
  <c r="AN363" i="2"/>
  <c r="AN362" i="2" s="1"/>
  <c r="AK363" i="2"/>
  <c r="AJ363" i="2"/>
  <c r="AI363" i="2"/>
  <c r="AI362" i="2" s="1"/>
  <c r="AH363" i="2"/>
  <c r="AG363" i="2"/>
  <c r="AF363" i="2"/>
  <c r="AD363" i="2"/>
  <c r="AD362" i="2" s="1"/>
  <c r="Y363" i="2"/>
  <c r="X363" i="2"/>
  <c r="V363" i="2"/>
  <c r="V362" i="2" s="1"/>
  <c r="U363" i="2"/>
  <c r="T363" i="2"/>
  <c r="Q363" i="2"/>
  <c r="P363" i="2"/>
  <c r="P362" i="2" s="1"/>
  <c r="O363" i="2"/>
  <c r="N363" i="2"/>
  <c r="N362" i="2" s="1"/>
  <c r="M363" i="2"/>
  <c r="L363" i="2"/>
  <c r="L362" i="2" s="1"/>
  <c r="K363" i="2"/>
  <c r="J363" i="2"/>
  <c r="AW362" i="2"/>
  <c r="AV362" i="2"/>
  <c r="AT362" i="2"/>
  <c r="AR362" i="2"/>
  <c r="AQ362" i="2"/>
  <c r="AP362" i="2"/>
  <c r="AK362" i="2"/>
  <c r="AJ362" i="2"/>
  <c r="AH362" i="2"/>
  <c r="AG362" i="2"/>
  <c r="AF362" i="2"/>
  <c r="Y362" i="2"/>
  <c r="X362" i="2"/>
  <c r="U362" i="2"/>
  <c r="T362" i="2"/>
  <c r="Q362" i="2"/>
  <c r="O362" i="2"/>
  <c r="M362" i="2"/>
  <c r="K362" i="2"/>
  <c r="J362" i="2"/>
  <c r="BA361" i="2"/>
  <c r="BA276" i="3" s="1"/>
  <c r="BA275" i="3" s="1"/>
  <c r="BA274" i="3" s="1"/>
  <c r="AZ361" i="2"/>
  <c r="AZ276" i="3" s="1"/>
  <c r="AZ275" i="3" s="1"/>
  <c r="AZ274" i="3" s="1"/>
  <c r="AX361" i="2"/>
  <c r="AX276" i="3" s="1"/>
  <c r="AX275" i="3" s="1"/>
  <c r="AX274" i="3" s="1"/>
  <c r="AU361" i="2"/>
  <c r="AU276" i="3" s="1"/>
  <c r="AU275" i="3" s="1"/>
  <c r="AU274" i="3" s="1"/>
  <c r="AQ361" i="2"/>
  <c r="AQ276" i="3" s="1"/>
  <c r="AQ275" i="3" s="1"/>
  <c r="AQ274" i="3" s="1"/>
  <c r="AO361" i="2"/>
  <c r="AO276" i="3" s="1"/>
  <c r="AO275" i="3" s="1"/>
  <c r="AO274" i="3" s="1"/>
  <c r="AN361" i="2"/>
  <c r="AN276" i="3" s="1"/>
  <c r="AN275" i="3" s="1"/>
  <c r="AN274" i="3" s="1"/>
  <c r="AL361" i="2"/>
  <c r="AL276" i="3" s="1"/>
  <c r="AL275" i="3" s="1"/>
  <c r="AL274" i="3" s="1"/>
  <c r="AI361" i="2"/>
  <c r="AI276" i="3" s="1"/>
  <c r="AI275" i="3" s="1"/>
  <c r="AI274" i="3" s="1"/>
  <c r="AE361" i="2"/>
  <c r="AE276" i="3" s="1"/>
  <c r="AE275" i="3" s="1"/>
  <c r="AE274" i="3" s="1"/>
  <c r="W361" i="2"/>
  <c r="W276" i="3" s="1"/>
  <c r="W275" i="3" s="1"/>
  <c r="W274" i="3" s="1"/>
  <c r="U361" i="2"/>
  <c r="U276" i="3" s="1"/>
  <c r="U275" i="3" s="1"/>
  <c r="U274" i="3" s="1"/>
  <c r="T361" i="2"/>
  <c r="T276" i="3" s="1"/>
  <c r="T275" i="3" s="1"/>
  <c r="T274" i="3" s="1"/>
  <c r="R361" i="2"/>
  <c r="R276" i="3" s="1"/>
  <c r="R275" i="3" s="1"/>
  <c r="R274" i="3" s="1"/>
  <c r="O361" i="2"/>
  <c r="O276" i="3" s="1"/>
  <c r="O275" i="3" s="1"/>
  <c r="O274" i="3" s="1"/>
  <c r="K361" i="2"/>
  <c r="K276" i="3" s="1"/>
  <c r="K275" i="3" s="1"/>
  <c r="K274" i="3" s="1"/>
  <c r="AX360" i="2"/>
  <c r="AW360" i="2"/>
  <c r="AV360" i="2"/>
  <c r="AU360" i="2"/>
  <c r="AT360" i="2"/>
  <c r="AS360" i="2"/>
  <c r="AR360" i="2"/>
  <c r="AQ360" i="2"/>
  <c r="AP360" i="2"/>
  <c r="AN360" i="2"/>
  <c r="AK360" i="2"/>
  <c r="AJ360" i="2"/>
  <c r="AI360" i="2"/>
  <c r="AH360" i="2"/>
  <c r="AG360" i="2"/>
  <c r="AF360" i="2"/>
  <c r="AE360" i="2"/>
  <c r="AD360" i="2"/>
  <c r="Y360" i="2"/>
  <c r="X360" i="2"/>
  <c r="W360" i="2"/>
  <c r="V360" i="2"/>
  <c r="T360" i="2"/>
  <c r="Q360" i="2"/>
  <c r="P360" i="2"/>
  <c r="O360" i="2"/>
  <c r="N360" i="2"/>
  <c r="M360" i="2"/>
  <c r="L360" i="2"/>
  <c r="K360" i="2"/>
  <c r="J360" i="2"/>
  <c r="AX359" i="2"/>
  <c r="AW359" i="2"/>
  <c r="AV359" i="2"/>
  <c r="AU359" i="2"/>
  <c r="AT359" i="2"/>
  <c r="AS359" i="2"/>
  <c r="AR359" i="2"/>
  <c r="AQ359" i="2"/>
  <c r="AP359" i="2"/>
  <c r="AN359" i="2"/>
  <c r="AK359" i="2"/>
  <c r="AJ359" i="2"/>
  <c r="AI359" i="2"/>
  <c r="AH359" i="2"/>
  <c r="AG359" i="2"/>
  <c r="AF359" i="2"/>
  <c r="AE359" i="2"/>
  <c r="AD359" i="2"/>
  <c r="Y359" i="2"/>
  <c r="X359" i="2"/>
  <c r="W359" i="2"/>
  <c r="V359" i="2"/>
  <c r="T359" i="2"/>
  <c r="Q359" i="2"/>
  <c r="P359" i="2"/>
  <c r="O359" i="2"/>
  <c r="N359" i="2"/>
  <c r="M359" i="2"/>
  <c r="L359" i="2"/>
  <c r="K359" i="2"/>
  <c r="J359" i="2"/>
  <c r="BA358" i="2"/>
  <c r="BA357" i="2" s="1"/>
  <c r="BA356" i="2" s="1"/>
  <c r="AZ358" i="2"/>
  <c r="AY358" i="2"/>
  <c r="AY357" i="2" s="1"/>
  <c r="AY356" i="2" s="1"/>
  <c r="AT358" i="2"/>
  <c r="AX358" i="2" s="1"/>
  <c r="AX357" i="2" s="1"/>
  <c r="AX356" i="2" s="1"/>
  <c r="AO358" i="2"/>
  <c r="AN358" i="2"/>
  <c r="AN357" i="2" s="1"/>
  <c r="AN356" i="2" s="1"/>
  <c r="AM358" i="2"/>
  <c r="AH358" i="2"/>
  <c r="AH357" i="2" s="1"/>
  <c r="AH356" i="2" s="1"/>
  <c r="U358" i="2"/>
  <c r="U357" i="2" s="1"/>
  <c r="U356" i="2" s="1"/>
  <c r="T358" i="2"/>
  <c r="T357" i="2" s="1"/>
  <c r="T356" i="2" s="1"/>
  <c r="S358" i="2"/>
  <c r="N358" i="2"/>
  <c r="R358" i="2" s="1"/>
  <c r="AW357" i="2"/>
  <c r="AV357" i="2"/>
  <c r="AU357" i="2"/>
  <c r="AT357" i="2"/>
  <c r="AS357" i="2"/>
  <c r="AR357" i="2"/>
  <c r="AQ357" i="2"/>
  <c r="AP357" i="2"/>
  <c r="AM357" i="2"/>
  <c r="AK357" i="2"/>
  <c r="AJ357" i="2"/>
  <c r="AI357" i="2"/>
  <c r="AG357" i="2"/>
  <c r="AF357" i="2"/>
  <c r="AE357" i="2"/>
  <c r="AD357" i="2"/>
  <c r="Y357" i="2"/>
  <c r="X357" i="2"/>
  <c r="W357" i="2"/>
  <c r="V357" i="2"/>
  <c r="S357" i="2"/>
  <c r="Q357" i="2"/>
  <c r="P357" i="2"/>
  <c r="O357" i="2"/>
  <c r="N357" i="2"/>
  <c r="M357" i="2"/>
  <c r="L357" i="2"/>
  <c r="K357" i="2"/>
  <c r="J357" i="2"/>
  <c r="AW356" i="2"/>
  <c r="AV356" i="2"/>
  <c r="AU356" i="2"/>
  <c r="AT356" i="2"/>
  <c r="AS356" i="2"/>
  <c r="AR356" i="2"/>
  <c r="AQ356" i="2"/>
  <c r="AP356" i="2"/>
  <c r="AM356" i="2"/>
  <c r="AK356" i="2"/>
  <c r="AJ356" i="2"/>
  <c r="AI356" i="2"/>
  <c r="AG356" i="2"/>
  <c r="AF356" i="2"/>
  <c r="AE356" i="2"/>
  <c r="AD356" i="2"/>
  <c r="Y356" i="2"/>
  <c r="X356" i="2"/>
  <c r="W356" i="2"/>
  <c r="V356" i="2"/>
  <c r="S356" i="2"/>
  <c r="Q356" i="2"/>
  <c r="P356" i="2"/>
  <c r="O356" i="2"/>
  <c r="N356" i="2"/>
  <c r="M356" i="2"/>
  <c r="L356" i="2"/>
  <c r="K356" i="2"/>
  <c r="J356" i="2"/>
  <c r="BA355" i="2"/>
  <c r="AT355" i="2"/>
  <c r="AR355" i="2"/>
  <c r="AQ355" i="2"/>
  <c r="AP355" i="2" s="1"/>
  <c r="AP354" i="2" s="1"/>
  <c r="AP353" i="2" s="1"/>
  <c r="AO355" i="2"/>
  <c r="AO354" i="2" s="1"/>
  <c r="AO353" i="2" s="1"/>
  <c r="AH355" i="2"/>
  <c r="AF355" i="2"/>
  <c r="AE355" i="2"/>
  <c r="AD355" i="2"/>
  <c r="AD354" i="2" s="1"/>
  <c r="AD353" i="2" s="1"/>
  <c r="U355" i="2"/>
  <c r="N355" i="2"/>
  <c r="L355" i="2"/>
  <c r="K355" i="2"/>
  <c r="J355" i="2" s="1"/>
  <c r="J354" i="2" s="1"/>
  <c r="J353" i="2" s="1"/>
  <c r="BA354" i="2"/>
  <c r="AW354" i="2"/>
  <c r="AV354" i="2"/>
  <c r="AU354" i="2"/>
  <c r="AU353" i="2" s="1"/>
  <c r="AT354" i="2"/>
  <c r="AS354" i="2"/>
  <c r="AR354" i="2"/>
  <c r="AQ354" i="2"/>
  <c r="AQ353" i="2" s="1"/>
  <c r="AQ325" i="2" s="1"/>
  <c r="AK354" i="2"/>
  <c r="AJ354" i="2"/>
  <c r="AI354" i="2"/>
  <c r="AH354" i="2"/>
  <c r="AG354" i="2"/>
  <c r="AF354" i="2"/>
  <c r="AE354" i="2"/>
  <c r="Y354" i="2"/>
  <c r="Y353" i="2" s="1"/>
  <c r="X354" i="2"/>
  <c r="W354" i="2"/>
  <c r="V354" i="2"/>
  <c r="U354" i="2"/>
  <c r="U353" i="2" s="1"/>
  <c r="Q354" i="2"/>
  <c r="P354" i="2"/>
  <c r="O354" i="2"/>
  <c r="N354" i="2"/>
  <c r="N353" i="2" s="1"/>
  <c r="M354" i="2"/>
  <c r="L354" i="2"/>
  <c r="K354" i="2"/>
  <c r="BA353" i="2"/>
  <c r="AW353" i="2"/>
  <c r="AV353" i="2"/>
  <c r="AT353" i="2"/>
  <c r="AS353" i="2"/>
  <c r="AR353" i="2"/>
  <c r="AK353" i="2"/>
  <c r="AJ353" i="2"/>
  <c r="AI353" i="2"/>
  <c r="AH353" i="2"/>
  <c r="AG353" i="2"/>
  <c r="AF353" i="2"/>
  <c r="AE353" i="2"/>
  <c r="X353" i="2"/>
  <c r="W353" i="2"/>
  <c r="V353" i="2"/>
  <c r="Q353" i="2"/>
  <c r="P353" i="2"/>
  <c r="O353" i="2"/>
  <c r="M353" i="2"/>
  <c r="L353" i="2"/>
  <c r="K353" i="2"/>
  <c r="BA352" i="2"/>
  <c r="AR352" i="2"/>
  <c r="AZ352" i="2" s="1"/>
  <c r="AQ352" i="2"/>
  <c r="AY352" i="2" s="1"/>
  <c r="AO352" i="2"/>
  <c r="AO351" i="2" s="1"/>
  <c r="AO350" i="2" s="1"/>
  <c r="AN352" i="2"/>
  <c r="AM352" i="2"/>
  <c r="AL352" i="2"/>
  <c r="U352" i="2"/>
  <c r="U351" i="2" s="1"/>
  <c r="U350" i="2" s="1"/>
  <c r="L352" i="2"/>
  <c r="T352" i="2" s="1"/>
  <c r="K352" i="2"/>
  <c r="S352" i="2" s="1"/>
  <c r="BA351" i="2"/>
  <c r="AW351" i="2"/>
  <c r="AV351" i="2"/>
  <c r="AU351" i="2"/>
  <c r="AT351" i="2"/>
  <c r="AS351" i="2"/>
  <c r="AR351" i="2"/>
  <c r="AQ351" i="2"/>
  <c r="AN351" i="2"/>
  <c r="AM351" i="2"/>
  <c r="AK351" i="2"/>
  <c r="AJ351" i="2"/>
  <c r="AI351" i="2"/>
  <c r="AH351" i="2"/>
  <c r="AG351" i="2"/>
  <c r="AF351" i="2"/>
  <c r="AE351" i="2"/>
  <c r="AD351" i="2"/>
  <c r="Y351" i="2"/>
  <c r="X351" i="2"/>
  <c r="W351" i="2"/>
  <c r="V351" i="2"/>
  <c r="V350" i="2" s="1"/>
  <c r="Q351" i="2"/>
  <c r="P351" i="2"/>
  <c r="O351" i="2"/>
  <c r="N351" i="2"/>
  <c r="N350" i="2" s="1"/>
  <c r="M351" i="2"/>
  <c r="L351" i="2"/>
  <c r="K351" i="2"/>
  <c r="BA350" i="2"/>
  <c r="AW350" i="2"/>
  <c r="AV350" i="2"/>
  <c r="AU350" i="2"/>
  <c r="AT350" i="2"/>
  <c r="AS350" i="2"/>
  <c r="AR350" i="2"/>
  <c r="AQ350" i="2"/>
  <c r="AN350" i="2"/>
  <c r="AM350" i="2"/>
  <c r="AK350" i="2"/>
  <c r="AJ350" i="2"/>
  <c r="AI350" i="2"/>
  <c r="AH350" i="2"/>
  <c r="AG350" i="2"/>
  <c r="AF350" i="2"/>
  <c r="AE350" i="2"/>
  <c r="AD350" i="2"/>
  <c r="Y350" i="2"/>
  <c r="X350" i="2"/>
  <c r="W350" i="2"/>
  <c r="Q350" i="2"/>
  <c r="P350" i="2"/>
  <c r="O350" i="2"/>
  <c r="M350" i="2"/>
  <c r="L350" i="2"/>
  <c r="K350" i="2"/>
  <c r="BA349" i="2"/>
  <c r="AY349" i="2"/>
  <c r="AX349" i="2"/>
  <c r="AV349" i="2"/>
  <c r="AR349" i="2"/>
  <c r="AO349" i="2"/>
  <c r="AM349" i="2"/>
  <c r="AL349" i="2"/>
  <c r="AL348" i="2" s="1"/>
  <c r="AL347" i="2" s="1"/>
  <c r="AJ349" i="2"/>
  <c r="AF349" i="2"/>
  <c r="X349" i="2"/>
  <c r="U349" i="2"/>
  <c r="AC349" i="2" s="1"/>
  <c r="S349" i="2"/>
  <c r="AA349" i="2" s="1"/>
  <c r="AA348" i="2" s="1"/>
  <c r="AA347" i="2" s="1"/>
  <c r="P349" i="2"/>
  <c r="T349" i="2" s="1"/>
  <c r="N349" i="2"/>
  <c r="N348" i="2" s="1"/>
  <c r="N347" i="2" s="1"/>
  <c r="L349" i="2"/>
  <c r="BA348" i="2"/>
  <c r="AY348" i="2"/>
  <c r="AX348" i="2"/>
  <c r="AW348" i="2"/>
  <c r="AV348" i="2"/>
  <c r="AU348" i="2"/>
  <c r="AT348" i="2"/>
  <c r="AS348" i="2"/>
  <c r="AR348" i="2"/>
  <c r="AQ348" i="2"/>
  <c r="AP348" i="2"/>
  <c r="AO348" i="2"/>
  <c r="AK348" i="2"/>
  <c r="AJ348" i="2"/>
  <c r="AI348" i="2"/>
  <c r="AH348" i="2"/>
  <c r="AG348" i="2"/>
  <c r="AF348" i="2"/>
  <c r="AE348" i="2"/>
  <c r="AD348" i="2"/>
  <c r="Y348" i="2"/>
  <c r="X348" i="2"/>
  <c r="W348" i="2"/>
  <c r="V348" i="2"/>
  <c r="S348" i="2"/>
  <c r="Q348" i="2"/>
  <c r="P348" i="2"/>
  <c r="O348" i="2"/>
  <c r="M348" i="2"/>
  <c r="L348" i="2"/>
  <c r="K348" i="2"/>
  <c r="J348" i="2"/>
  <c r="BA347" i="2"/>
  <c r="AY347" i="2"/>
  <c r="AX347" i="2"/>
  <c r="AW347" i="2"/>
  <c r="AV347" i="2"/>
  <c r="AU347" i="2"/>
  <c r="AT347" i="2"/>
  <c r="AS347" i="2"/>
  <c r="AR347" i="2"/>
  <c r="AQ347" i="2"/>
  <c r="AP347" i="2"/>
  <c r="AO347" i="2"/>
  <c r="AK347" i="2"/>
  <c r="AJ347" i="2"/>
  <c r="AI347" i="2"/>
  <c r="AH347" i="2"/>
  <c r="AG347" i="2"/>
  <c r="AF347" i="2"/>
  <c r="AE347" i="2"/>
  <c r="AD347" i="2"/>
  <c r="Y347" i="2"/>
  <c r="X347" i="2"/>
  <c r="W347" i="2"/>
  <c r="V347" i="2"/>
  <c r="S347" i="2"/>
  <c r="Q347" i="2"/>
  <c r="P347" i="2"/>
  <c r="O347" i="2"/>
  <c r="M347" i="2"/>
  <c r="L347" i="2"/>
  <c r="K347" i="2"/>
  <c r="J347" i="2"/>
  <c r="BA346" i="2"/>
  <c r="BA261" i="3" s="1"/>
  <c r="BA260" i="3" s="1"/>
  <c r="BA259" i="3" s="1"/>
  <c r="AY346" i="2"/>
  <c r="AY261" i="3" s="1"/>
  <c r="AY260" i="3" s="1"/>
  <c r="AY259" i="3" s="1"/>
  <c r="AT346" i="2"/>
  <c r="AT261" i="3" s="1"/>
  <c r="AT260" i="3" s="1"/>
  <c r="AT259" i="3" s="1"/>
  <c r="AP346" i="2"/>
  <c r="AP261" i="3" s="1"/>
  <c r="AP260" i="3" s="1"/>
  <c r="AP259" i="3" s="1"/>
  <c r="AO346" i="2"/>
  <c r="AO261" i="3" s="1"/>
  <c r="AO260" i="3" s="1"/>
  <c r="AO259" i="3" s="1"/>
  <c r="AM346" i="2"/>
  <c r="AM261" i="3" s="1"/>
  <c r="AM260" i="3" s="1"/>
  <c r="AM259" i="3" s="1"/>
  <c r="AH346" i="2"/>
  <c r="AH261" i="3" s="1"/>
  <c r="AH260" i="3" s="1"/>
  <c r="AH259" i="3" s="1"/>
  <c r="AD346" i="2"/>
  <c r="AD261" i="3" s="1"/>
  <c r="AD260" i="3" s="1"/>
  <c r="AD259" i="3" s="1"/>
  <c r="V346" i="2"/>
  <c r="V261" i="3" s="1"/>
  <c r="V260" i="3" s="1"/>
  <c r="V259" i="3" s="1"/>
  <c r="U346" i="2"/>
  <c r="U261" i="3" s="1"/>
  <c r="U260" i="3" s="1"/>
  <c r="U259" i="3" s="1"/>
  <c r="S346" i="2"/>
  <c r="S261" i="3" s="1"/>
  <c r="S260" i="3" s="1"/>
  <c r="S259" i="3" s="1"/>
  <c r="N346" i="2"/>
  <c r="N261" i="3" s="1"/>
  <c r="N260" i="3" s="1"/>
  <c r="N259" i="3" s="1"/>
  <c r="J346" i="2"/>
  <c r="J261" i="3" s="1"/>
  <c r="J260" i="3" s="1"/>
  <c r="J259" i="3" s="1"/>
  <c r="AY345" i="2"/>
  <c r="AW345" i="2"/>
  <c r="AU345" i="2"/>
  <c r="AT345" i="2"/>
  <c r="AS345" i="2"/>
  <c r="AQ345" i="2"/>
  <c r="AP345" i="2"/>
  <c r="AM345" i="2"/>
  <c r="AK345" i="2"/>
  <c r="AI345" i="2"/>
  <c r="AH345" i="2"/>
  <c r="AG345" i="2"/>
  <c r="AE345" i="2"/>
  <c r="AD345" i="2"/>
  <c r="Y345" i="2"/>
  <c r="W345" i="2"/>
  <c r="V345" i="2"/>
  <c r="U345" i="2"/>
  <c r="S345" i="2"/>
  <c r="Q345" i="2"/>
  <c r="O345" i="2"/>
  <c r="N345" i="2"/>
  <c r="M345" i="2"/>
  <c r="K345" i="2"/>
  <c r="J345" i="2"/>
  <c r="J344" i="2" s="1"/>
  <c r="AY344" i="2"/>
  <c r="AW344" i="2"/>
  <c r="AU344" i="2"/>
  <c r="AT344" i="2"/>
  <c r="AS344" i="2"/>
  <c r="AQ344" i="2"/>
  <c r="AP344" i="2"/>
  <c r="AM344" i="2"/>
  <c r="AK344" i="2"/>
  <c r="AI344" i="2"/>
  <c r="AH344" i="2"/>
  <c r="AG344" i="2"/>
  <c r="AE344" i="2"/>
  <c r="AD344" i="2"/>
  <c r="Y344" i="2"/>
  <c r="W344" i="2"/>
  <c r="V344" i="2"/>
  <c r="U344" i="2"/>
  <c r="S344" i="2"/>
  <c r="Q344" i="2"/>
  <c r="O344" i="2"/>
  <c r="N344" i="2"/>
  <c r="M344" i="2"/>
  <c r="K344" i="2"/>
  <c r="BA343" i="2"/>
  <c r="BA258" i="3" s="1"/>
  <c r="BA257" i="3" s="1"/>
  <c r="BA256" i="3" s="1"/>
  <c r="AY343" i="2"/>
  <c r="AY258" i="3" s="1"/>
  <c r="AY257" i="3" s="1"/>
  <c r="AY256" i="3" s="1"/>
  <c r="AX343" i="2"/>
  <c r="AX258" i="3" s="1"/>
  <c r="AX257" i="3" s="1"/>
  <c r="AX256" i="3" s="1"/>
  <c r="AV343" i="2"/>
  <c r="AV258" i="3" s="1"/>
  <c r="AV257" i="3" s="1"/>
  <c r="AV256" i="3" s="1"/>
  <c r="AR343" i="2"/>
  <c r="AR258" i="3" s="1"/>
  <c r="AR257" i="3" s="1"/>
  <c r="AR256" i="3" s="1"/>
  <c r="AO343" i="2"/>
  <c r="AO258" i="3" s="1"/>
  <c r="AO257" i="3" s="1"/>
  <c r="AO256" i="3" s="1"/>
  <c r="AM343" i="2"/>
  <c r="AM258" i="3" s="1"/>
  <c r="AM257" i="3" s="1"/>
  <c r="AM256" i="3" s="1"/>
  <c r="AL343" i="2"/>
  <c r="AL258" i="3" s="1"/>
  <c r="AL257" i="3" s="1"/>
  <c r="AL256" i="3" s="1"/>
  <c r="AJ343" i="2"/>
  <c r="AJ258" i="3" s="1"/>
  <c r="AJ257" i="3" s="1"/>
  <c r="AJ256" i="3" s="1"/>
  <c r="AF343" i="2"/>
  <c r="AF258" i="3" s="1"/>
  <c r="AF257" i="3" s="1"/>
  <c r="AF256" i="3" s="1"/>
  <c r="X343" i="2"/>
  <c r="U343" i="2"/>
  <c r="U258" i="3" s="1"/>
  <c r="U257" i="3" s="1"/>
  <c r="U256" i="3" s="1"/>
  <c r="S343" i="2"/>
  <c r="S258" i="3" s="1"/>
  <c r="S257" i="3" s="1"/>
  <c r="S256" i="3" s="1"/>
  <c r="N343" i="2"/>
  <c r="N342" i="2" s="1"/>
  <c r="N341" i="2" s="1"/>
  <c r="J343" i="2"/>
  <c r="L343" i="2" s="1"/>
  <c r="BA342" i="2"/>
  <c r="AW342" i="2"/>
  <c r="AV342" i="2"/>
  <c r="AU342" i="2"/>
  <c r="AT342" i="2"/>
  <c r="AS342" i="2"/>
  <c r="AR342" i="2"/>
  <c r="AQ342" i="2"/>
  <c r="AP342" i="2"/>
  <c r="AO342" i="2"/>
  <c r="AM342" i="2"/>
  <c r="AL342" i="2"/>
  <c r="AK342" i="2"/>
  <c r="AJ342" i="2"/>
  <c r="AI342" i="2"/>
  <c r="AH342" i="2"/>
  <c r="AG342" i="2"/>
  <c r="AF342" i="2"/>
  <c r="AE342" i="2"/>
  <c r="AD342" i="2"/>
  <c r="Y342" i="2"/>
  <c r="W342" i="2"/>
  <c r="V342" i="2"/>
  <c r="V341" i="2" s="1"/>
  <c r="U342" i="2"/>
  <c r="S342" i="2"/>
  <c r="Q342" i="2"/>
  <c r="O342" i="2"/>
  <c r="M342" i="2"/>
  <c r="K342" i="2"/>
  <c r="J342" i="2"/>
  <c r="BA341" i="2"/>
  <c r="AW341" i="2"/>
  <c r="AV341" i="2"/>
  <c r="AU341" i="2"/>
  <c r="AT341" i="2"/>
  <c r="AS341" i="2"/>
  <c r="AR341" i="2"/>
  <c r="AQ341" i="2"/>
  <c r="AP341" i="2"/>
  <c r="AO341" i="2"/>
  <c r="AM341" i="2"/>
  <c r="AL341" i="2"/>
  <c r="AK341" i="2"/>
  <c r="AJ341" i="2"/>
  <c r="AI341" i="2"/>
  <c r="AH341" i="2"/>
  <c r="AG341" i="2"/>
  <c r="AF341" i="2"/>
  <c r="AE341" i="2"/>
  <c r="AD341" i="2"/>
  <c r="Y341" i="2"/>
  <c r="W341" i="2"/>
  <c r="U341" i="2"/>
  <c r="S341" i="2"/>
  <c r="Q341" i="2"/>
  <c r="O341" i="2"/>
  <c r="M341" i="2"/>
  <c r="K341" i="2"/>
  <c r="J341" i="2"/>
  <c r="BA340" i="2"/>
  <c r="BA255" i="3" s="1"/>
  <c r="BA254" i="3" s="1"/>
  <c r="BA253" i="3" s="1"/>
  <c r="AY340" i="2"/>
  <c r="AY255" i="3" s="1"/>
  <c r="AY254" i="3" s="1"/>
  <c r="AY253" i="3" s="1"/>
  <c r="AX340" i="2"/>
  <c r="AX255" i="3" s="1"/>
  <c r="AX254" i="3" s="1"/>
  <c r="AX253" i="3" s="1"/>
  <c r="AV340" i="2"/>
  <c r="AV255" i="3" s="1"/>
  <c r="AV254" i="3" s="1"/>
  <c r="AV253" i="3" s="1"/>
  <c r="AR340" i="2"/>
  <c r="AR255" i="3" s="1"/>
  <c r="AR254" i="3" s="1"/>
  <c r="AR253" i="3" s="1"/>
  <c r="AO340" i="2"/>
  <c r="AO255" i="3" s="1"/>
  <c r="AO254" i="3" s="1"/>
  <c r="AO253" i="3" s="1"/>
  <c r="AM340" i="2"/>
  <c r="AM255" i="3" s="1"/>
  <c r="AM254" i="3" s="1"/>
  <c r="AM253" i="3" s="1"/>
  <c r="AL340" i="2"/>
  <c r="AL255" i="3" s="1"/>
  <c r="AL254" i="3" s="1"/>
  <c r="AL253" i="3" s="1"/>
  <c r="AJ340" i="2"/>
  <c r="AJ255" i="3" s="1"/>
  <c r="AJ254" i="3" s="1"/>
  <c r="AJ253" i="3" s="1"/>
  <c r="AF340" i="2"/>
  <c r="AF255" i="3" s="1"/>
  <c r="AF254" i="3" s="1"/>
  <c r="AF253" i="3" s="1"/>
  <c r="X340" i="2"/>
  <c r="X255" i="3" s="1"/>
  <c r="X254" i="3" s="1"/>
  <c r="X253" i="3" s="1"/>
  <c r="U340" i="2"/>
  <c r="U255" i="3" s="1"/>
  <c r="U254" i="3" s="1"/>
  <c r="U253" i="3" s="1"/>
  <c r="S340" i="2"/>
  <c r="S255" i="3" s="1"/>
  <c r="S254" i="3" s="1"/>
  <c r="S253" i="3" s="1"/>
  <c r="R340" i="2"/>
  <c r="R255" i="3" s="1"/>
  <c r="R254" i="3" s="1"/>
  <c r="R253" i="3" s="1"/>
  <c r="P340" i="2"/>
  <c r="P255" i="3" s="1"/>
  <c r="P254" i="3" s="1"/>
  <c r="P253" i="3" s="1"/>
  <c r="L340" i="2"/>
  <c r="L255" i="3" s="1"/>
  <c r="L254" i="3" s="1"/>
  <c r="L253" i="3" s="1"/>
  <c r="AY339" i="2"/>
  <c r="AW339" i="2"/>
  <c r="AW338" i="2" s="1"/>
  <c r="AV339" i="2"/>
  <c r="AU339" i="2"/>
  <c r="AT339" i="2"/>
  <c r="AS339" i="2"/>
  <c r="AS338" i="2" s="1"/>
  <c r="AQ339" i="2"/>
  <c r="AP339" i="2"/>
  <c r="AK339" i="2"/>
  <c r="AK338" i="2" s="1"/>
  <c r="AJ339" i="2"/>
  <c r="AI339" i="2"/>
  <c r="AH339" i="2"/>
  <c r="AG339" i="2"/>
  <c r="AG338" i="2" s="1"/>
  <c r="AF339" i="2"/>
  <c r="AE339" i="2"/>
  <c r="AD339" i="2"/>
  <c r="Y339" i="2"/>
  <c r="Y338" i="2" s="1"/>
  <c r="W339" i="2"/>
  <c r="V339" i="2"/>
  <c r="S339" i="2"/>
  <c r="S338" i="2" s="1"/>
  <c r="Q339" i="2"/>
  <c r="O339" i="2"/>
  <c r="N339" i="2"/>
  <c r="M339" i="2"/>
  <c r="M338" i="2" s="1"/>
  <c r="L339" i="2"/>
  <c r="K339" i="2"/>
  <c r="J339" i="2"/>
  <c r="AY338" i="2"/>
  <c r="AV338" i="2"/>
  <c r="AU338" i="2"/>
  <c r="AT338" i="2"/>
  <c r="AQ338" i="2"/>
  <c r="AP338" i="2"/>
  <c r="AJ338" i="2"/>
  <c r="AI338" i="2"/>
  <c r="AH338" i="2"/>
  <c r="AF338" i="2"/>
  <c r="AE338" i="2"/>
  <c r="AD338" i="2"/>
  <c r="W338" i="2"/>
  <c r="V338" i="2"/>
  <c r="Q338" i="2"/>
  <c r="O338" i="2"/>
  <c r="N338" i="2"/>
  <c r="L338" i="2"/>
  <c r="K338" i="2"/>
  <c r="J338" i="2"/>
  <c r="BA337" i="2"/>
  <c r="AY337" i="2"/>
  <c r="AY336" i="2" s="1"/>
  <c r="AY335" i="2" s="1"/>
  <c r="AV337" i="2"/>
  <c r="AV336" i="2" s="1"/>
  <c r="AV335" i="2" s="1"/>
  <c r="AP337" i="2"/>
  <c r="AX337" i="2" s="1"/>
  <c r="AO337" i="2"/>
  <c r="AM337" i="2"/>
  <c r="AJ337" i="2"/>
  <c r="AJ336" i="2" s="1"/>
  <c r="AJ335" i="2" s="1"/>
  <c r="AD337" i="2"/>
  <c r="AL337" i="2" s="1"/>
  <c r="AL336" i="2" s="1"/>
  <c r="AL335" i="2" s="1"/>
  <c r="X337" i="2"/>
  <c r="X336" i="2" s="1"/>
  <c r="X335" i="2" s="1"/>
  <c r="U337" i="2"/>
  <c r="U336" i="2" s="1"/>
  <c r="U335" i="2" s="1"/>
  <c r="S337" i="2"/>
  <c r="R337" i="2"/>
  <c r="Z337" i="2" s="1"/>
  <c r="P337" i="2"/>
  <c r="J337" i="2"/>
  <c r="BA336" i="2"/>
  <c r="AW336" i="2"/>
  <c r="AU336" i="2"/>
  <c r="AU335" i="2" s="1"/>
  <c r="AT336" i="2"/>
  <c r="AS336" i="2"/>
  <c r="AQ336" i="2"/>
  <c r="AO336" i="2"/>
  <c r="AO335" i="2" s="1"/>
  <c r="AK336" i="2"/>
  <c r="AI336" i="2"/>
  <c r="AH336" i="2"/>
  <c r="AH335" i="2" s="1"/>
  <c r="AG336" i="2"/>
  <c r="AE336" i="2"/>
  <c r="AE335" i="2" s="1"/>
  <c r="AD336" i="2"/>
  <c r="Y336" i="2"/>
  <c r="Y335" i="2" s="1"/>
  <c r="W336" i="2"/>
  <c r="W335" i="2" s="1"/>
  <c r="V336" i="2"/>
  <c r="Q336" i="2"/>
  <c r="P336" i="2"/>
  <c r="P335" i="2" s="1"/>
  <c r="O336" i="2"/>
  <c r="N336" i="2"/>
  <c r="M336" i="2"/>
  <c r="M335" i="2" s="1"/>
  <c r="K336" i="2"/>
  <c r="K335" i="2" s="1"/>
  <c r="J336" i="2"/>
  <c r="BA335" i="2"/>
  <c r="AW335" i="2"/>
  <c r="AT335" i="2"/>
  <c r="AS335" i="2"/>
  <c r="AQ335" i="2"/>
  <c r="AK335" i="2"/>
  <c r="AI335" i="2"/>
  <c r="AG335" i="2"/>
  <c r="AD335" i="2"/>
  <c r="V335" i="2"/>
  <c r="Q335" i="2"/>
  <c r="O335" i="2"/>
  <c r="N335" i="2"/>
  <c r="J335" i="2"/>
  <c r="BA334" i="2"/>
  <c r="BA333" i="2" s="1"/>
  <c r="BA332" i="2" s="1"/>
  <c r="AZ334" i="2"/>
  <c r="AX334" i="2"/>
  <c r="AU334" i="2"/>
  <c r="AU333" i="2" s="1"/>
  <c r="AU332" i="2" s="1"/>
  <c r="AQ334" i="2"/>
  <c r="AO334" i="2"/>
  <c r="AN334" i="2"/>
  <c r="AM334" i="2"/>
  <c r="AM333" i="2" s="1"/>
  <c r="AM332" i="2" s="1"/>
  <c r="AL334" i="2"/>
  <c r="AL333" i="2" s="1"/>
  <c r="AL332" i="2" s="1"/>
  <c r="AI334" i="2"/>
  <c r="AE334" i="2"/>
  <c r="AC334" i="2"/>
  <c r="AC333" i="2" s="1"/>
  <c r="AC332" i="2" s="1"/>
  <c r="W334" i="2"/>
  <c r="W333" i="2" s="1"/>
  <c r="W332" i="2" s="1"/>
  <c r="U334" i="2"/>
  <c r="T334" i="2"/>
  <c r="T333" i="2" s="1"/>
  <c r="T332" i="2" s="1"/>
  <c r="R334" i="2"/>
  <c r="R333" i="2" s="1"/>
  <c r="R332" i="2" s="1"/>
  <c r="O334" i="2"/>
  <c r="K334" i="2"/>
  <c r="AZ333" i="2"/>
  <c r="AW333" i="2"/>
  <c r="AV333" i="2"/>
  <c r="AT333" i="2"/>
  <c r="AT332" i="2" s="1"/>
  <c r="AT325" i="2" s="1"/>
  <c r="AS333" i="2"/>
  <c r="AR333" i="2"/>
  <c r="AR332" i="2" s="1"/>
  <c r="AQ333" i="2"/>
  <c r="AP333" i="2"/>
  <c r="AP332" i="2" s="1"/>
  <c r="AO333" i="2"/>
  <c r="AN333" i="2"/>
  <c r="AK333" i="2"/>
  <c r="AJ333" i="2"/>
  <c r="AJ332" i="2" s="1"/>
  <c r="AI333" i="2"/>
  <c r="AH333" i="2"/>
  <c r="AH332" i="2" s="1"/>
  <c r="AH325" i="2" s="1"/>
  <c r="AG333" i="2"/>
  <c r="AF333" i="2"/>
  <c r="AF332" i="2" s="1"/>
  <c r="AD333" i="2"/>
  <c r="Y333" i="2"/>
  <c r="X333" i="2"/>
  <c r="X332" i="2" s="1"/>
  <c r="V333" i="2"/>
  <c r="V332" i="2" s="1"/>
  <c r="U333" i="2"/>
  <c r="Q333" i="2"/>
  <c r="Q332" i="2" s="1"/>
  <c r="P333" i="2"/>
  <c r="O333" i="2"/>
  <c r="N333" i="2"/>
  <c r="M333" i="2"/>
  <c r="M332" i="2" s="1"/>
  <c r="L333" i="2"/>
  <c r="J333" i="2"/>
  <c r="J332" i="2" s="1"/>
  <c r="AZ332" i="2"/>
  <c r="AW332" i="2"/>
  <c r="AV332" i="2"/>
  <c r="AS332" i="2"/>
  <c r="AQ332" i="2"/>
  <c r="AO332" i="2"/>
  <c r="AN332" i="2"/>
  <c r="AK332" i="2"/>
  <c r="AI332" i="2"/>
  <c r="AG332" i="2"/>
  <c r="AD332" i="2"/>
  <c r="AD325" i="2" s="1"/>
  <c r="Y332" i="2"/>
  <c r="U332" i="2"/>
  <c r="P332" i="2"/>
  <c r="O332" i="2"/>
  <c r="N332" i="2"/>
  <c r="L332" i="2"/>
  <c r="U331" i="2"/>
  <c r="T331" i="2"/>
  <c r="T330" i="2" s="1"/>
  <c r="T329" i="2" s="1"/>
  <c r="S331" i="2"/>
  <c r="S330" i="2" s="1"/>
  <c r="S329" i="2" s="1"/>
  <c r="N331" i="2"/>
  <c r="N330" i="2" s="1"/>
  <c r="N329" i="2" s="1"/>
  <c r="Y330" i="2"/>
  <c r="X330" i="2"/>
  <c r="X329" i="2" s="1"/>
  <c r="W330" i="2"/>
  <c r="W329" i="2" s="1"/>
  <c r="V330" i="2"/>
  <c r="V329" i="2" s="1"/>
  <c r="U330" i="2"/>
  <c r="Q330" i="2"/>
  <c r="Q329" i="2" s="1"/>
  <c r="P330" i="2"/>
  <c r="P329" i="2" s="1"/>
  <c r="O330" i="2"/>
  <c r="O329" i="2" s="1"/>
  <c r="M330" i="2"/>
  <c r="M329" i="2" s="1"/>
  <c r="L330" i="2"/>
  <c r="K330" i="2"/>
  <c r="K329" i="2" s="1"/>
  <c r="J330" i="2"/>
  <c r="J329" i="2" s="1"/>
  <c r="Y329" i="2"/>
  <c r="U329" i="2"/>
  <c r="L329" i="2"/>
  <c r="U328" i="2"/>
  <c r="U327" i="2" s="1"/>
  <c r="U326" i="2" s="1"/>
  <c r="T328" i="2"/>
  <c r="T327" i="2" s="1"/>
  <c r="T326" i="2" s="1"/>
  <c r="S328" i="2"/>
  <c r="N328" i="2"/>
  <c r="R328" i="2" s="1"/>
  <c r="Y327" i="2"/>
  <c r="X327" i="2"/>
  <c r="X326" i="2" s="1"/>
  <c r="W327" i="2"/>
  <c r="V327" i="2"/>
  <c r="V326" i="2" s="1"/>
  <c r="S327" i="2"/>
  <c r="S326" i="2" s="1"/>
  <c r="Q327" i="2"/>
  <c r="Q326" i="2" s="1"/>
  <c r="P327" i="2"/>
  <c r="O327" i="2"/>
  <c r="O326" i="2" s="1"/>
  <c r="O325" i="2" s="1"/>
  <c r="M327" i="2"/>
  <c r="M326" i="2" s="1"/>
  <c r="L327" i="2"/>
  <c r="K327" i="2"/>
  <c r="K326" i="2" s="1"/>
  <c r="J327" i="2"/>
  <c r="Y326" i="2"/>
  <c r="W326" i="2"/>
  <c r="P326" i="2"/>
  <c r="L326" i="2"/>
  <c r="J326" i="2"/>
  <c r="BA324" i="2"/>
  <c r="AZ324" i="2"/>
  <c r="AY324" i="2"/>
  <c r="AX324" i="2"/>
  <c r="AO324" i="2"/>
  <c r="AN324" i="2"/>
  <c r="AM324" i="2"/>
  <c r="AL324" i="2"/>
  <c r="U324" i="2"/>
  <c r="T324" i="2"/>
  <c r="S324" i="2"/>
  <c r="R324" i="2"/>
  <c r="BA323" i="2"/>
  <c r="AZ323" i="2"/>
  <c r="AY323" i="2"/>
  <c r="AX323" i="2"/>
  <c r="AW323" i="2"/>
  <c r="AV323" i="2"/>
  <c r="AU323" i="2"/>
  <c r="AT323" i="2"/>
  <c r="AS323" i="2"/>
  <c r="AR323" i="2"/>
  <c r="AQ323" i="2"/>
  <c r="AP323" i="2"/>
  <c r="AO323" i="2"/>
  <c r="AN323" i="2"/>
  <c r="AM323" i="2"/>
  <c r="AL323" i="2"/>
  <c r="AK323" i="2"/>
  <c r="AJ323" i="2"/>
  <c r="AI323" i="2"/>
  <c r="AH323" i="2"/>
  <c r="AG323" i="2"/>
  <c r="AF323" i="2"/>
  <c r="AE323" i="2"/>
  <c r="AD323" i="2"/>
  <c r="Y323" i="2"/>
  <c r="X323" i="2"/>
  <c r="W323" i="2"/>
  <c r="V323" i="2"/>
  <c r="U323" i="2"/>
  <c r="T323" i="2"/>
  <c r="S323" i="2"/>
  <c r="R323" i="2"/>
  <c r="Q323" i="2"/>
  <c r="P323" i="2"/>
  <c r="O323" i="2"/>
  <c r="N323" i="2"/>
  <c r="M323" i="2"/>
  <c r="L323" i="2"/>
  <c r="K323" i="2"/>
  <c r="J323"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AD322" i="2"/>
  <c r="Y322" i="2"/>
  <c r="X322" i="2"/>
  <c r="W322" i="2"/>
  <c r="V322" i="2"/>
  <c r="U322" i="2"/>
  <c r="T322" i="2"/>
  <c r="S322" i="2"/>
  <c r="R322" i="2"/>
  <c r="Q322" i="2"/>
  <c r="P322" i="2"/>
  <c r="O322" i="2"/>
  <c r="N322" i="2"/>
  <c r="M322" i="2"/>
  <c r="L322" i="2"/>
  <c r="K322" i="2"/>
  <c r="J322" i="2"/>
  <c r="BA321" i="2"/>
  <c r="BA236" i="3" s="1"/>
  <c r="BA235" i="3" s="1"/>
  <c r="BA234" i="3" s="1"/>
  <c r="AZ321" i="2"/>
  <c r="AZ236" i="3" s="1"/>
  <c r="AZ235" i="3" s="1"/>
  <c r="AZ234" i="3" s="1"/>
  <c r="AY321" i="2"/>
  <c r="AY236" i="3" s="1"/>
  <c r="AY235" i="3" s="1"/>
  <c r="AY234" i="3" s="1"/>
  <c r="AX321" i="2"/>
  <c r="AX236" i="3" s="1"/>
  <c r="AX235" i="3" s="1"/>
  <c r="AX234" i="3" s="1"/>
  <c r="AO321" i="2"/>
  <c r="AO236" i="3" s="1"/>
  <c r="AO235" i="3" s="1"/>
  <c r="AO234" i="3" s="1"/>
  <c r="AN321" i="2"/>
  <c r="AN236" i="3" s="1"/>
  <c r="AN235" i="3" s="1"/>
  <c r="AN234" i="3" s="1"/>
  <c r="AM321" i="2"/>
  <c r="AM236" i="3" s="1"/>
  <c r="AM235" i="3" s="1"/>
  <c r="AM234" i="3" s="1"/>
  <c r="AL321" i="2"/>
  <c r="AL236" i="3" s="1"/>
  <c r="AL235" i="3" s="1"/>
  <c r="AL234" i="3" s="1"/>
  <c r="U321" i="2"/>
  <c r="U236" i="3" s="1"/>
  <c r="U235" i="3" s="1"/>
  <c r="U234" i="3" s="1"/>
  <c r="T321" i="2"/>
  <c r="T236" i="3" s="1"/>
  <c r="T235" i="3" s="1"/>
  <c r="T234" i="3" s="1"/>
  <c r="S321" i="2"/>
  <c r="S236" i="3" s="1"/>
  <c r="S235" i="3" s="1"/>
  <c r="S234" i="3" s="1"/>
  <c r="R321" i="2"/>
  <c r="R236" i="3" s="1"/>
  <c r="R235" i="3" s="1"/>
  <c r="R234" i="3" s="1"/>
  <c r="BA320" i="2"/>
  <c r="AZ320" i="2"/>
  <c r="AY320" i="2"/>
  <c r="AX320" i="2"/>
  <c r="AW320" i="2"/>
  <c r="AV320" i="2"/>
  <c r="AU320" i="2"/>
  <c r="AT320" i="2"/>
  <c r="AS320" i="2"/>
  <c r="AR320" i="2"/>
  <c r="AQ320" i="2"/>
  <c r="AP320" i="2"/>
  <c r="AO320" i="2"/>
  <c r="AN320" i="2"/>
  <c r="AM320" i="2"/>
  <c r="AL320" i="2"/>
  <c r="AK320" i="2"/>
  <c r="AJ320" i="2"/>
  <c r="AI320" i="2"/>
  <c r="AH320" i="2"/>
  <c r="AG320" i="2"/>
  <c r="AF320" i="2"/>
  <c r="AE320" i="2"/>
  <c r="AD320" i="2"/>
  <c r="Y320" i="2"/>
  <c r="X320" i="2"/>
  <c r="W320" i="2"/>
  <c r="V320" i="2"/>
  <c r="U320" i="2"/>
  <c r="T320" i="2"/>
  <c r="S320" i="2"/>
  <c r="R320" i="2"/>
  <c r="Q320" i="2"/>
  <c r="P320" i="2"/>
  <c r="O320" i="2"/>
  <c r="N320" i="2"/>
  <c r="M320" i="2"/>
  <c r="L320" i="2"/>
  <c r="K320" i="2"/>
  <c r="J320" i="2"/>
  <c r="BA319" i="2"/>
  <c r="AZ319" i="2"/>
  <c r="AY319" i="2"/>
  <c r="AX319" i="2"/>
  <c r="AW319" i="2"/>
  <c r="AV319" i="2"/>
  <c r="AU319" i="2"/>
  <c r="AT319" i="2"/>
  <c r="AS319" i="2"/>
  <c r="AR319" i="2"/>
  <c r="AQ319" i="2"/>
  <c r="AP319" i="2"/>
  <c r="AO319" i="2"/>
  <c r="AN319" i="2"/>
  <c r="AM319" i="2"/>
  <c r="AL319" i="2"/>
  <c r="AK319" i="2"/>
  <c r="AJ319" i="2"/>
  <c r="AI319" i="2"/>
  <c r="AH319" i="2"/>
  <c r="AG319" i="2"/>
  <c r="AF319" i="2"/>
  <c r="AE319" i="2"/>
  <c r="AD319" i="2"/>
  <c r="Y319" i="2"/>
  <c r="X319" i="2"/>
  <c r="W319" i="2"/>
  <c r="V319" i="2"/>
  <c r="U319" i="2"/>
  <c r="T319" i="2"/>
  <c r="S319" i="2"/>
  <c r="R319" i="2"/>
  <c r="Q319" i="2"/>
  <c r="P319" i="2"/>
  <c r="O319" i="2"/>
  <c r="N319" i="2"/>
  <c r="M319" i="2"/>
  <c r="L319" i="2"/>
  <c r="K319" i="2"/>
  <c r="J319" i="2"/>
  <c r="BA318" i="2"/>
  <c r="BA233" i="3" s="1"/>
  <c r="BA232" i="3" s="1"/>
  <c r="BA231" i="3" s="1"/>
  <c r="AZ318" i="2"/>
  <c r="AZ233" i="3" s="1"/>
  <c r="AZ232" i="3" s="1"/>
  <c r="AZ231" i="3" s="1"/>
  <c r="AX318" i="2"/>
  <c r="AX233" i="3" s="1"/>
  <c r="AX232" i="3" s="1"/>
  <c r="AX231" i="3" s="1"/>
  <c r="AU318" i="2"/>
  <c r="AU233" i="3" s="1"/>
  <c r="AU232" i="3" s="1"/>
  <c r="AU231" i="3" s="1"/>
  <c r="AQ318" i="2"/>
  <c r="AQ233" i="3" s="1"/>
  <c r="AQ232" i="3" s="1"/>
  <c r="AQ231" i="3" s="1"/>
  <c r="AO318" i="2"/>
  <c r="AO233" i="3" s="1"/>
  <c r="AO232" i="3" s="1"/>
  <c r="AO231" i="3" s="1"/>
  <c r="AN318" i="2"/>
  <c r="AN233" i="3" s="1"/>
  <c r="AN232" i="3" s="1"/>
  <c r="AN231" i="3" s="1"/>
  <c r="AL318" i="2"/>
  <c r="AL233" i="3" s="1"/>
  <c r="AL232" i="3" s="1"/>
  <c r="AL231" i="3" s="1"/>
  <c r="AI318" i="2"/>
  <c r="AI233" i="3" s="1"/>
  <c r="AI232" i="3" s="1"/>
  <c r="AI231" i="3" s="1"/>
  <c r="AE318" i="2"/>
  <c r="AE233" i="3" s="1"/>
  <c r="AE232" i="3" s="1"/>
  <c r="AE231" i="3" s="1"/>
  <c r="W318" i="2"/>
  <c r="W233" i="3" s="1"/>
  <c r="W232" i="3" s="1"/>
  <c r="W231" i="3" s="1"/>
  <c r="U318" i="2"/>
  <c r="U233" i="3" s="1"/>
  <c r="U232" i="3" s="1"/>
  <c r="U231" i="3" s="1"/>
  <c r="T318" i="2"/>
  <c r="T233" i="3" s="1"/>
  <c r="T232" i="3" s="1"/>
  <c r="T231" i="3" s="1"/>
  <c r="R318" i="2"/>
  <c r="R233" i="3" s="1"/>
  <c r="R232" i="3" s="1"/>
  <c r="R231" i="3" s="1"/>
  <c r="O318" i="2"/>
  <c r="O233" i="3" s="1"/>
  <c r="O232" i="3" s="1"/>
  <c r="O231" i="3" s="1"/>
  <c r="K318" i="2"/>
  <c r="K233" i="3" s="1"/>
  <c r="K232" i="3" s="1"/>
  <c r="K231" i="3" s="1"/>
  <c r="BA317" i="2"/>
  <c r="AZ317" i="2"/>
  <c r="AW317" i="2"/>
  <c r="AV317" i="2"/>
  <c r="AT317" i="2"/>
  <c r="AS317" i="2"/>
  <c r="AR317" i="2"/>
  <c r="AQ317" i="2"/>
  <c r="AP317" i="2"/>
  <c r="AO317" i="2"/>
  <c r="AL317" i="2"/>
  <c r="AK317" i="2"/>
  <c r="AJ317" i="2"/>
  <c r="AH317" i="2"/>
  <c r="AG317" i="2"/>
  <c r="AF317" i="2"/>
  <c r="AD317" i="2"/>
  <c r="Y317" i="2"/>
  <c r="X317" i="2"/>
  <c r="V317" i="2"/>
  <c r="U317" i="2"/>
  <c r="Q317" i="2"/>
  <c r="P317" i="2"/>
  <c r="O317" i="2"/>
  <c r="N317" i="2"/>
  <c r="M317" i="2"/>
  <c r="L317" i="2"/>
  <c r="J317" i="2"/>
  <c r="BA316" i="2"/>
  <c r="AZ316" i="2"/>
  <c r="AW316" i="2"/>
  <c r="AV316" i="2"/>
  <c r="AT316" i="2"/>
  <c r="AS316" i="2"/>
  <c r="AR316" i="2"/>
  <c r="AQ316" i="2"/>
  <c r="AP316" i="2"/>
  <c r="AO316" i="2"/>
  <c r="AL316" i="2"/>
  <c r="AK316" i="2"/>
  <c r="AJ316" i="2"/>
  <c r="AH316" i="2"/>
  <c r="AG316" i="2"/>
  <c r="AF316" i="2"/>
  <c r="AD316" i="2"/>
  <c r="Y316" i="2"/>
  <c r="X316" i="2"/>
  <c r="V316" i="2"/>
  <c r="U316" i="2"/>
  <c r="Q316" i="2"/>
  <c r="P316" i="2"/>
  <c r="O316" i="2"/>
  <c r="N316" i="2"/>
  <c r="M316" i="2"/>
  <c r="L316" i="2"/>
  <c r="J316" i="2"/>
  <c r="BA315" i="2"/>
  <c r="BA230" i="3" s="1"/>
  <c r="BA229" i="3" s="1"/>
  <c r="BA228" i="3" s="1"/>
  <c r="AY315" i="2"/>
  <c r="AY230" i="3" s="1"/>
  <c r="AY229" i="3" s="1"/>
  <c r="AY228" i="3" s="1"/>
  <c r="AX315" i="2"/>
  <c r="AX230" i="3" s="1"/>
  <c r="AX229" i="3" s="1"/>
  <c r="AX228" i="3" s="1"/>
  <c r="AV315" i="2"/>
  <c r="AV230" i="3" s="1"/>
  <c r="AV229" i="3" s="1"/>
  <c r="AV228" i="3" s="1"/>
  <c r="AR315" i="2"/>
  <c r="AR230" i="3" s="1"/>
  <c r="AR229" i="3" s="1"/>
  <c r="AR228" i="3" s="1"/>
  <c r="AO315" i="2"/>
  <c r="AO230" i="3" s="1"/>
  <c r="AO229" i="3" s="1"/>
  <c r="AO228" i="3" s="1"/>
  <c r="AM315" i="2"/>
  <c r="AM230" i="3" s="1"/>
  <c r="AM229" i="3" s="1"/>
  <c r="AM228" i="3" s="1"/>
  <c r="AL315" i="2"/>
  <c r="AL230" i="3" s="1"/>
  <c r="AL229" i="3" s="1"/>
  <c r="AL228" i="3" s="1"/>
  <c r="AJ315" i="2"/>
  <c r="AJ230" i="3" s="1"/>
  <c r="AJ229" i="3" s="1"/>
  <c r="AJ228" i="3" s="1"/>
  <c r="AF315" i="2"/>
  <c r="AF230" i="3" s="1"/>
  <c r="AF229" i="3" s="1"/>
  <c r="AF228" i="3" s="1"/>
  <c r="X315" i="2"/>
  <c r="X230" i="3" s="1"/>
  <c r="X229" i="3" s="1"/>
  <c r="X228" i="3" s="1"/>
  <c r="U315" i="2"/>
  <c r="U230" i="3" s="1"/>
  <c r="U229" i="3" s="1"/>
  <c r="U228" i="3" s="1"/>
  <c r="S315" i="2"/>
  <c r="S230" i="3" s="1"/>
  <c r="S229" i="3" s="1"/>
  <c r="S228" i="3" s="1"/>
  <c r="R315" i="2"/>
  <c r="R230" i="3" s="1"/>
  <c r="R229" i="3" s="1"/>
  <c r="R228" i="3" s="1"/>
  <c r="P315" i="2"/>
  <c r="P230" i="3" s="1"/>
  <c r="P229" i="3" s="1"/>
  <c r="P228" i="3" s="1"/>
  <c r="L315" i="2"/>
  <c r="L230" i="3" s="1"/>
  <c r="L229" i="3" s="1"/>
  <c r="L228" i="3" s="1"/>
  <c r="AY314" i="2"/>
  <c r="AY313" i="2" s="1"/>
  <c r="AW314" i="2"/>
  <c r="AV314" i="2"/>
  <c r="AV313" i="2" s="1"/>
  <c r="AU314" i="2"/>
  <c r="AT314" i="2"/>
  <c r="AT313" i="2" s="1"/>
  <c r="AS314" i="2"/>
  <c r="AR314" i="2"/>
  <c r="AR313" i="2" s="1"/>
  <c r="AQ314" i="2"/>
  <c r="AP314" i="2"/>
  <c r="AP313" i="2" s="1"/>
  <c r="AK314" i="2"/>
  <c r="AK313" i="2" s="1"/>
  <c r="AJ314" i="2"/>
  <c r="AI314" i="2"/>
  <c r="AI313" i="2" s="1"/>
  <c r="AH314" i="2"/>
  <c r="AG314" i="2"/>
  <c r="AG313" i="2" s="1"/>
  <c r="AE314" i="2"/>
  <c r="AE313" i="2" s="1"/>
  <c r="AD314" i="2"/>
  <c r="Y314" i="2"/>
  <c r="Y313" i="2" s="1"/>
  <c r="X314" i="2"/>
  <c r="W314" i="2"/>
  <c r="W313" i="2" s="1"/>
  <c r="V314" i="2"/>
  <c r="U314" i="2"/>
  <c r="U313" i="2" s="1"/>
  <c r="Q314" i="2"/>
  <c r="P314" i="2"/>
  <c r="P313" i="2" s="1"/>
  <c r="O314" i="2"/>
  <c r="N314" i="2"/>
  <c r="N313" i="2" s="1"/>
  <c r="M314" i="2"/>
  <c r="L314" i="2"/>
  <c r="L313" i="2" s="1"/>
  <c r="K314" i="2"/>
  <c r="J314" i="2"/>
  <c r="J313" i="2" s="1"/>
  <c r="AW313" i="2"/>
  <c r="AU313" i="2"/>
  <c r="AS313" i="2"/>
  <c r="AQ313" i="2"/>
  <c r="AJ313" i="2"/>
  <c r="AH313" i="2"/>
  <c r="AD313" i="2"/>
  <c r="X313" i="2"/>
  <c r="V313" i="2"/>
  <c r="Q313" i="2"/>
  <c r="O313" i="2"/>
  <c r="M313" i="2"/>
  <c r="K313" i="2"/>
  <c r="BA312" i="2"/>
  <c r="AY312" i="2"/>
  <c r="AT312" i="2"/>
  <c r="AV312" i="2" s="1"/>
  <c r="AP312" i="2"/>
  <c r="AR312" i="2" s="1"/>
  <c r="AR311" i="2" s="1"/>
  <c r="AR310" i="2" s="1"/>
  <c r="AO312" i="2"/>
  <c r="AM312" i="2"/>
  <c r="AH312" i="2"/>
  <c r="AJ312" i="2" s="1"/>
  <c r="AF312" i="2"/>
  <c r="AF311" i="2" s="1"/>
  <c r="AF310" i="2" s="1"/>
  <c r="AD312" i="2"/>
  <c r="V312" i="2"/>
  <c r="X312" i="2" s="1"/>
  <c r="U312" i="2"/>
  <c r="AC312" i="2" s="1"/>
  <c r="S312" i="2"/>
  <c r="P312" i="2"/>
  <c r="P311" i="2" s="1"/>
  <c r="P310" i="2" s="1"/>
  <c r="N312" i="2"/>
  <c r="J312" i="2"/>
  <c r="L312" i="2" s="1"/>
  <c r="AY311" i="2"/>
  <c r="AW311" i="2"/>
  <c r="AW310" i="2" s="1"/>
  <c r="AU311" i="2"/>
  <c r="AT311" i="2"/>
  <c r="AT310" i="2" s="1"/>
  <c r="AS311" i="2"/>
  <c r="AQ311" i="2"/>
  <c r="AQ310" i="2" s="1"/>
  <c r="AM311" i="2"/>
  <c r="AM310" i="2" s="1"/>
  <c r="AK311" i="2"/>
  <c r="AI311" i="2"/>
  <c r="AI310" i="2" s="1"/>
  <c r="AH311" i="2"/>
  <c r="AG311" i="2"/>
  <c r="AG310" i="2" s="1"/>
  <c r="AE311" i="2"/>
  <c r="AD311" i="2"/>
  <c r="AD310" i="2" s="1"/>
  <c r="Y311" i="2"/>
  <c r="W311" i="2"/>
  <c r="W310" i="2" s="1"/>
  <c r="V311" i="2"/>
  <c r="U311" i="2"/>
  <c r="U310" i="2" s="1"/>
  <c r="S311" i="2"/>
  <c r="Q311" i="2"/>
  <c r="Q310" i="2" s="1"/>
  <c r="O311" i="2"/>
  <c r="N311" i="2"/>
  <c r="N310" i="2" s="1"/>
  <c r="M311" i="2"/>
  <c r="K311" i="2"/>
  <c r="K310" i="2" s="1"/>
  <c r="AY310" i="2"/>
  <c r="AU310" i="2"/>
  <c r="AS310" i="2"/>
  <c r="AK310" i="2"/>
  <c r="AH310" i="2"/>
  <c r="AE310" i="2"/>
  <c r="Y310" i="2"/>
  <c r="V310" i="2"/>
  <c r="S310" i="2"/>
  <c r="O310" i="2"/>
  <c r="M310" i="2"/>
  <c r="BA309" i="2"/>
  <c r="AY309" i="2"/>
  <c r="AX309" i="2"/>
  <c r="AX308" i="2" s="1"/>
  <c r="AX307" i="2" s="1"/>
  <c r="AV309" i="2"/>
  <c r="AV308" i="2" s="1"/>
  <c r="AV307" i="2" s="1"/>
  <c r="AR309" i="2"/>
  <c r="AO309" i="2"/>
  <c r="AM309" i="2"/>
  <c r="AM308" i="2" s="1"/>
  <c r="AM307" i="2" s="1"/>
  <c r="AL309" i="2"/>
  <c r="AL308" i="2" s="1"/>
  <c r="AL307" i="2" s="1"/>
  <c r="AJ309" i="2"/>
  <c r="AF309" i="2"/>
  <c r="AF308" i="2" s="1"/>
  <c r="AF307" i="2" s="1"/>
  <c r="X309" i="2"/>
  <c r="U309" i="2"/>
  <c r="AC309" i="2" s="1"/>
  <c r="AC308" i="2" s="1"/>
  <c r="AC307" i="2" s="1"/>
  <c r="S309" i="2"/>
  <c r="S308" i="2" s="1"/>
  <c r="S307" i="2" s="1"/>
  <c r="R309" i="2"/>
  <c r="Z309" i="2" s="1"/>
  <c r="Z308" i="2" s="1"/>
  <c r="Z307" i="2" s="1"/>
  <c r="P309" i="2"/>
  <c r="L309" i="2"/>
  <c r="BA308" i="2"/>
  <c r="AW308" i="2"/>
  <c r="AU308" i="2"/>
  <c r="AU307" i="2" s="1"/>
  <c r="AT308" i="2"/>
  <c r="AS308" i="2"/>
  <c r="AR308" i="2"/>
  <c r="AQ308" i="2"/>
  <c r="AQ307" i="2" s="1"/>
  <c r="AP308" i="2"/>
  <c r="AO308" i="2"/>
  <c r="AK308" i="2"/>
  <c r="AK307" i="2" s="1"/>
  <c r="AI308" i="2"/>
  <c r="AH308" i="2"/>
  <c r="AG308" i="2"/>
  <c r="AE308" i="2"/>
  <c r="AE307" i="2" s="1"/>
  <c r="AD308" i="2"/>
  <c r="Y308" i="2"/>
  <c r="X308" i="2"/>
  <c r="X307" i="2" s="1"/>
  <c r="W308" i="2"/>
  <c r="V308" i="2"/>
  <c r="R308" i="2"/>
  <c r="R307" i="2" s="1"/>
  <c r="Q308" i="2"/>
  <c r="P308" i="2"/>
  <c r="O308" i="2"/>
  <c r="N308" i="2"/>
  <c r="N307" i="2" s="1"/>
  <c r="M308" i="2"/>
  <c r="K308" i="2"/>
  <c r="J308" i="2"/>
  <c r="BA307" i="2"/>
  <c r="AW307" i="2"/>
  <c r="AT307" i="2"/>
  <c r="AS307" i="2"/>
  <c r="AR307" i="2"/>
  <c r="AP307" i="2"/>
  <c r="AO307" i="2"/>
  <c r="AI307" i="2"/>
  <c r="AH307" i="2"/>
  <c r="AG307" i="2"/>
  <c r="AD307" i="2"/>
  <c r="Y307" i="2"/>
  <c r="W307" i="2"/>
  <c r="V307" i="2"/>
  <c r="Q307" i="2"/>
  <c r="P307" i="2"/>
  <c r="O307" i="2"/>
  <c r="M307" i="2"/>
  <c r="K307" i="2"/>
  <c r="J307" i="2"/>
  <c r="BA306" i="2"/>
  <c r="AY306" i="2"/>
  <c r="AY352" i="4" s="1"/>
  <c r="AY351" i="4" s="1"/>
  <c r="AY350" i="4" s="1"/>
  <c r="AX306" i="2"/>
  <c r="AX352" i="4" s="1"/>
  <c r="AX351" i="4" s="1"/>
  <c r="AX350" i="4" s="1"/>
  <c r="AV306" i="2"/>
  <c r="AV352" i="4" s="1"/>
  <c r="AV351" i="4" s="1"/>
  <c r="AV350" i="4" s="1"/>
  <c r="AR306" i="2"/>
  <c r="AR352" i="4" s="1"/>
  <c r="AR351" i="4" s="1"/>
  <c r="AR350" i="4" s="1"/>
  <c r="AO306" i="2"/>
  <c r="AO352" i="4" s="1"/>
  <c r="AO351" i="4" s="1"/>
  <c r="AO350" i="4" s="1"/>
  <c r="AM306" i="2"/>
  <c r="AL306" i="2"/>
  <c r="AL352" i="4" s="1"/>
  <c r="AL351" i="4" s="1"/>
  <c r="AL350" i="4" s="1"/>
  <c r="AJ306" i="2"/>
  <c r="AJ352" i="4" s="1"/>
  <c r="AJ351" i="4" s="1"/>
  <c r="AJ350" i="4" s="1"/>
  <c r="AF306" i="2"/>
  <c r="AF352" i="4" s="1"/>
  <c r="AF351" i="4" s="1"/>
  <c r="AF350" i="4" s="1"/>
  <c r="X306" i="2"/>
  <c r="X352" i="4" s="1"/>
  <c r="X351" i="4" s="1"/>
  <c r="X350" i="4" s="1"/>
  <c r="U306" i="2"/>
  <c r="U352" i="4" s="1"/>
  <c r="U351" i="4" s="1"/>
  <c r="U350" i="4" s="1"/>
  <c r="S306" i="2"/>
  <c r="S352" i="4" s="1"/>
  <c r="S351" i="4" s="1"/>
  <c r="S350" i="4" s="1"/>
  <c r="R306" i="2"/>
  <c r="P306" i="2"/>
  <c r="P352" i="4" s="1"/>
  <c r="P351" i="4" s="1"/>
  <c r="P350" i="4" s="1"/>
  <c r="L306" i="2"/>
  <c r="L352" i="4" s="1"/>
  <c r="L351" i="4" s="1"/>
  <c r="L350" i="4" s="1"/>
  <c r="AY305" i="2"/>
  <c r="AW305" i="2"/>
  <c r="AU305" i="2"/>
  <c r="AT305" i="2"/>
  <c r="AS305" i="2"/>
  <c r="AR305" i="2"/>
  <c r="AQ305" i="2"/>
  <c r="AP305" i="2"/>
  <c r="AO305" i="2"/>
  <c r="AK305" i="2"/>
  <c r="AJ305" i="2"/>
  <c r="AI305" i="2"/>
  <c r="AH305" i="2"/>
  <c r="AG305" i="2"/>
  <c r="AF305" i="2"/>
  <c r="AE305" i="2"/>
  <c r="AD305" i="2"/>
  <c r="Y305" i="2"/>
  <c r="X305" i="2"/>
  <c r="X304" i="2" s="1"/>
  <c r="W305" i="2"/>
  <c r="V305" i="2"/>
  <c r="U305" i="2"/>
  <c r="Q305" i="2"/>
  <c r="P305" i="2"/>
  <c r="P304" i="2" s="1"/>
  <c r="O305" i="2"/>
  <c r="N305" i="2"/>
  <c r="M305" i="2"/>
  <c r="L305" i="2"/>
  <c r="L304" i="2" s="1"/>
  <c r="K305" i="2"/>
  <c r="J305" i="2"/>
  <c r="AY304" i="2"/>
  <c r="AW304" i="2"/>
  <c r="AU304" i="2"/>
  <c r="AT304" i="2"/>
  <c r="AS304" i="2"/>
  <c r="AR304" i="2"/>
  <c r="AQ304" i="2"/>
  <c r="AP304" i="2"/>
  <c r="AO304" i="2"/>
  <c r="AK304" i="2"/>
  <c r="AJ304" i="2"/>
  <c r="AI304" i="2"/>
  <c r="AH304" i="2"/>
  <c r="AG304" i="2"/>
  <c r="AF304" i="2"/>
  <c r="AE304" i="2"/>
  <c r="AD304" i="2"/>
  <c r="Y304" i="2"/>
  <c r="W304" i="2"/>
  <c r="V304" i="2"/>
  <c r="U304" i="2"/>
  <c r="Q304" i="2"/>
  <c r="O304" i="2"/>
  <c r="N304" i="2"/>
  <c r="M304" i="2"/>
  <c r="K304" i="2"/>
  <c r="J304" i="2"/>
  <c r="BA303" i="2"/>
  <c r="AY303" i="2"/>
  <c r="AV303" i="2"/>
  <c r="AR303" i="2"/>
  <c r="AZ303" i="2" s="1"/>
  <c r="AP303" i="2"/>
  <c r="AX303" i="2" s="1"/>
  <c r="AO303" i="2"/>
  <c r="AM303" i="2"/>
  <c r="AJ303" i="2"/>
  <c r="AD303" i="2"/>
  <c r="X303" i="2"/>
  <c r="X302" i="2" s="1"/>
  <c r="X301" i="2" s="1"/>
  <c r="U303" i="2"/>
  <c r="AC303" i="2" s="1"/>
  <c r="AC302" i="2" s="1"/>
  <c r="AC301" i="2" s="1"/>
  <c r="S303" i="2"/>
  <c r="P303" i="2"/>
  <c r="J303" i="2"/>
  <c r="AY302" i="2"/>
  <c r="AX302" i="2"/>
  <c r="AX301" i="2" s="1"/>
  <c r="AW302" i="2"/>
  <c r="AU302" i="2"/>
  <c r="AT302" i="2"/>
  <c r="AS302" i="2"/>
  <c r="AQ302" i="2"/>
  <c r="AP302" i="2"/>
  <c r="AP301" i="2" s="1"/>
  <c r="AO302" i="2"/>
  <c r="AK302" i="2"/>
  <c r="AJ302" i="2"/>
  <c r="AI302" i="2"/>
  <c r="AH302" i="2"/>
  <c r="AH301" i="2" s="1"/>
  <c r="AG302" i="2"/>
  <c r="AE302" i="2"/>
  <c r="AD302" i="2"/>
  <c r="Y302" i="2"/>
  <c r="W302" i="2"/>
  <c r="V302" i="2"/>
  <c r="V301" i="2" s="1"/>
  <c r="U302" i="2"/>
  <c r="Q302" i="2"/>
  <c r="Q301" i="2" s="1"/>
  <c r="P302" i="2"/>
  <c r="O302" i="2"/>
  <c r="N302" i="2"/>
  <c r="N301" i="2" s="1"/>
  <c r="M302" i="2"/>
  <c r="K302" i="2"/>
  <c r="AY301" i="2"/>
  <c r="AW301" i="2"/>
  <c r="AU301" i="2"/>
  <c r="AT301" i="2"/>
  <c r="AS301" i="2"/>
  <c r="AQ301" i="2"/>
  <c r="AO301" i="2"/>
  <c r="AK301" i="2"/>
  <c r="AJ301" i="2"/>
  <c r="AI301" i="2"/>
  <c r="AG301" i="2"/>
  <c r="AE301" i="2"/>
  <c r="AD301" i="2"/>
  <c r="Y301" i="2"/>
  <c r="W301" i="2"/>
  <c r="U301" i="2"/>
  <c r="P301" i="2"/>
  <c r="O301" i="2"/>
  <c r="M301" i="2"/>
  <c r="K301" i="2"/>
  <c r="BA300" i="2"/>
  <c r="AZ300" i="2"/>
  <c r="AX300" i="2"/>
  <c r="AU300" i="2"/>
  <c r="AU299" i="2" s="1"/>
  <c r="AU298" i="2" s="1"/>
  <c r="AQ300" i="2"/>
  <c r="AY300" i="2" s="1"/>
  <c r="AO300" i="2"/>
  <c r="AN300" i="2"/>
  <c r="AL300" i="2"/>
  <c r="AI300" i="2"/>
  <c r="AE300" i="2"/>
  <c r="W300" i="2"/>
  <c r="W299" i="2" s="1"/>
  <c r="W298" i="2" s="1"/>
  <c r="U300" i="2"/>
  <c r="AC300" i="2" s="1"/>
  <c r="AC299" i="2" s="1"/>
  <c r="AC298" i="2" s="1"/>
  <c r="T300" i="2"/>
  <c r="R300" i="2"/>
  <c r="Z300" i="2" s="1"/>
  <c r="O300" i="2"/>
  <c r="K300" i="2"/>
  <c r="S300" i="2" s="1"/>
  <c r="BA299" i="2"/>
  <c r="BA298" i="2" s="1"/>
  <c r="AZ299" i="2"/>
  <c r="AW299" i="2"/>
  <c r="AV299" i="2"/>
  <c r="AT299" i="2"/>
  <c r="AS299" i="2"/>
  <c r="AR299" i="2"/>
  <c r="AQ299" i="2"/>
  <c r="AP299" i="2"/>
  <c r="AO299" i="2"/>
  <c r="AL299" i="2"/>
  <c r="AK299" i="2"/>
  <c r="AK298" i="2" s="1"/>
  <c r="AJ299" i="2"/>
  <c r="AH299" i="2"/>
  <c r="AG299" i="2"/>
  <c r="AF299" i="2"/>
  <c r="AD299" i="2"/>
  <c r="Y299" i="2"/>
  <c r="X299" i="2"/>
  <c r="V299" i="2"/>
  <c r="U299" i="2"/>
  <c r="R299" i="2"/>
  <c r="Q299" i="2"/>
  <c r="Q298" i="2" s="1"/>
  <c r="P299" i="2"/>
  <c r="O299" i="2"/>
  <c r="N299" i="2"/>
  <c r="M299" i="2"/>
  <c r="M298" i="2" s="1"/>
  <c r="M297" i="2" s="1"/>
  <c r="L299" i="2"/>
  <c r="J299" i="2"/>
  <c r="AZ298" i="2"/>
  <c r="AW298" i="2"/>
  <c r="AV298" i="2"/>
  <c r="AT298" i="2"/>
  <c r="AS298" i="2"/>
  <c r="AS297" i="2" s="1"/>
  <c r="AR298" i="2"/>
  <c r="AQ298" i="2"/>
  <c r="AP298" i="2"/>
  <c r="AO298" i="2"/>
  <c r="AL298" i="2"/>
  <c r="AJ298" i="2"/>
  <c r="AH298" i="2"/>
  <c r="AG298" i="2"/>
  <c r="AF298" i="2"/>
  <c r="AD298" i="2"/>
  <c r="Y298" i="2"/>
  <c r="X298" i="2"/>
  <c r="V298" i="2"/>
  <c r="U298" i="2"/>
  <c r="R298" i="2"/>
  <c r="P298" i="2"/>
  <c r="O298" i="2"/>
  <c r="N298" i="2"/>
  <c r="L298" i="2"/>
  <c r="J298" i="2"/>
  <c r="BA293" i="2"/>
  <c r="AZ293" i="2"/>
  <c r="AZ292" i="2" s="1"/>
  <c r="AZ291" i="2" s="1"/>
  <c r="AY293" i="2"/>
  <c r="AY292" i="2" s="1"/>
  <c r="AY291" i="2" s="1"/>
  <c r="AX293" i="2"/>
  <c r="AO293" i="2"/>
  <c r="AN293" i="2"/>
  <c r="AM293" i="2"/>
  <c r="AM292" i="2" s="1"/>
  <c r="AM291" i="2" s="1"/>
  <c r="AL293" i="2"/>
  <c r="U293" i="2"/>
  <c r="T293" i="2"/>
  <c r="T292" i="2" s="1"/>
  <c r="T291" i="2" s="1"/>
  <c r="S293" i="2"/>
  <c r="AA293" i="2" s="1"/>
  <c r="R293" i="2"/>
  <c r="BA292" i="2"/>
  <c r="AX292" i="2"/>
  <c r="AW292" i="2"/>
  <c r="AV292" i="2"/>
  <c r="AV291" i="2" s="1"/>
  <c r="AU292" i="2"/>
  <c r="AT292" i="2"/>
  <c r="AS292" i="2"/>
  <c r="AR292" i="2"/>
  <c r="AR291" i="2" s="1"/>
  <c r="AQ292" i="2"/>
  <c r="AP292" i="2"/>
  <c r="AO292" i="2"/>
  <c r="AN292" i="2"/>
  <c r="AN291" i="2" s="1"/>
  <c r="AL292" i="2"/>
  <c r="AK292" i="2"/>
  <c r="AJ292" i="2"/>
  <c r="AJ291" i="2" s="1"/>
  <c r="AI292" i="2"/>
  <c r="AI291" i="2" s="1"/>
  <c r="AH292" i="2"/>
  <c r="AG292" i="2"/>
  <c r="AF292" i="2"/>
  <c r="AF291" i="2" s="1"/>
  <c r="AE292" i="2"/>
  <c r="AD292" i="2"/>
  <c r="Y292" i="2"/>
  <c r="X292" i="2"/>
  <c r="W292" i="2"/>
  <c r="W291" i="2" s="1"/>
  <c r="V292" i="2"/>
  <c r="U292" i="2"/>
  <c r="S292" i="2"/>
  <c r="S291" i="2" s="1"/>
  <c r="R292" i="2"/>
  <c r="Q292" i="2"/>
  <c r="P292" i="2"/>
  <c r="O292" i="2"/>
  <c r="O291" i="2" s="1"/>
  <c r="N292" i="2"/>
  <c r="M292" i="2"/>
  <c r="L292" i="2"/>
  <c r="K292" i="2"/>
  <c r="K291" i="2" s="1"/>
  <c r="J292" i="2"/>
  <c r="BA291" i="2"/>
  <c r="AX291" i="2"/>
  <c r="AW291" i="2"/>
  <c r="AU291" i="2"/>
  <c r="AT291" i="2"/>
  <c r="AS291" i="2"/>
  <c r="AQ291" i="2"/>
  <c r="AP291" i="2"/>
  <c r="AO291" i="2"/>
  <c r="AL291" i="2"/>
  <c r="AK291" i="2"/>
  <c r="AH291" i="2"/>
  <c r="AG291" i="2"/>
  <c r="AE291" i="2"/>
  <c r="AD291" i="2"/>
  <c r="Y291" i="2"/>
  <c r="X291" i="2"/>
  <c r="V291" i="2"/>
  <c r="U291" i="2"/>
  <c r="R291" i="2"/>
  <c r="Q291" i="2"/>
  <c r="P291" i="2"/>
  <c r="N291" i="2"/>
  <c r="M291" i="2"/>
  <c r="L291" i="2"/>
  <c r="J291" i="2"/>
  <c r="AZ290" i="2"/>
  <c r="AY290" i="2"/>
  <c r="AX290" i="2"/>
  <c r="AW290" i="2"/>
  <c r="AW289" i="2" s="1"/>
  <c r="AS290" i="2"/>
  <c r="AN290" i="2"/>
  <c r="AN289" i="2" s="1"/>
  <c r="AM290" i="2"/>
  <c r="AL290" i="2"/>
  <c r="AL289" i="2" s="1"/>
  <c r="AK290" i="2"/>
  <c r="AG290" i="2"/>
  <c r="Y290" i="2"/>
  <c r="T290" i="2"/>
  <c r="AB290" i="2" s="1"/>
  <c r="S290" i="2"/>
  <c r="AA290" i="2" s="1"/>
  <c r="AA289" i="2" s="1"/>
  <c r="R290" i="2"/>
  <c r="Z290" i="2" s="1"/>
  <c r="Z289" i="2" s="1"/>
  <c r="Q290" i="2"/>
  <c r="M290" i="2"/>
  <c r="U290" i="2" s="1"/>
  <c r="AY289" i="2"/>
  <c r="AX289" i="2"/>
  <c r="AV289" i="2"/>
  <c r="AU289" i="2"/>
  <c r="AT289" i="2"/>
  <c r="AR289" i="2"/>
  <c r="AQ289" i="2"/>
  <c r="AP289" i="2"/>
  <c r="AM289" i="2"/>
  <c r="AJ289" i="2"/>
  <c r="AI289" i="2"/>
  <c r="AH289" i="2"/>
  <c r="AG289" i="2"/>
  <c r="AF289" i="2"/>
  <c r="AE289" i="2"/>
  <c r="AD289" i="2"/>
  <c r="Y289" i="2"/>
  <c r="X289" i="2"/>
  <c r="W289" i="2"/>
  <c r="V289" i="2"/>
  <c r="S289" i="2"/>
  <c r="R289" i="2"/>
  <c r="P289" i="2"/>
  <c r="O289" i="2"/>
  <c r="N289" i="2"/>
  <c r="L289" i="2"/>
  <c r="K289" i="2"/>
  <c r="J289" i="2"/>
  <c r="AZ288" i="2"/>
  <c r="AY288" i="2"/>
  <c r="AX288" i="2"/>
  <c r="AW288" i="2"/>
  <c r="AS288" i="2"/>
  <c r="AN288" i="2"/>
  <c r="AM288" i="2"/>
  <c r="AM287" i="2" s="1"/>
  <c r="AM286" i="2" s="1"/>
  <c r="AL288" i="2"/>
  <c r="AK288" i="2"/>
  <c r="AG288" i="2"/>
  <c r="Y288" i="2"/>
  <c r="Y287" i="2" s="1"/>
  <c r="Y286" i="2" s="1"/>
  <c r="T288" i="2"/>
  <c r="S288" i="2"/>
  <c r="R288" i="2"/>
  <c r="Z288" i="2" s="1"/>
  <c r="Z287" i="2" s="1"/>
  <c r="Q288" i="2"/>
  <c r="M288" i="2"/>
  <c r="AZ287" i="2"/>
  <c r="AX287" i="2"/>
  <c r="AW287" i="2"/>
  <c r="AV287" i="2"/>
  <c r="AU287" i="2"/>
  <c r="AT287" i="2"/>
  <c r="AT286" i="2" s="1"/>
  <c r="AS287" i="2"/>
  <c r="AR287" i="2"/>
  <c r="AQ287" i="2"/>
  <c r="AP287" i="2"/>
  <c r="AL287" i="2"/>
  <c r="AL286" i="2" s="1"/>
  <c r="AJ287" i="2"/>
  <c r="AI287" i="2"/>
  <c r="AH287" i="2"/>
  <c r="AH286" i="2" s="1"/>
  <c r="AG287" i="2"/>
  <c r="AG286" i="2" s="1"/>
  <c r="AF287" i="2"/>
  <c r="AE287" i="2"/>
  <c r="AD287" i="2"/>
  <c r="X287" i="2"/>
  <c r="W287" i="2"/>
  <c r="V287" i="2"/>
  <c r="V286" i="2" s="1"/>
  <c r="T287" i="2"/>
  <c r="R287" i="2"/>
  <c r="Q287" i="2"/>
  <c r="P287" i="2"/>
  <c r="O287" i="2"/>
  <c r="N287" i="2"/>
  <c r="N286" i="2" s="1"/>
  <c r="M287" i="2"/>
  <c r="L287" i="2"/>
  <c r="K287" i="2"/>
  <c r="J287" i="2"/>
  <c r="AX286" i="2"/>
  <c r="AV286" i="2"/>
  <c r="AR286" i="2"/>
  <c r="AP286" i="2"/>
  <c r="AJ286" i="2"/>
  <c r="AF286" i="2"/>
  <c r="X286" i="2"/>
  <c r="R286" i="2"/>
  <c r="P286" i="2"/>
  <c r="L286" i="2"/>
  <c r="BA285" i="2"/>
  <c r="AY285" i="2"/>
  <c r="AX285" i="2"/>
  <c r="AV285" i="2"/>
  <c r="AR285" i="2"/>
  <c r="AO285" i="2"/>
  <c r="AM285" i="2"/>
  <c r="AL285" i="2"/>
  <c r="AJ285" i="2"/>
  <c r="AF285" i="2"/>
  <c r="AF284" i="2" s="1"/>
  <c r="AF283" i="2" s="1"/>
  <c r="X285" i="2"/>
  <c r="U285" i="2"/>
  <c r="S285" i="2"/>
  <c r="S284" i="2" s="1"/>
  <c r="S283" i="2" s="1"/>
  <c r="R285" i="2"/>
  <c r="P285" i="2"/>
  <c r="L285" i="2"/>
  <c r="L284" i="2" s="1"/>
  <c r="L283" i="2" s="1"/>
  <c r="BA284" i="2"/>
  <c r="BA283" i="2" s="1"/>
  <c r="AY284" i="2"/>
  <c r="AW284" i="2"/>
  <c r="AV284" i="2"/>
  <c r="AU284" i="2"/>
  <c r="AU283" i="2" s="1"/>
  <c r="AT284" i="2"/>
  <c r="AS284" i="2"/>
  <c r="AR284" i="2"/>
  <c r="AQ284" i="2"/>
  <c r="AQ283" i="2" s="1"/>
  <c r="AP284" i="2"/>
  <c r="AO284" i="2"/>
  <c r="AM284" i="2"/>
  <c r="AK284" i="2"/>
  <c r="AK283" i="2" s="1"/>
  <c r="AJ284" i="2"/>
  <c r="AI284" i="2"/>
  <c r="AH284" i="2"/>
  <c r="AG284" i="2"/>
  <c r="AG283" i="2" s="1"/>
  <c r="AE284" i="2"/>
  <c r="AD284" i="2"/>
  <c r="Y284" i="2"/>
  <c r="X284" i="2"/>
  <c r="W284" i="2"/>
  <c r="V284" i="2"/>
  <c r="U284" i="2"/>
  <c r="Q284" i="2"/>
  <c r="O284" i="2"/>
  <c r="N284" i="2"/>
  <c r="M284" i="2"/>
  <c r="K284" i="2"/>
  <c r="J284" i="2"/>
  <c r="AY283" i="2"/>
  <c r="AW283" i="2"/>
  <c r="AV283" i="2"/>
  <c r="AT283" i="2"/>
  <c r="AS283" i="2"/>
  <c r="AR283" i="2"/>
  <c r="AP283" i="2"/>
  <c r="AO283" i="2"/>
  <c r="AM283" i="2"/>
  <c r="AJ283" i="2"/>
  <c r="AI283" i="2"/>
  <c r="AH283" i="2"/>
  <c r="AE283" i="2"/>
  <c r="AD283" i="2"/>
  <c r="Y283" i="2"/>
  <c r="X283" i="2"/>
  <c r="W283" i="2"/>
  <c r="V283" i="2"/>
  <c r="U283" i="2"/>
  <c r="Q283" i="2"/>
  <c r="O283" i="2"/>
  <c r="N283" i="2"/>
  <c r="M283" i="2"/>
  <c r="K283" i="2"/>
  <c r="J283" i="2"/>
  <c r="BA282" i="2"/>
  <c r="AY282" i="2"/>
  <c r="AX282" i="2"/>
  <c r="AV282" i="2"/>
  <c r="AV281" i="2" s="1"/>
  <c r="AR282" i="2"/>
  <c r="AR281" i="2" s="1"/>
  <c r="AO282" i="2"/>
  <c r="AM282" i="2"/>
  <c r="AL282" i="2"/>
  <c r="AL281" i="2" s="1"/>
  <c r="AJ282" i="2"/>
  <c r="AF282" i="2"/>
  <c r="X282" i="2"/>
  <c r="X281" i="2" s="1"/>
  <c r="U282" i="2"/>
  <c r="S282" i="2"/>
  <c r="AA282" i="2" s="1"/>
  <c r="AA281" i="2" s="1"/>
  <c r="R282" i="2"/>
  <c r="P282" i="2"/>
  <c r="P281" i="2" s="1"/>
  <c r="L282" i="2"/>
  <c r="L281" i="2" s="1"/>
  <c r="AY281" i="2"/>
  <c r="AX281" i="2"/>
  <c r="AW281" i="2"/>
  <c r="AU281" i="2"/>
  <c r="AT281" i="2"/>
  <c r="AS281" i="2"/>
  <c r="AQ281" i="2"/>
  <c r="AP281" i="2"/>
  <c r="AM281" i="2"/>
  <c r="AK281" i="2"/>
  <c r="AJ281" i="2"/>
  <c r="AI281" i="2"/>
  <c r="AH281" i="2"/>
  <c r="AG281" i="2"/>
  <c r="AF281" i="2"/>
  <c r="AE281" i="2"/>
  <c r="AD281" i="2"/>
  <c r="Y281" i="2"/>
  <c r="W281" i="2"/>
  <c r="V281" i="2"/>
  <c r="R281" i="2"/>
  <c r="Q281" i="2"/>
  <c r="O281" i="2"/>
  <c r="N281" i="2"/>
  <c r="M281" i="2"/>
  <c r="K281" i="2"/>
  <c r="J281" i="2"/>
  <c r="BA280" i="2"/>
  <c r="BA279" i="2" s="1"/>
  <c r="AY280" i="2"/>
  <c r="AX280" i="2"/>
  <c r="AX279" i="2" s="1"/>
  <c r="AX278" i="2" s="1"/>
  <c r="AV280" i="2"/>
  <c r="AV279" i="2" s="1"/>
  <c r="AR280" i="2"/>
  <c r="AO280" i="2"/>
  <c r="AM280" i="2"/>
  <c r="AM279" i="2" s="1"/>
  <c r="AM278" i="2" s="1"/>
  <c r="AL280" i="2"/>
  <c r="AL279" i="2" s="1"/>
  <c r="AJ280" i="2"/>
  <c r="AF280" i="2"/>
  <c r="X280" i="2"/>
  <c r="X279" i="2" s="1"/>
  <c r="U280" i="2"/>
  <c r="S280" i="2"/>
  <c r="AA280" i="2" s="1"/>
  <c r="AA279" i="2" s="1"/>
  <c r="R280" i="2"/>
  <c r="Z280" i="2" s="1"/>
  <c r="Z279" i="2" s="1"/>
  <c r="P280" i="2"/>
  <c r="L280" i="2"/>
  <c r="AY279" i="2"/>
  <c r="AW279" i="2"/>
  <c r="AW278" i="2" s="1"/>
  <c r="AU279" i="2"/>
  <c r="AU278" i="2" s="1"/>
  <c r="AT279" i="2"/>
  <c r="AT278" i="2" s="1"/>
  <c r="AS279" i="2"/>
  <c r="AQ279" i="2"/>
  <c r="AP279" i="2"/>
  <c r="AP278" i="2" s="1"/>
  <c r="AO279" i="2"/>
  <c r="AK279" i="2"/>
  <c r="AK278" i="2" s="1"/>
  <c r="AI279" i="2"/>
  <c r="AH279" i="2"/>
  <c r="AG279" i="2"/>
  <c r="AE279" i="2"/>
  <c r="AE278" i="2" s="1"/>
  <c r="AD279" i="2"/>
  <c r="Y279" i="2"/>
  <c r="Y278" i="2" s="1"/>
  <c r="W279" i="2"/>
  <c r="W278" i="2" s="1"/>
  <c r="V279" i="2"/>
  <c r="V278" i="2" s="1"/>
  <c r="U279" i="2"/>
  <c r="S279" i="2"/>
  <c r="R279" i="2"/>
  <c r="Q279" i="2"/>
  <c r="Q278" i="2" s="1"/>
  <c r="O279" i="2"/>
  <c r="N279" i="2"/>
  <c r="M279" i="2"/>
  <c r="K279" i="2"/>
  <c r="K278" i="2" s="1"/>
  <c r="J279" i="2"/>
  <c r="AS278" i="2"/>
  <c r="AH278" i="2"/>
  <c r="AG278" i="2"/>
  <c r="R278" i="2"/>
  <c r="O278" i="2"/>
  <c r="M278" i="2"/>
  <c r="BA277" i="2"/>
  <c r="AY277" i="2"/>
  <c r="AX277" i="2"/>
  <c r="AV277" i="2"/>
  <c r="AV276" i="2" s="1"/>
  <c r="AR277" i="2"/>
  <c r="AO277" i="2"/>
  <c r="AO276" i="2" s="1"/>
  <c r="AM277" i="2"/>
  <c r="AL277" i="2"/>
  <c r="AJ277" i="2"/>
  <c r="AJ276" i="2" s="1"/>
  <c r="AF277" i="2"/>
  <c r="AF276" i="2" s="1"/>
  <c r="AC277" i="2"/>
  <c r="X277" i="2"/>
  <c r="X276" i="2" s="1"/>
  <c r="X273" i="2" s="1"/>
  <c r="U277" i="2"/>
  <c r="S277" i="2"/>
  <c r="AA277" i="2" s="1"/>
  <c r="R277" i="2"/>
  <c r="R276" i="2" s="1"/>
  <c r="P277" i="2"/>
  <c r="P276" i="2" s="1"/>
  <c r="L277" i="2"/>
  <c r="BA276" i="2"/>
  <c r="AX276" i="2"/>
  <c r="AW276" i="2"/>
  <c r="AU276" i="2"/>
  <c r="AT276" i="2"/>
  <c r="AS276" i="2"/>
  <c r="AR276" i="2"/>
  <c r="AQ276" i="2"/>
  <c r="AP276" i="2"/>
  <c r="AL276" i="2"/>
  <c r="AK276" i="2"/>
  <c r="AI276" i="2"/>
  <c r="AH276" i="2"/>
  <c r="AG276" i="2"/>
  <c r="AE276" i="2"/>
  <c r="AD276" i="2"/>
  <c r="AC276" i="2"/>
  <c r="Y276" i="2"/>
  <c r="W276" i="2"/>
  <c r="V276" i="2"/>
  <c r="U276" i="2"/>
  <c r="Q276" i="2"/>
  <c r="O276" i="2"/>
  <c r="N276" i="2"/>
  <c r="M276" i="2"/>
  <c r="L276" i="2"/>
  <c r="K276" i="2"/>
  <c r="J276" i="2"/>
  <c r="BA275" i="2"/>
  <c r="BA274" i="2" s="1"/>
  <c r="BA273" i="2" s="1"/>
  <c r="AY275" i="2"/>
  <c r="AX275" i="2"/>
  <c r="AX274" i="2" s="1"/>
  <c r="AX273" i="2" s="1"/>
  <c r="AV275" i="2"/>
  <c r="AR275" i="2"/>
  <c r="AO275" i="2"/>
  <c r="AO274" i="2" s="1"/>
  <c r="AO273" i="2" s="1"/>
  <c r="AM275" i="2"/>
  <c r="AM274" i="2" s="1"/>
  <c r="AL275" i="2"/>
  <c r="AJ275" i="2"/>
  <c r="AF275" i="2"/>
  <c r="X275" i="2"/>
  <c r="U275" i="2"/>
  <c r="U274" i="2" s="1"/>
  <c r="U273" i="2" s="1"/>
  <c r="S275" i="2"/>
  <c r="AA275" i="2" s="1"/>
  <c r="R275" i="2"/>
  <c r="R274" i="2" s="1"/>
  <c r="P275" i="2"/>
  <c r="P274" i="2" s="1"/>
  <c r="L275" i="2"/>
  <c r="L274" i="2" s="1"/>
  <c r="L273" i="2" s="1"/>
  <c r="AY274" i="2"/>
  <c r="AW274" i="2"/>
  <c r="AW273" i="2" s="1"/>
  <c r="AV274" i="2"/>
  <c r="AV273" i="2" s="1"/>
  <c r="AU274" i="2"/>
  <c r="AT274" i="2"/>
  <c r="AS274" i="2"/>
  <c r="AR274" i="2"/>
  <c r="AR273" i="2" s="1"/>
  <c r="AQ274" i="2"/>
  <c r="AP274" i="2"/>
  <c r="AL274" i="2"/>
  <c r="AK274" i="2"/>
  <c r="AJ274" i="2"/>
  <c r="AI274" i="2"/>
  <c r="AH274" i="2"/>
  <c r="AH273" i="2" s="1"/>
  <c r="AG274" i="2"/>
  <c r="AF274" i="2"/>
  <c r="AE274" i="2"/>
  <c r="AD274" i="2"/>
  <c r="Y274" i="2"/>
  <c r="X274" i="2"/>
  <c r="W274" i="2"/>
  <c r="V274" i="2"/>
  <c r="S274" i="2"/>
  <c r="Q274" i="2"/>
  <c r="O274" i="2"/>
  <c r="O273" i="2" s="1"/>
  <c r="N274" i="2"/>
  <c r="M274" i="2"/>
  <c r="K274" i="2"/>
  <c r="J274" i="2"/>
  <c r="J273" i="2" s="1"/>
  <c r="AU273" i="2"/>
  <c r="AT273" i="2"/>
  <c r="AS273" i="2"/>
  <c r="AQ273" i="2"/>
  <c r="AP273" i="2"/>
  <c r="AL273" i="2"/>
  <c r="AI273" i="2"/>
  <c r="AE273" i="2"/>
  <c r="AD273" i="2"/>
  <c r="W273" i="2"/>
  <c r="N273" i="2"/>
  <c r="K273" i="2"/>
  <c r="BA271" i="2"/>
  <c r="AZ271" i="2"/>
  <c r="AZ270" i="2" s="1"/>
  <c r="AZ269" i="2" s="1"/>
  <c r="AY271" i="2"/>
  <c r="AX271" i="2"/>
  <c r="AX270" i="2" s="1"/>
  <c r="AX269" i="2" s="1"/>
  <c r="AO271" i="2"/>
  <c r="AN271" i="2"/>
  <c r="AN270" i="2" s="1"/>
  <c r="AN269" i="2" s="1"/>
  <c r="AM271" i="2"/>
  <c r="AL271" i="2"/>
  <c r="AL270" i="2" s="1"/>
  <c r="AL269" i="2" s="1"/>
  <c r="Z271" i="2"/>
  <c r="Z270" i="2" s="1"/>
  <c r="Z269" i="2" s="1"/>
  <c r="V271" i="2"/>
  <c r="U271" i="2"/>
  <c r="AC271" i="2" s="1"/>
  <c r="T271" i="2"/>
  <c r="AB271" i="2" s="1"/>
  <c r="AB270" i="2" s="1"/>
  <c r="AB269" i="2" s="1"/>
  <c r="S271" i="2"/>
  <c r="R271" i="2"/>
  <c r="BA270" i="2"/>
  <c r="AY270" i="2"/>
  <c r="AW270" i="2"/>
  <c r="AV270" i="2"/>
  <c r="AU270" i="2"/>
  <c r="AT270" i="2"/>
  <c r="AS270" i="2"/>
  <c r="AR270" i="2"/>
  <c r="AQ270" i="2"/>
  <c r="AP270" i="2"/>
  <c r="AO270" i="2"/>
  <c r="AM270" i="2"/>
  <c r="AK270" i="2"/>
  <c r="AJ270" i="2"/>
  <c r="AI270" i="2"/>
  <c r="AH270" i="2"/>
  <c r="AG270" i="2"/>
  <c r="AF270" i="2"/>
  <c r="AE270" i="2"/>
  <c r="AD270" i="2"/>
  <c r="Y270" i="2"/>
  <c r="X270" i="2"/>
  <c r="W270" i="2"/>
  <c r="V270" i="2"/>
  <c r="U270" i="2"/>
  <c r="T270" i="2"/>
  <c r="S270" i="2"/>
  <c r="R270" i="2"/>
  <c r="Q270" i="2"/>
  <c r="P270" i="2"/>
  <c r="O270" i="2"/>
  <c r="N270" i="2"/>
  <c r="M270" i="2"/>
  <c r="L270" i="2"/>
  <c r="K270" i="2"/>
  <c r="J270" i="2"/>
  <c r="BA269" i="2"/>
  <c r="AY269" i="2"/>
  <c r="AW269" i="2"/>
  <c r="AV269" i="2"/>
  <c r="AU269" i="2"/>
  <c r="AT269" i="2"/>
  <c r="AS269" i="2"/>
  <c r="AR269" i="2"/>
  <c r="AQ269" i="2"/>
  <c r="AP269" i="2"/>
  <c r="AO269" i="2"/>
  <c r="AM269" i="2"/>
  <c r="AK269" i="2"/>
  <c r="AJ269" i="2"/>
  <c r="AI269" i="2"/>
  <c r="AH269" i="2"/>
  <c r="AG269" i="2"/>
  <c r="AF269" i="2"/>
  <c r="AE269" i="2"/>
  <c r="AD269" i="2"/>
  <c r="Y269" i="2"/>
  <c r="X269" i="2"/>
  <c r="W269" i="2"/>
  <c r="V269" i="2"/>
  <c r="U269" i="2"/>
  <c r="T269" i="2"/>
  <c r="S269" i="2"/>
  <c r="R269" i="2"/>
  <c r="Q269" i="2"/>
  <c r="P269" i="2"/>
  <c r="O269" i="2"/>
  <c r="N269" i="2"/>
  <c r="M269" i="2"/>
  <c r="L269" i="2"/>
  <c r="K269" i="2"/>
  <c r="J269" i="2"/>
  <c r="BA268" i="2"/>
  <c r="BA267" i="2" s="1"/>
  <c r="BA266" i="2" s="1"/>
  <c r="BA265" i="2" s="1"/>
  <c r="AY268" i="2"/>
  <c r="AY267" i="2" s="1"/>
  <c r="AY266" i="2" s="1"/>
  <c r="AY265" i="2" s="1"/>
  <c r="AX268" i="2"/>
  <c r="AV268" i="2"/>
  <c r="AR268" i="2"/>
  <c r="AZ268" i="2" s="1"/>
  <c r="AZ267" i="2" s="1"/>
  <c r="AZ266" i="2" s="1"/>
  <c r="AO268" i="2"/>
  <c r="AO267" i="2" s="1"/>
  <c r="AO266" i="2" s="1"/>
  <c r="AO265" i="2" s="1"/>
  <c r="AM268" i="2"/>
  <c r="AM267" i="2" s="1"/>
  <c r="AM266" i="2" s="1"/>
  <c r="AM265" i="2" s="1"/>
  <c r="AL268" i="2"/>
  <c r="AJ268" i="2"/>
  <c r="AJ267" i="2" s="1"/>
  <c r="AJ266" i="2" s="1"/>
  <c r="AJ265" i="2" s="1"/>
  <c r="AF268" i="2"/>
  <c r="X268" i="2"/>
  <c r="X267" i="2" s="1"/>
  <c r="X266" i="2" s="1"/>
  <c r="X265" i="2" s="1"/>
  <c r="U268" i="2"/>
  <c r="U267" i="2" s="1"/>
  <c r="U266" i="2" s="1"/>
  <c r="U265" i="2" s="1"/>
  <c r="S268" i="2"/>
  <c r="AA268" i="2" s="1"/>
  <c r="AA267" i="2" s="1"/>
  <c r="AA266" i="2" s="1"/>
  <c r="R268" i="2"/>
  <c r="R267" i="2" s="1"/>
  <c r="R266" i="2" s="1"/>
  <c r="R265" i="2" s="1"/>
  <c r="P268" i="2"/>
  <c r="P267" i="2" s="1"/>
  <c r="P266" i="2" s="1"/>
  <c r="P265" i="2" s="1"/>
  <c r="L268" i="2"/>
  <c r="AX267" i="2"/>
  <c r="AW267" i="2"/>
  <c r="AV267" i="2"/>
  <c r="AV266" i="2" s="1"/>
  <c r="AV265" i="2" s="1"/>
  <c r="AU267" i="2"/>
  <c r="AT267" i="2"/>
  <c r="AS267" i="2"/>
  <c r="AR267" i="2"/>
  <c r="AR266" i="2" s="1"/>
  <c r="AR265" i="2" s="1"/>
  <c r="AQ267" i="2"/>
  <c r="AP267" i="2"/>
  <c r="AL267" i="2"/>
  <c r="AK267" i="2"/>
  <c r="AK266" i="2" s="1"/>
  <c r="AI267" i="2"/>
  <c r="AH267" i="2"/>
  <c r="AG267" i="2"/>
  <c r="AG266" i="2" s="1"/>
  <c r="AF267" i="2"/>
  <c r="AE267" i="2"/>
  <c r="AD267" i="2"/>
  <c r="Y267" i="2"/>
  <c r="Y266" i="2" s="1"/>
  <c r="W267" i="2"/>
  <c r="W266" i="2" s="1"/>
  <c r="W265" i="2" s="1"/>
  <c r="V267" i="2"/>
  <c r="S267" i="2"/>
  <c r="S266" i="2" s="1"/>
  <c r="S265" i="2" s="1"/>
  <c r="Q267" i="2"/>
  <c r="O267" i="2"/>
  <c r="N267" i="2"/>
  <c r="N266" i="2" s="1"/>
  <c r="N265" i="2" s="1"/>
  <c r="M267" i="2"/>
  <c r="L267" i="2"/>
  <c r="K267" i="2"/>
  <c r="K266" i="2" s="1"/>
  <c r="K265" i="2" s="1"/>
  <c r="J267" i="2"/>
  <c r="J266" i="2" s="1"/>
  <c r="J265" i="2" s="1"/>
  <c r="AX266" i="2"/>
  <c r="AW266" i="2"/>
  <c r="AU266" i="2"/>
  <c r="AU265" i="2" s="1"/>
  <c r="AT266" i="2"/>
  <c r="AS266" i="2"/>
  <c r="AQ266" i="2"/>
  <c r="AP266" i="2"/>
  <c r="AL266" i="2"/>
  <c r="AI266" i="2"/>
  <c r="AI265" i="2" s="1"/>
  <c r="AH266" i="2"/>
  <c r="AF266" i="2"/>
  <c r="AF265" i="2" s="1"/>
  <c r="AE266" i="2"/>
  <c r="AD266" i="2"/>
  <c r="AD265" i="2" s="1"/>
  <c r="V266" i="2"/>
  <c r="Q266" i="2"/>
  <c r="O266" i="2"/>
  <c r="O265" i="2" s="1"/>
  <c r="M266" i="2"/>
  <c r="L266" i="2"/>
  <c r="L265" i="2" s="1"/>
  <c r="AT265" i="2"/>
  <c r="AQ265" i="2"/>
  <c r="AP265" i="2"/>
  <c r="AH265" i="2"/>
  <c r="AE265" i="2"/>
  <c r="V265" i="2"/>
  <c r="BA263" i="2"/>
  <c r="AY263" i="2"/>
  <c r="AY262" i="2" s="1"/>
  <c r="AY261" i="2" s="1"/>
  <c r="AY260" i="2" s="1"/>
  <c r="AX263" i="2"/>
  <c r="AV263" i="2"/>
  <c r="AR263" i="2"/>
  <c r="AR262" i="2" s="1"/>
  <c r="AR261" i="2" s="1"/>
  <c r="AR260" i="2" s="1"/>
  <c r="AO263" i="2"/>
  <c r="AO262" i="2" s="1"/>
  <c r="AO261" i="2" s="1"/>
  <c r="AO260" i="2" s="1"/>
  <c r="AM263" i="2"/>
  <c r="AL263" i="2"/>
  <c r="AL262" i="2" s="1"/>
  <c r="AL261" i="2" s="1"/>
  <c r="AL260" i="2" s="1"/>
  <c r="AJ263" i="2"/>
  <c r="AJ262" i="2" s="1"/>
  <c r="AJ261" i="2" s="1"/>
  <c r="AJ260" i="2" s="1"/>
  <c r="AF263" i="2"/>
  <c r="AF262" i="2" s="1"/>
  <c r="AF261" i="2" s="1"/>
  <c r="AF260" i="2" s="1"/>
  <c r="X263" i="2"/>
  <c r="U263" i="2"/>
  <c r="U262" i="2" s="1"/>
  <c r="U261" i="2" s="1"/>
  <c r="U260" i="2" s="1"/>
  <c r="S263" i="2"/>
  <c r="S262" i="2" s="1"/>
  <c r="S261" i="2" s="1"/>
  <c r="S260" i="2" s="1"/>
  <c r="R263" i="2"/>
  <c r="Z263" i="2" s="1"/>
  <c r="P263" i="2"/>
  <c r="P262" i="2" s="1"/>
  <c r="P261" i="2" s="1"/>
  <c r="P260" i="2" s="1"/>
  <c r="L263" i="2"/>
  <c r="L262" i="2" s="1"/>
  <c r="L261" i="2" s="1"/>
  <c r="L260" i="2" s="1"/>
  <c r="BA262" i="2"/>
  <c r="BA261" i="2" s="1"/>
  <c r="BA260" i="2" s="1"/>
  <c r="AW262" i="2"/>
  <c r="AV262" i="2"/>
  <c r="AU262" i="2"/>
  <c r="AU261" i="2" s="1"/>
  <c r="AU260" i="2" s="1"/>
  <c r="AT262" i="2"/>
  <c r="AS262" i="2"/>
  <c r="AQ262" i="2"/>
  <c r="AP262" i="2"/>
  <c r="AP261" i="2" s="1"/>
  <c r="AP260" i="2" s="1"/>
  <c r="AM262" i="2"/>
  <c r="AK262" i="2"/>
  <c r="AI262" i="2"/>
  <c r="AI261" i="2" s="1"/>
  <c r="AI260" i="2" s="1"/>
  <c r="AH262" i="2"/>
  <c r="AG262" i="2"/>
  <c r="AE262" i="2"/>
  <c r="AD262" i="2"/>
  <c r="AD261" i="2" s="1"/>
  <c r="AD260" i="2" s="1"/>
  <c r="Y262" i="2"/>
  <c r="X262" i="2"/>
  <c r="W262" i="2"/>
  <c r="V262" i="2"/>
  <c r="V261" i="2" s="1"/>
  <c r="V260" i="2" s="1"/>
  <c r="R262" i="2"/>
  <c r="Q262" i="2"/>
  <c r="O262" i="2"/>
  <c r="O261" i="2" s="1"/>
  <c r="O260" i="2" s="1"/>
  <c r="N262" i="2"/>
  <c r="M262" i="2"/>
  <c r="K262" i="2"/>
  <c r="J262" i="2"/>
  <c r="J261" i="2" s="1"/>
  <c r="J260" i="2" s="1"/>
  <c r="AW261" i="2"/>
  <c r="AV261" i="2"/>
  <c r="AV260" i="2" s="1"/>
  <c r="AT261" i="2"/>
  <c r="AS261" i="2"/>
  <c r="AQ261" i="2"/>
  <c r="AQ260" i="2" s="1"/>
  <c r="AM261" i="2"/>
  <c r="AK261" i="2"/>
  <c r="AK260" i="2" s="1"/>
  <c r="AH261" i="2"/>
  <c r="AG261" i="2"/>
  <c r="AE261" i="2"/>
  <c r="AE260" i="2" s="1"/>
  <c r="Y261" i="2"/>
  <c r="X261" i="2"/>
  <c r="W261" i="2"/>
  <c r="W260" i="2" s="1"/>
  <c r="R261" i="2"/>
  <c r="Q261" i="2"/>
  <c r="Q260" i="2" s="1"/>
  <c r="N261" i="2"/>
  <c r="M261" i="2"/>
  <c r="K261" i="2"/>
  <c r="K260" i="2" s="1"/>
  <c r="AW260" i="2"/>
  <c r="AT260" i="2"/>
  <c r="AS260" i="2"/>
  <c r="AM260" i="2"/>
  <c r="AH260" i="2"/>
  <c r="AG260" i="2"/>
  <c r="Y260" i="2"/>
  <c r="X260" i="2"/>
  <c r="R260" i="2"/>
  <c r="N260" i="2"/>
  <c r="M260" i="2"/>
  <c r="BA259" i="2"/>
  <c r="AZ259" i="2"/>
  <c r="AY259" i="2"/>
  <c r="AX259" i="2"/>
  <c r="AO259" i="2"/>
  <c r="AN259" i="2"/>
  <c r="AM259" i="2"/>
  <c r="AL259" i="2"/>
  <c r="U259" i="2"/>
  <c r="T259" i="2"/>
  <c r="S259" i="2"/>
  <c r="R259" i="2"/>
  <c r="BA258"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Y258" i="2"/>
  <c r="X258" i="2"/>
  <c r="W258" i="2"/>
  <c r="V258" i="2"/>
  <c r="U258" i="2"/>
  <c r="T258" i="2"/>
  <c r="S258" i="2"/>
  <c r="R258" i="2"/>
  <c r="Q258" i="2"/>
  <c r="P258" i="2"/>
  <c r="O258" i="2"/>
  <c r="N258" i="2"/>
  <c r="M258" i="2"/>
  <c r="L258" i="2"/>
  <c r="K258" i="2"/>
  <c r="J258" i="2"/>
  <c r="BA257"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Y257" i="2"/>
  <c r="X257" i="2"/>
  <c r="W257" i="2"/>
  <c r="V257" i="2"/>
  <c r="U257" i="2"/>
  <c r="T257" i="2"/>
  <c r="S257" i="2"/>
  <c r="R257" i="2"/>
  <c r="Q257" i="2"/>
  <c r="P257" i="2"/>
  <c r="O257" i="2"/>
  <c r="N257" i="2"/>
  <c r="M257" i="2"/>
  <c r="L257" i="2"/>
  <c r="K257" i="2"/>
  <c r="J257" i="2"/>
  <c r="BA256" i="2"/>
  <c r="AZ256" i="2"/>
  <c r="AX256" i="2"/>
  <c r="AU256" i="2"/>
  <c r="AU255" i="2" s="1"/>
  <c r="AU254" i="2" s="1"/>
  <c r="AQ256" i="2"/>
  <c r="AY256" i="2" s="1"/>
  <c r="AY255" i="2" s="1"/>
  <c r="AY254" i="2" s="1"/>
  <c r="AO256" i="2"/>
  <c r="AO255" i="2" s="1"/>
  <c r="AO254" i="2" s="1"/>
  <c r="AO253" i="2" s="1"/>
  <c r="AN256" i="2"/>
  <c r="AL256" i="2"/>
  <c r="AI256" i="2"/>
  <c r="AE256" i="2"/>
  <c r="AE255" i="2" s="1"/>
  <c r="AE254" i="2" s="1"/>
  <c r="W256" i="2"/>
  <c r="W255" i="2" s="1"/>
  <c r="W254" i="2" s="1"/>
  <c r="U256" i="2"/>
  <c r="AC256" i="2" s="1"/>
  <c r="T256" i="2"/>
  <c r="T255" i="2" s="1"/>
  <c r="T254" i="2" s="1"/>
  <c r="T253" i="2" s="1"/>
  <c r="R256" i="2"/>
  <c r="O256" i="2"/>
  <c r="K256" i="2"/>
  <c r="AZ255" i="2"/>
  <c r="AZ254" i="2" s="1"/>
  <c r="AZ253" i="2" s="1"/>
  <c r="AX255" i="2"/>
  <c r="AW255" i="2"/>
  <c r="AV255" i="2"/>
  <c r="AT255" i="2"/>
  <c r="AT254" i="2" s="1"/>
  <c r="AT253" i="2" s="1"/>
  <c r="AS255" i="2"/>
  <c r="AR255" i="2"/>
  <c r="AQ255" i="2"/>
  <c r="AP255" i="2"/>
  <c r="AP254" i="2" s="1"/>
  <c r="AP253" i="2" s="1"/>
  <c r="AN255" i="2"/>
  <c r="AL255" i="2"/>
  <c r="AK255" i="2"/>
  <c r="AJ255" i="2"/>
  <c r="AJ254" i="2" s="1"/>
  <c r="AJ253" i="2" s="1"/>
  <c r="AH255" i="2"/>
  <c r="AG255" i="2"/>
  <c r="AF255" i="2"/>
  <c r="AD255" i="2"/>
  <c r="AD254" i="2" s="1"/>
  <c r="AD253" i="2" s="1"/>
  <c r="Y255" i="2"/>
  <c r="X255" i="2"/>
  <c r="V255" i="2"/>
  <c r="U255" i="2"/>
  <c r="U254" i="2" s="1"/>
  <c r="U253" i="2" s="1"/>
  <c r="R255" i="2"/>
  <c r="Q255" i="2"/>
  <c r="P255" i="2"/>
  <c r="O255" i="2"/>
  <c r="O254" i="2" s="1"/>
  <c r="N255" i="2"/>
  <c r="M255" i="2"/>
  <c r="L255" i="2"/>
  <c r="J255" i="2"/>
  <c r="J254" i="2" s="1"/>
  <c r="J253" i="2" s="1"/>
  <c r="AX254" i="2"/>
  <c r="AW254" i="2"/>
  <c r="AV254" i="2"/>
  <c r="AV253" i="2" s="1"/>
  <c r="AS254" i="2"/>
  <c r="AR254" i="2"/>
  <c r="AQ254" i="2"/>
  <c r="AN254" i="2"/>
  <c r="AL254" i="2"/>
  <c r="AK254" i="2"/>
  <c r="AH254" i="2"/>
  <c r="AG254" i="2"/>
  <c r="AF254" i="2"/>
  <c r="Y254" i="2"/>
  <c r="X254" i="2"/>
  <c r="V254" i="2"/>
  <c r="R254" i="2"/>
  <c r="Q254" i="2"/>
  <c r="P254" i="2"/>
  <c r="N254" i="2"/>
  <c r="N253" i="2" s="1"/>
  <c r="M254" i="2"/>
  <c r="L254" i="2"/>
  <c r="AX253" i="2"/>
  <c r="AW253" i="2"/>
  <c r="AS253" i="2"/>
  <c r="AR253" i="2"/>
  <c r="AN253" i="2"/>
  <c r="AL253" i="2"/>
  <c r="AK253" i="2"/>
  <c r="AH253" i="2"/>
  <c r="AG253" i="2"/>
  <c r="AF253" i="2"/>
  <c r="Y253" i="2"/>
  <c r="X253" i="2"/>
  <c r="V253" i="2"/>
  <c r="R253" i="2"/>
  <c r="Q253" i="2"/>
  <c r="P253" i="2"/>
  <c r="M253" i="2"/>
  <c r="L253" i="2"/>
  <c r="BA252" i="2"/>
  <c r="AY252" i="2"/>
  <c r="AX252" i="2"/>
  <c r="AX251" i="2" s="1"/>
  <c r="AX250" i="2" s="1"/>
  <c r="AX249" i="2" s="1"/>
  <c r="AV252" i="2"/>
  <c r="AV251" i="2" s="1"/>
  <c r="AV250" i="2" s="1"/>
  <c r="AV249" i="2" s="1"/>
  <c r="AV248" i="2" s="1"/>
  <c r="AR252" i="2"/>
  <c r="AO252" i="2"/>
  <c r="AM252" i="2"/>
  <c r="AL252" i="2"/>
  <c r="AL251" i="2" s="1"/>
  <c r="AL250" i="2" s="1"/>
  <c r="AL249" i="2" s="1"/>
  <c r="AL248" i="2" s="1"/>
  <c r="AJ252" i="2"/>
  <c r="AF252" i="2"/>
  <c r="AF251" i="2" s="1"/>
  <c r="AF250" i="2" s="1"/>
  <c r="AF249" i="2" s="1"/>
  <c r="AF248" i="2" s="1"/>
  <c r="X252" i="2"/>
  <c r="X251" i="2" s="1"/>
  <c r="X250" i="2" s="1"/>
  <c r="X249" i="2" s="1"/>
  <c r="X248" i="2" s="1"/>
  <c r="U252" i="2"/>
  <c r="S252" i="2"/>
  <c r="S251" i="2" s="1"/>
  <c r="S250" i="2" s="1"/>
  <c r="S249" i="2" s="1"/>
  <c r="R252" i="2"/>
  <c r="R251" i="2" s="1"/>
  <c r="R250" i="2" s="1"/>
  <c r="R249" i="2" s="1"/>
  <c r="R248" i="2" s="1"/>
  <c r="P252" i="2"/>
  <c r="L252" i="2"/>
  <c r="BA251" i="2"/>
  <c r="AY251" i="2"/>
  <c r="AY250" i="2" s="1"/>
  <c r="AY249" i="2" s="1"/>
  <c r="AW251" i="2"/>
  <c r="AU251" i="2"/>
  <c r="AT251" i="2"/>
  <c r="AT250" i="2" s="1"/>
  <c r="AT249" i="2" s="1"/>
  <c r="AS251" i="2"/>
  <c r="AQ251" i="2"/>
  <c r="AP251" i="2"/>
  <c r="AO251" i="2"/>
  <c r="AO250" i="2" s="1"/>
  <c r="AO249" i="2" s="1"/>
  <c r="AM251" i="2"/>
  <c r="AK251" i="2"/>
  <c r="AJ251" i="2"/>
  <c r="AI251" i="2"/>
  <c r="AI250" i="2" s="1"/>
  <c r="AI249" i="2" s="1"/>
  <c r="AH251" i="2"/>
  <c r="AG251" i="2"/>
  <c r="AE251" i="2"/>
  <c r="AD251" i="2"/>
  <c r="AD250" i="2" s="1"/>
  <c r="AD249" i="2" s="1"/>
  <c r="Y251" i="2"/>
  <c r="W251" i="2"/>
  <c r="V251" i="2"/>
  <c r="V250" i="2" s="1"/>
  <c r="V249" i="2" s="1"/>
  <c r="U251" i="2"/>
  <c r="Q251" i="2"/>
  <c r="O251" i="2"/>
  <c r="N251" i="2"/>
  <c r="N250" i="2" s="1"/>
  <c r="N249" i="2" s="1"/>
  <c r="M251" i="2"/>
  <c r="L251" i="2"/>
  <c r="K251" i="2"/>
  <c r="J251" i="2"/>
  <c r="J250" i="2" s="1"/>
  <c r="J249" i="2" s="1"/>
  <c r="BA250" i="2"/>
  <c r="AW250" i="2"/>
  <c r="AU250" i="2"/>
  <c r="AS250" i="2"/>
  <c r="AQ250" i="2"/>
  <c r="AQ249" i="2" s="1"/>
  <c r="AP250" i="2"/>
  <c r="AM250" i="2"/>
  <c r="AK250" i="2"/>
  <c r="AK249" i="2" s="1"/>
  <c r="AK248" i="2" s="1"/>
  <c r="AJ250" i="2"/>
  <c r="AH250" i="2"/>
  <c r="AG250" i="2"/>
  <c r="AG249" i="2" s="1"/>
  <c r="AG248" i="2" s="1"/>
  <c r="AE250" i="2"/>
  <c r="AE249" i="2" s="1"/>
  <c r="Y250" i="2"/>
  <c r="W250" i="2"/>
  <c r="U250" i="2"/>
  <c r="Q250" i="2"/>
  <c r="Q249" i="2" s="1"/>
  <c r="Q248" i="2" s="1"/>
  <c r="O250" i="2"/>
  <c r="M250" i="2"/>
  <c r="L250" i="2"/>
  <c r="L249" i="2" s="1"/>
  <c r="K250" i="2"/>
  <c r="K249" i="2" s="1"/>
  <c r="BA249" i="2"/>
  <c r="AW249" i="2"/>
  <c r="AU249" i="2"/>
  <c r="AS249" i="2"/>
  <c r="AS248" i="2" s="1"/>
  <c r="AP249" i="2"/>
  <c r="AM249" i="2"/>
  <c r="AJ249" i="2"/>
  <c r="AH249" i="2"/>
  <c r="Y249" i="2"/>
  <c r="Y248" i="2" s="1"/>
  <c r="W249" i="2"/>
  <c r="U249" i="2"/>
  <c r="O249" i="2"/>
  <c r="M249" i="2"/>
  <c r="AW248" i="2"/>
  <c r="M248" i="2"/>
  <c r="BA247" i="2"/>
  <c r="BA246" i="2" s="1"/>
  <c r="BA245" i="2" s="1"/>
  <c r="BA244" i="2" s="1"/>
  <c r="AY247" i="2"/>
  <c r="AX247" i="2"/>
  <c r="AV247" i="2"/>
  <c r="AV246" i="2" s="1"/>
  <c r="AV245" i="2" s="1"/>
  <c r="AV244" i="2" s="1"/>
  <c r="AR247" i="2"/>
  <c r="AO247" i="2"/>
  <c r="AO246" i="2" s="1"/>
  <c r="AO245" i="2" s="1"/>
  <c r="AO244" i="2" s="1"/>
  <c r="AM247" i="2"/>
  <c r="AM246" i="2" s="1"/>
  <c r="AM245" i="2" s="1"/>
  <c r="AM244" i="2" s="1"/>
  <c r="AL247" i="2"/>
  <c r="AJ247" i="2"/>
  <c r="AF247" i="2"/>
  <c r="X247" i="2"/>
  <c r="U247" i="2"/>
  <c r="U246" i="2" s="1"/>
  <c r="U245" i="2" s="1"/>
  <c r="U244" i="2" s="1"/>
  <c r="S247" i="2"/>
  <c r="AA247" i="2" s="1"/>
  <c r="R247" i="2"/>
  <c r="R246" i="2" s="1"/>
  <c r="R245" i="2" s="1"/>
  <c r="R244" i="2" s="1"/>
  <c r="P247" i="2"/>
  <c r="L247" i="2"/>
  <c r="L246" i="2" s="1"/>
  <c r="L245" i="2" s="1"/>
  <c r="L244" i="2" s="1"/>
  <c r="AX246" i="2"/>
  <c r="AW246" i="2"/>
  <c r="AU246" i="2"/>
  <c r="AU245" i="2" s="1"/>
  <c r="AU244" i="2" s="1"/>
  <c r="AT246" i="2"/>
  <c r="AS246" i="2"/>
  <c r="AR246" i="2"/>
  <c r="AQ246" i="2"/>
  <c r="AQ245" i="2" s="1"/>
  <c r="AQ244" i="2" s="1"/>
  <c r="AP246" i="2"/>
  <c r="AL246" i="2"/>
  <c r="AK246" i="2"/>
  <c r="AJ246" i="2"/>
  <c r="AJ245" i="2" s="1"/>
  <c r="AJ244" i="2" s="1"/>
  <c r="AI246" i="2"/>
  <c r="AH246" i="2"/>
  <c r="AG246" i="2"/>
  <c r="AF246" i="2"/>
  <c r="AF245" i="2" s="1"/>
  <c r="AF244" i="2" s="1"/>
  <c r="AE246" i="2"/>
  <c r="AD246" i="2"/>
  <c r="Y246" i="2"/>
  <c r="X246" i="2"/>
  <c r="X245" i="2" s="1"/>
  <c r="X244" i="2" s="1"/>
  <c r="W246" i="2"/>
  <c r="V246" i="2"/>
  <c r="Q246" i="2"/>
  <c r="Q245" i="2" s="1"/>
  <c r="Q244" i="2" s="1"/>
  <c r="P246" i="2"/>
  <c r="O246" i="2"/>
  <c r="N246" i="2"/>
  <c r="M246" i="2"/>
  <c r="M245" i="2" s="1"/>
  <c r="M244" i="2" s="1"/>
  <c r="K246" i="2"/>
  <c r="J246" i="2"/>
  <c r="AX245" i="2"/>
  <c r="AX244" i="2" s="1"/>
  <c r="AW245" i="2"/>
  <c r="AT245" i="2"/>
  <c r="AT244" i="2" s="1"/>
  <c r="AS245" i="2"/>
  <c r="AR245" i="2"/>
  <c r="AP245" i="2"/>
  <c r="AP244" i="2" s="1"/>
  <c r="AL245" i="2"/>
  <c r="AK245" i="2"/>
  <c r="AI245" i="2"/>
  <c r="AI244" i="2" s="1"/>
  <c r="AH245" i="2"/>
  <c r="AG245" i="2"/>
  <c r="AE245" i="2"/>
  <c r="AE244" i="2" s="1"/>
  <c r="AD245" i="2"/>
  <c r="Y245" i="2"/>
  <c r="W245" i="2"/>
  <c r="W244" i="2" s="1"/>
  <c r="V245" i="2"/>
  <c r="P245" i="2"/>
  <c r="P244" i="2" s="1"/>
  <c r="O245" i="2"/>
  <c r="N245" i="2"/>
  <c r="N244" i="2" s="1"/>
  <c r="K245" i="2"/>
  <c r="J245" i="2"/>
  <c r="AW244" i="2"/>
  <c r="AS244" i="2"/>
  <c r="AR244" i="2"/>
  <c r="AL244" i="2"/>
  <c r="AK244" i="2"/>
  <c r="AH244" i="2"/>
  <c r="AG244" i="2"/>
  <c r="AD244" i="2"/>
  <c r="Y244" i="2"/>
  <c r="V244" i="2"/>
  <c r="O244" i="2"/>
  <c r="K244" i="2"/>
  <c r="J244" i="2"/>
  <c r="BA243" i="2"/>
  <c r="BA242" i="2" s="1"/>
  <c r="BA241" i="2" s="1"/>
  <c r="AY243" i="2"/>
  <c r="AX243" i="2"/>
  <c r="AV243" i="2"/>
  <c r="AR243" i="2"/>
  <c r="AR242" i="2" s="1"/>
  <c r="AR241" i="2" s="1"/>
  <c r="AO243" i="2"/>
  <c r="AM243" i="2"/>
  <c r="AM242" i="2" s="1"/>
  <c r="AM241" i="2" s="1"/>
  <c r="AL243" i="2"/>
  <c r="AL242" i="2" s="1"/>
  <c r="AL241" i="2" s="1"/>
  <c r="AJ243" i="2"/>
  <c r="AJ242" i="2" s="1"/>
  <c r="AJ241" i="2" s="1"/>
  <c r="AF243" i="2"/>
  <c r="AF242" i="2" s="1"/>
  <c r="AF241" i="2" s="1"/>
  <c r="X243" i="2"/>
  <c r="U243" i="2"/>
  <c r="U242" i="2" s="1"/>
  <c r="U241" i="2" s="1"/>
  <c r="S243" i="2"/>
  <c r="R243" i="2"/>
  <c r="Z243" i="2" s="1"/>
  <c r="P243" i="2"/>
  <c r="P242" i="2" s="1"/>
  <c r="P241" i="2" s="1"/>
  <c r="L243" i="2"/>
  <c r="L242" i="2" s="1"/>
  <c r="L241" i="2" s="1"/>
  <c r="AY242" i="2"/>
  <c r="AW242" i="2"/>
  <c r="AV242" i="2"/>
  <c r="AV241" i="2" s="1"/>
  <c r="AU242" i="2"/>
  <c r="AT242" i="2"/>
  <c r="AS242" i="2"/>
  <c r="AQ242" i="2"/>
  <c r="AQ241" i="2" s="1"/>
  <c r="AP242" i="2"/>
  <c r="AO242" i="2"/>
  <c r="AK242" i="2"/>
  <c r="AK241" i="2" s="1"/>
  <c r="AI242" i="2"/>
  <c r="AH242" i="2"/>
  <c r="AG242" i="2"/>
  <c r="AE242" i="2"/>
  <c r="AE241" i="2" s="1"/>
  <c r="AD242" i="2"/>
  <c r="Y242" i="2"/>
  <c r="X242" i="2"/>
  <c r="W242" i="2"/>
  <c r="W241" i="2" s="1"/>
  <c r="V242" i="2"/>
  <c r="S242" i="2"/>
  <c r="R242" i="2"/>
  <c r="Q242" i="2"/>
  <c r="Q241" i="2" s="1"/>
  <c r="O242" i="2"/>
  <c r="N242" i="2"/>
  <c r="M242" i="2"/>
  <c r="K242" i="2"/>
  <c r="K241" i="2" s="1"/>
  <c r="J242" i="2"/>
  <c r="AY241" i="2"/>
  <c r="AW241" i="2"/>
  <c r="AU241" i="2"/>
  <c r="AT241" i="2"/>
  <c r="AS241" i="2"/>
  <c r="AP241" i="2"/>
  <c r="AO241" i="2"/>
  <c r="AI241" i="2"/>
  <c r="AH241" i="2"/>
  <c r="AG241" i="2"/>
  <c r="AD241" i="2"/>
  <c r="Y241" i="2"/>
  <c r="X241" i="2"/>
  <c r="V241" i="2"/>
  <c r="S241" i="2"/>
  <c r="R241" i="2"/>
  <c r="O241" i="2"/>
  <c r="N241" i="2"/>
  <c r="M241" i="2"/>
  <c r="J241" i="2"/>
  <c r="BA240" i="2"/>
  <c r="AZ240" i="2"/>
  <c r="AY240" i="2"/>
  <c r="AX240" i="2"/>
  <c r="AO240" i="2"/>
  <c r="AN240" i="2"/>
  <c r="AM240" i="2"/>
  <c r="AL240" i="2"/>
  <c r="U240" i="2"/>
  <c r="T240" i="2"/>
  <c r="S240" i="2"/>
  <c r="R240"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Y239" i="2"/>
  <c r="X239" i="2"/>
  <c r="W239" i="2"/>
  <c r="V239" i="2"/>
  <c r="U239" i="2"/>
  <c r="T239" i="2"/>
  <c r="S239" i="2"/>
  <c r="R239" i="2"/>
  <c r="Q239" i="2"/>
  <c r="P239" i="2"/>
  <c r="O239" i="2"/>
  <c r="N239" i="2"/>
  <c r="M239" i="2"/>
  <c r="L239" i="2"/>
  <c r="K239" i="2"/>
  <c r="J239" i="2"/>
  <c r="BA238"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Y238" i="2"/>
  <c r="X238" i="2"/>
  <c r="W238" i="2"/>
  <c r="V238" i="2"/>
  <c r="U238" i="2"/>
  <c r="T238" i="2"/>
  <c r="S238" i="2"/>
  <c r="R238" i="2"/>
  <c r="Q238" i="2"/>
  <c r="P238" i="2"/>
  <c r="O238" i="2"/>
  <c r="N238" i="2"/>
  <c r="M238" i="2"/>
  <c r="L238" i="2"/>
  <c r="K238" i="2"/>
  <c r="J238" i="2"/>
  <c r="BA237" i="2"/>
  <c r="AZ237" i="2"/>
  <c r="AY237" i="2"/>
  <c r="AX237" i="2"/>
  <c r="AO237" i="2"/>
  <c r="AN237" i="2"/>
  <c r="AM237" i="2"/>
  <c r="AL237" i="2"/>
  <c r="U237" i="2"/>
  <c r="T237" i="2"/>
  <c r="S237" i="2"/>
  <c r="R237" i="2"/>
  <c r="BA236"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Y236" i="2"/>
  <c r="X236" i="2"/>
  <c r="W236" i="2"/>
  <c r="V236" i="2"/>
  <c r="U236" i="2"/>
  <c r="T236" i="2"/>
  <c r="S236" i="2"/>
  <c r="R236" i="2"/>
  <c r="Q236" i="2"/>
  <c r="P236" i="2"/>
  <c r="O236" i="2"/>
  <c r="N236" i="2"/>
  <c r="M236" i="2"/>
  <c r="L236" i="2"/>
  <c r="K236" i="2"/>
  <c r="J236" i="2"/>
  <c r="BA235"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Y235" i="2"/>
  <c r="X235" i="2"/>
  <c r="W235" i="2"/>
  <c r="V235" i="2"/>
  <c r="U235" i="2"/>
  <c r="T235" i="2"/>
  <c r="S235" i="2"/>
  <c r="R235" i="2"/>
  <c r="Q235" i="2"/>
  <c r="P235" i="2"/>
  <c r="O235" i="2"/>
  <c r="N235" i="2"/>
  <c r="M235" i="2"/>
  <c r="L235" i="2"/>
  <c r="K235" i="2"/>
  <c r="J235" i="2"/>
  <c r="BA234" i="2"/>
  <c r="AZ234" i="2"/>
  <c r="AY234" i="2"/>
  <c r="AX234" i="2"/>
  <c r="AO234" i="2"/>
  <c r="AN234" i="2"/>
  <c r="AM234" i="2"/>
  <c r="AL234" i="2"/>
  <c r="U234" i="2"/>
  <c r="T234" i="2"/>
  <c r="S234" i="2"/>
  <c r="R234" i="2"/>
  <c r="BA233"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Y233" i="2"/>
  <c r="X233" i="2"/>
  <c r="W233" i="2"/>
  <c r="V233" i="2"/>
  <c r="U233" i="2"/>
  <c r="T233" i="2"/>
  <c r="S233" i="2"/>
  <c r="R233" i="2"/>
  <c r="Q233" i="2"/>
  <c r="P233" i="2"/>
  <c r="O233" i="2"/>
  <c r="N233" i="2"/>
  <c r="M233" i="2"/>
  <c r="L233" i="2"/>
  <c r="K233" i="2"/>
  <c r="J233" i="2"/>
  <c r="BA232"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Y232" i="2"/>
  <c r="X232" i="2"/>
  <c r="W232" i="2"/>
  <c r="V232" i="2"/>
  <c r="U232" i="2"/>
  <c r="T232" i="2"/>
  <c r="S232" i="2"/>
  <c r="R232" i="2"/>
  <c r="Q232" i="2"/>
  <c r="P232" i="2"/>
  <c r="O232" i="2"/>
  <c r="N232" i="2"/>
  <c r="M232" i="2"/>
  <c r="L232" i="2"/>
  <c r="K232" i="2"/>
  <c r="J232" i="2"/>
  <c r="BA231" i="2"/>
  <c r="BA230" i="2" s="1"/>
  <c r="BA229" i="2" s="1"/>
  <c r="AZ231" i="2"/>
  <c r="AY231" i="2"/>
  <c r="AY230" i="2" s="1"/>
  <c r="AY229" i="2" s="1"/>
  <c r="AX231" i="2"/>
  <c r="AX230" i="2" s="1"/>
  <c r="AX229" i="2" s="1"/>
  <c r="AO231" i="2"/>
  <c r="AM231" i="2"/>
  <c r="AM230" i="2" s="1"/>
  <c r="AM229" i="2" s="1"/>
  <c r="AF231" i="2"/>
  <c r="AN231" i="2" s="1"/>
  <c r="AD231" i="2"/>
  <c r="AL231" i="2" s="1"/>
  <c r="AL230" i="2" s="1"/>
  <c r="AL229" i="2" s="1"/>
  <c r="U231" i="2"/>
  <c r="T231" i="2"/>
  <c r="S231" i="2"/>
  <c r="S230" i="2" s="1"/>
  <c r="S229" i="2" s="1"/>
  <c r="R231" i="2"/>
  <c r="R230" i="2" s="1"/>
  <c r="R229" i="2" s="1"/>
  <c r="AZ230" i="2"/>
  <c r="AW230" i="2"/>
  <c r="AW229" i="2" s="1"/>
  <c r="AV230" i="2"/>
  <c r="AV229" i="2" s="1"/>
  <c r="AU230" i="2"/>
  <c r="AT230" i="2"/>
  <c r="AS230" i="2"/>
  <c r="AS229" i="2" s="1"/>
  <c r="AR230" i="2"/>
  <c r="AR229" i="2" s="1"/>
  <c r="AQ230" i="2"/>
  <c r="AP230" i="2"/>
  <c r="AO230" i="2"/>
  <c r="AO229" i="2" s="1"/>
  <c r="AK230" i="2"/>
  <c r="AK229" i="2" s="1"/>
  <c r="AJ230" i="2"/>
  <c r="AI230" i="2"/>
  <c r="AH230" i="2"/>
  <c r="AH229" i="2" s="1"/>
  <c r="AG230" i="2"/>
  <c r="AG229" i="2" s="1"/>
  <c r="AE230" i="2"/>
  <c r="Y230" i="2"/>
  <c r="Y229" i="2" s="1"/>
  <c r="X230" i="2"/>
  <c r="X229" i="2" s="1"/>
  <c r="W230" i="2"/>
  <c r="V230" i="2"/>
  <c r="U230" i="2"/>
  <c r="U229" i="2" s="1"/>
  <c r="T230" i="2"/>
  <c r="T229" i="2" s="1"/>
  <c r="Q230" i="2"/>
  <c r="Q229" i="2" s="1"/>
  <c r="P230" i="2"/>
  <c r="P229" i="2" s="1"/>
  <c r="O230" i="2"/>
  <c r="N230" i="2"/>
  <c r="M230" i="2"/>
  <c r="M229" i="2" s="1"/>
  <c r="L230" i="2"/>
  <c r="L229" i="2" s="1"/>
  <c r="K230" i="2"/>
  <c r="J230" i="2"/>
  <c r="J229" i="2" s="1"/>
  <c r="AZ229" i="2"/>
  <c r="AU229" i="2"/>
  <c r="AT229" i="2"/>
  <c r="AQ229" i="2"/>
  <c r="AP229" i="2"/>
  <c r="AJ229" i="2"/>
  <c r="AI229" i="2"/>
  <c r="AE229" i="2"/>
  <c r="W229" i="2"/>
  <c r="V229" i="2"/>
  <c r="O229" i="2"/>
  <c r="N229" i="2"/>
  <c r="K229" i="2"/>
  <c r="AZ228" i="2"/>
  <c r="AY228" i="2"/>
  <c r="AX228" i="2"/>
  <c r="AW228" i="2"/>
  <c r="AW227" i="2" s="1"/>
  <c r="AS228" i="2"/>
  <c r="AS227" i="2" s="1"/>
  <c r="AN228" i="2"/>
  <c r="AM228" i="2"/>
  <c r="AM227" i="2" s="1"/>
  <c r="AL228" i="2"/>
  <c r="AK228" i="2"/>
  <c r="AK227" i="2" s="1"/>
  <c r="AG228" i="2"/>
  <c r="Y228" i="2"/>
  <c r="Y227" i="2" s="1"/>
  <c r="T228" i="2"/>
  <c r="S228" i="2"/>
  <c r="AA228" i="2" s="1"/>
  <c r="AA227" i="2" s="1"/>
  <c r="R228" i="2"/>
  <c r="R227" i="2" s="1"/>
  <c r="Q228" i="2"/>
  <c r="Q227" i="2" s="1"/>
  <c r="M228" i="2"/>
  <c r="M227" i="2" s="1"/>
  <c r="AZ227" i="2"/>
  <c r="AX227" i="2"/>
  <c r="AV227" i="2"/>
  <c r="AU227" i="2"/>
  <c r="AT227" i="2"/>
  <c r="AR227" i="2"/>
  <c r="AQ227" i="2"/>
  <c r="AP227" i="2"/>
  <c r="AN227" i="2"/>
  <c r="AL227" i="2"/>
  <c r="AJ227" i="2"/>
  <c r="AI227" i="2"/>
  <c r="AH227" i="2"/>
  <c r="AG227" i="2"/>
  <c r="AF227" i="2"/>
  <c r="AE227" i="2"/>
  <c r="AD227" i="2"/>
  <c r="X227" i="2"/>
  <c r="W227" i="2"/>
  <c r="V227" i="2"/>
  <c r="T227" i="2"/>
  <c r="S227" i="2"/>
  <c r="P227" i="2"/>
  <c r="O227" i="2"/>
  <c r="N227" i="2"/>
  <c r="L227" i="2"/>
  <c r="K227" i="2"/>
  <c r="J227" i="2"/>
  <c r="AZ226" i="2"/>
  <c r="AZ225" i="2" s="1"/>
  <c r="AZ224" i="2" s="1"/>
  <c r="AY226" i="2"/>
  <c r="AY225" i="2" s="1"/>
  <c r="AX226" i="2"/>
  <c r="AW226" i="2"/>
  <c r="AS226" i="2"/>
  <c r="AS225" i="2" s="1"/>
  <c r="AN226" i="2"/>
  <c r="AN225" i="2" s="1"/>
  <c r="AN224" i="2" s="1"/>
  <c r="AM226" i="2"/>
  <c r="AL226" i="2"/>
  <c r="AL225" i="2" s="1"/>
  <c r="AK226" i="2"/>
  <c r="AK225" i="2" s="1"/>
  <c r="AG226" i="2"/>
  <c r="AG225" i="2" s="1"/>
  <c r="AG224" i="2" s="1"/>
  <c r="Y226" i="2"/>
  <c r="T226" i="2"/>
  <c r="T225" i="2" s="1"/>
  <c r="T224" i="2" s="1"/>
  <c r="S226" i="2"/>
  <c r="R226" i="2"/>
  <c r="Z226" i="2" s="1"/>
  <c r="Z225" i="2" s="1"/>
  <c r="Q226" i="2"/>
  <c r="Q225" i="2" s="1"/>
  <c r="Q224" i="2" s="1"/>
  <c r="M226" i="2"/>
  <c r="AW225" i="2"/>
  <c r="AV225" i="2"/>
  <c r="AU225" i="2"/>
  <c r="AT225" i="2"/>
  <c r="AR225" i="2"/>
  <c r="AQ225" i="2"/>
  <c r="AQ224" i="2" s="1"/>
  <c r="AP225" i="2"/>
  <c r="AM225" i="2"/>
  <c r="AJ225" i="2"/>
  <c r="AI225" i="2"/>
  <c r="AH225" i="2"/>
  <c r="AF225" i="2"/>
  <c r="AE225" i="2"/>
  <c r="AD225" i="2"/>
  <c r="Y225" i="2"/>
  <c r="X225" i="2"/>
  <c r="W225" i="2"/>
  <c r="V225" i="2"/>
  <c r="S225" i="2"/>
  <c r="R225" i="2"/>
  <c r="P225" i="2"/>
  <c r="O225" i="2"/>
  <c r="N225" i="2"/>
  <c r="N224" i="2" s="1"/>
  <c r="M225" i="2"/>
  <c r="L225" i="2"/>
  <c r="K225" i="2"/>
  <c r="J225" i="2"/>
  <c r="AU224" i="2"/>
  <c r="AT224" i="2"/>
  <c r="AP224" i="2"/>
  <c r="AI224" i="2"/>
  <c r="AH224" i="2"/>
  <c r="AE224" i="2"/>
  <c r="AD224" i="2"/>
  <c r="W224" i="2"/>
  <c r="V224" i="2"/>
  <c r="S224" i="2"/>
  <c r="O224" i="2"/>
  <c r="K224" i="2"/>
  <c r="J224" i="2"/>
  <c r="AC223" i="2"/>
  <c r="AC222" i="2" s="1"/>
  <c r="AC221" i="2" s="1"/>
  <c r="AA223" i="2"/>
  <c r="AA222" i="2" s="1"/>
  <c r="AA221" i="2" s="1"/>
  <c r="Z223" i="2"/>
  <c r="X223" i="2"/>
  <c r="AB223" i="2" s="1"/>
  <c r="Z222" i="2"/>
  <c r="Z221" i="2" s="1"/>
  <c r="Y222" i="2"/>
  <c r="Y221" i="2" s="1"/>
  <c r="W222" i="2"/>
  <c r="V222" i="2"/>
  <c r="V221" i="2" s="1"/>
  <c r="W221" i="2"/>
  <c r="BA220" i="2"/>
  <c r="AY220" i="2"/>
  <c r="AX220" i="2"/>
  <c r="AX219" i="2" s="1"/>
  <c r="AV220" i="2"/>
  <c r="AR220" i="2"/>
  <c r="AO220" i="2"/>
  <c r="AO219" i="2" s="1"/>
  <c r="AM220" i="2"/>
  <c r="AM219" i="2" s="1"/>
  <c r="AL220" i="2"/>
  <c r="AL219" i="2" s="1"/>
  <c r="AJ220" i="2"/>
  <c r="AF220" i="2"/>
  <c r="AA220" i="2"/>
  <c r="V219" i="2"/>
  <c r="U220" i="2"/>
  <c r="AC220" i="2" s="1"/>
  <c r="S220" i="2"/>
  <c r="S219" i="2" s="1"/>
  <c r="R220" i="2"/>
  <c r="Z220" i="2" s="1"/>
  <c r="P220" i="2"/>
  <c r="L220" i="2"/>
  <c r="BA219" i="2"/>
  <c r="AY219" i="2"/>
  <c r="AW219" i="2"/>
  <c r="AV219" i="2"/>
  <c r="AU219" i="2"/>
  <c r="AT219" i="2"/>
  <c r="AS219" i="2"/>
  <c r="AR219" i="2"/>
  <c r="AQ219" i="2"/>
  <c r="AP219" i="2"/>
  <c r="AK219" i="2"/>
  <c r="AJ219" i="2"/>
  <c r="AI219" i="2"/>
  <c r="AH219" i="2"/>
  <c r="AG219" i="2"/>
  <c r="AF219" i="2"/>
  <c r="AE219" i="2"/>
  <c r="AD219" i="2"/>
  <c r="AA219" i="2"/>
  <c r="Y219" i="2"/>
  <c r="W219" i="2"/>
  <c r="Q219" i="2"/>
  <c r="P219" i="2"/>
  <c r="O219" i="2"/>
  <c r="N219" i="2"/>
  <c r="M219" i="2"/>
  <c r="L219" i="2"/>
  <c r="K219" i="2"/>
  <c r="J219" i="2"/>
  <c r="BA218" i="2"/>
  <c r="BA217" i="2" s="1"/>
  <c r="BA216" i="2" s="1"/>
  <c r="AY218" i="2"/>
  <c r="AY217" i="2" s="1"/>
  <c r="AY216" i="2" s="1"/>
  <c r="AX218" i="2"/>
  <c r="AV218" i="2"/>
  <c r="AR218" i="2"/>
  <c r="AR217" i="2" s="1"/>
  <c r="AR216" i="2" s="1"/>
  <c r="AO218" i="2"/>
  <c r="AM218" i="2"/>
  <c r="AL218" i="2"/>
  <c r="AL217" i="2" s="1"/>
  <c r="AJ218" i="2"/>
  <c r="AJ217" i="2" s="1"/>
  <c r="AJ216" i="2" s="1"/>
  <c r="AF218" i="2"/>
  <c r="AF217" i="2" s="1"/>
  <c r="AF216" i="2" s="1"/>
  <c r="X218" i="2"/>
  <c r="X217" i="2" s="1"/>
  <c r="U218" i="2"/>
  <c r="U217" i="2" s="1"/>
  <c r="S218" i="2"/>
  <c r="AA218" i="2" s="1"/>
  <c r="AA217" i="2" s="1"/>
  <c r="AA216" i="2" s="1"/>
  <c r="R218" i="2"/>
  <c r="Z218" i="2" s="1"/>
  <c r="Z217" i="2" s="1"/>
  <c r="P218" i="2"/>
  <c r="P217" i="2" s="1"/>
  <c r="P216" i="2" s="1"/>
  <c r="L218" i="2"/>
  <c r="L217" i="2" s="1"/>
  <c r="L216" i="2" s="1"/>
  <c r="AX217" i="2"/>
  <c r="AW217" i="2"/>
  <c r="AV217" i="2"/>
  <c r="AU217" i="2"/>
  <c r="AT217" i="2"/>
  <c r="AT216" i="2" s="1"/>
  <c r="AS217" i="2"/>
  <c r="AQ217" i="2"/>
  <c r="AP217" i="2"/>
  <c r="AO217" i="2"/>
  <c r="AM217" i="2"/>
  <c r="AM216" i="2" s="1"/>
  <c r="AK217" i="2"/>
  <c r="AI217" i="2"/>
  <c r="AH217" i="2"/>
  <c r="AH216" i="2" s="1"/>
  <c r="AG217" i="2"/>
  <c r="AG216" i="2" s="1"/>
  <c r="AE217" i="2"/>
  <c r="AD217" i="2"/>
  <c r="Y217" i="2"/>
  <c r="W217" i="2"/>
  <c r="V217" i="2"/>
  <c r="S217" i="2"/>
  <c r="R217" i="2"/>
  <c r="Q217" i="2"/>
  <c r="Q216" i="2" s="1"/>
  <c r="O217" i="2"/>
  <c r="O216" i="2" s="1"/>
  <c r="N217" i="2"/>
  <c r="M217" i="2"/>
  <c r="K217" i="2"/>
  <c r="K216" i="2" s="1"/>
  <c r="J217" i="2"/>
  <c r="J216" i="2" s="1"/>
  <c r="AW216" i="2"/>
  <c r="AU216" i="2"/>
  <c r="AS216" i="2"/>
  <c r="AQ216" i="2"/>
  <c r="AP216" i="2"/>
  <c r="AK216" i="2"/>
  <c r="AI216" i="2"/>
  <c r="AE216" i="2"/>
  <c r="AD216" i="2"/>
  <c r="Y216" i="2"/>
  <c r="W216" i="2"/>
  <c r="S216" i="2"/>
  <c r="N216" i="2"/>
  <c r="M216" i="2"/>
  <c r="BA215" i="2"/>
  <c r="BA214" i="2" s="1"/>
  <c r="BA213" i="2" s="1"/>
  <c r="AY215" i="2"/>
  <c r="AY214" i="2" s="1"/>
  <c r="AY213" i="2" s="1"/>
  <c r="AX215" i="2"/>
  <c r="AV215" i="2"/>
  <c r="AR215" i="2"/>
  <c r="AR214" i="2" s="1"/>
  <c r="AR213" i="2" s="1"/>
  <c r="AO215" i="2"/>
  <c r="AO214" i="2" s="1"/>
  <c r="AO213" i="2" s="1"/>
  <c r="AM215" i="2"/>
  <c r="AL215" i="2"/>
  <c r="AJ215" i="2"/>
  <c r="AJ214" i="2" s="1"/>
  <c r="AF215" i="2"/>
  <c r="AF214" i="2" s="1"/>
  <c r="V215" i="2"/>
  <c r="X215" i="2" s="1"/>
  <c r="U215" i="2"/>
  <c r="AC215" i="2" s="1"/>
  <c r="S215" i="2"/>
  <c r="AA215" i="2" s="1"/>
  <c r="AA214" i="2" s="1"/>
  <c r="AA213" i="2" s="1"/>
  <c r="N215" i="2"/>
  <c r="L215" i="2"/>
  <c r="AX214" i="2"/>
  <c r="AW214" i="2"/>
  <c r="AV214" i="2"/>
  <c r="AV213" i="2" s="1"/>
  <c r="AU214" i="2"/>
  <c r="AT214" i="2"/>
  <c r="AS214" i="2"/>
  <c r="AQ214" i="2"/>
  <c r="AP214" i="2"/>
  <c r="AM214" i="2"/>
  <c r="AL214" i="2"/>
  <c r="AL213" i="2" s="1"/>
  <c r="AK214" i="2"/>
  <c r="AI214" i="2"/>
  <c r="AH214" i="2"/>
  <c r="AH213" i="2" s="1"/>
  <c r="AG214" i="2"/>
  <c r="AE214" i="2"/>
  <c r="AD214" i="2"/>
  <c r="Y214" i="2"/>
  <c r="X214" i="2"/>
  <c r="W214" i="2"/>
  <c r="V214" i="2"/>
  <c r="S214" i="2"/>
  <c r="Q214" i="2"/>
  <c r="O214" i="2"/>
  <c r="N214" i="2"/>
  <c r="M214" i="2"/>
  <c r="L214" i="2"/>
  <c r="K214" i="2"/>
  <c r="J214" i="2"/>
  <c r="AX213" i="2"/>
  <c r="AW213" i="2"/>
  <c r="AU213" i="2"/>
  <c r="AT213" i="2"/>
  <c r="AS213" i="2"/>
  <c r="AQ213" i="2"/>
  <c r="AP213" i="2"/>
  <c r="AM213" i="2"/>
  <c r="AK213" i="2"/>
  <c r="AJ213" i="2"/>
  <c r="AI213" i="2"/>
  <c r="AG213" i="2"/>
  <c r="AF213" i="2"/>
  <c r="AE213" i="2"/>
  <c r="AD213" i="2"/>
  <c r="Y213" i="2"/>
  <c r="X213" i="2"/>
  <c r="W213" i="2"/>
  <c r="V213" i="2"/>
  <c r="S213" i="2"/>
  <c r="Q213" i="2"/>
  <c r="O213" i="2"/>
  <c r="N213" i="2"/>
  <c r="M213" i="2"/>
  <c r="L213" i="2"/>
  <c r="K213" i="2"/>
  <c r="J213" i="2"/>
  <c r="BA212" i="2"/>
  <c r="BA211" i="2" s="1"/>
  <c r="BA210" i="2" s="1"/>
  <c r="AY212" i="2"/>
  <c r="AX212" i="2"/>
  <c r="AV212" i="2"/>
  <c r="AV211" i="2" s="1"/>
  <c r="AV210" i="2" s="1"/>
  <c r="AR212" i="2"/>
  <c r="AR211" i="2" s="1"/>
  <c r="AR210" i="2" s="1"/>
  <c r="AO212" i="2"/>
  <c r="AM212" i="2"/>
  <c r="AL212" i="2"/>
  <c r="AL211" i="2" s="1"/>
  <c r="AL210" i="2" s="1"/>
  <c r="AJ212" i="2"/>
  <c r="AJ211" i="2" s="1"/>
  <c r="AJ210" i="2" s="1"/>
  <c r="AF212" i="2"/>
  <c r="AF211" i="2" s="1"/>
  <c r="AF210" i="2" s="1"/>
  <c r="X212" i="2"/>
  <c r="U212" i="2"/>
  <c r="U211" i="2" s="1"/>
  <c r="U210" i="2" s="1"/>
  <c r="S212" i="2"/>
  <c r="AA212" i="2" s="1"/>
  <c r="AA211" i="2" s="1"/>
  <c r="AA210" i="2" s="1"/>
  <c r="R212" i="2"/>
  <c r="Z212" i="2" s="1"/>
  <c r="Z211" i="2" s="1"/>
  <c r="Z210" i="2" s="1"/>
  <c r="P212" i="2"/>
  <c r="P211" i="2" s="1"/>
  <c r="P210" i="2" s="1"/>
  <c r="L212" i="2"/>
  <c r="L211" i="2" s="1"/>
  <c r="L210" i="2" s="1"/>
  <c r="AY211" i="2"/>
  <c r="AX211" i="2"/>
  <c r="AW211" i="2"/>
  <c r="AU211" i="2"/>
  <c r="AT211" i="2"/>
  <c r="AS211" i="2"/>
  <c r="AQ211" i="2"/>
  <c r="AP211" i="2"/>
  <c r="AO211" i="2"/>
  <c r="AM211" i="2"/>
  <c r="AK211" i="2"/>
  <c r="AI211" i="2"/>
  <c r="AH211" i="2"/>
  <c r="AG211" i="2"/>
  <c r="AE211" i="2"/>
  <c r="AD211" i="2"/>
  <c r="Y211" i="2"/>
  <c r="X211" i="2"/>
  <c r="W211" i="2"/>
  <c r="V211" i="2"/>
  <c r="S211" i="2"/>
  <c r="R211" i="2"/>
  <c r="Q211" i="2"/>
  <c r="O211" i="2"/>
  <c r="N211" i="2"/>
  <c r="M211" i="2"/>
  <c r="K211" i="2"/>
  <c r="J211" i="2"/>
  <c r="AY210" i="2"/>
  <c r="AX210" i="2"/>
  <c r="AW210" i="2"/>
  <c r="AU210" i="2"/>
  <c r="AT210" i="2"/>
  <c r="AS210" i="2"/>
  <c r="AQ210" i="2"/>
  <c r="AP210" i="2"/>
  <c r="AO210" i="2"/>
  <c r="AM210" i="2"/>
  <c r="AK210" i="2"/>
  <c r="AI210" i="2"/>
  <c r="AH210" i="2"/>
  <c r="AG210" i="2"/>
  <c r="AE210" i="2"/>
  <c r="AD210" i="2"/>
  <c r="Y210" i="2"/>
  <c r="X210" i="2"/>
  <c r="W210" i="2"/>
  <c r="V210" i="2"/>
  <c r="S210" i="2"/>
  <c r="R210" i="2"/>
  <c r="Q210" i="2"/>
  <c r="O210" i="2"/>
  <c r="N210" i="2"/>
  <c r="M210" i="2"/>
  <c r="K210" i="2"/>
  <c r="J210" i="2"/>
  <c r="BA209" i="2"/>
  <c r="AZ209" i="2"/>
  <c r="AZ208" i="2" s="1"/>
  <c r="AZ207" i="2" s="1"/>
  <c r="AX209" i="2"/>
  <c r="AU209" i="2"/>
  <c r="AU208" i="2" s="1"/>
  <c r="AU207" i="2" s="1"/>
  <c r="AQ209" i="2"/>
  <c r="AY209" i="2" s="1"/>
  <c r="AY208" i="2" s="1"/>
  <c r="AY207" i="2" s="1"/>
  <c r="AO209" i="2"/>
  <c r="AO208" i="2" s="1"/>
  <c r="AO207" i="2" s="1"/>
  <c r="AN209" i="2"/>
  <c r="AL209" i="2"/>
  <c r="AI209" i="2"/>
  <c r="AI208" i="2" s="1"/>
  <c r="AI207" i="2" s="1"/>
  <c r="AE209" i="2"/>
  <c r="W209" i="2"/>
  <c r="W208" i="2" s="1"/>
  <c r="W207" i="2" s="1"/>
  <c r="U209" i="2"/>
  <c r="AC209" i="2" s="1"/>
  <c r="AC208" i="2" s="1"/>
  <c r="AC207" i="2" s="1"/>
  <c r="T209" i="2"/>
  <c r="T208" i="2" s="1"/>
  <c r="T207" i="2" s="1"/>
  <c r="R209" i="2"/>
  <c r="Z209" i="2" s="1"/>
  <c r="Z208" i="2" s="1"/>
  <c r="Z207" i="2" s="1"/>
  <c r="O209" i="2"/>
  <c r="K209" i="2"/>
  <c r="BA208" i="2"/>
  <c r="AX208" i="2"/>
  <c r="AW208" i="2"/>
  <c r="AV208" i="2"/>
  <c r="AT208" i="2"/>
  <c r="AS208" i="2"/>
  <c r="AR208" i="2"/>
  <c r="AQ208" i="2"/>
  <c r="AP208" i="2"/>
  <c r="AN208" i="2"/>
  <c r="AL208" i="2"/>
  <c r="AK208" i="2"/>
  <c r="AJ208" i="2"/>
  <c r="AH208" i="2"/>
  <c r="AG208" i="2"/>
  <c r="AF208" i="2"/>
  <c r="AD208" i="2"/>
  <c r="Y208" i="2"/>
  <c r="X208" i="2"/>
  <c r="V208" i="2"/>
  <c r="U208" i="2"/>
  <c r="R208" i="2"/>
  <c r="Q208" i="2"/>
  <c r="P208" i="2"/>
  <c r="O208" i="2"/>
  <c r="N208" i="2"/>
  <c r="M208" i="2"/>
  <c r="L208" i="2"/>
  <c r="J208" i="2"/>
  <c r="BA207" i="2"/>
  <c r="AX207" i="2"/>
  <c r="AW207" i="2"/>
  <c r="AV207" i="2"/>
  <c r="AT207" i="2"/>
  <c r="AS207" i="2"/>
  <c r="AR207" i="2"/>
  <c r="AQ207" i="2"/>
  <c r="AP207" i="2"/>
  <c r="AN207" i="2"/>
  <c r="AL207" i="2"/>
  <c r="AK207" i="2"/>
  <c r="AJ207" i="2"/>
  <c r="AH207" i="2"/>
  <c r="AG207" i="2"/>
  <c r="AF207" i="2"/>
  <c r="AD207" i="2"/>
  <c r="Y207" i="2"/>
  <c r="X207" i="2"/>
  <c r="V207" i="2"/>
  <c r="U207" i="2"/>
  <c r="R207" i="2"/>
  <c r="Q207" i="2"/>
  <c r="P207" i="2"/>
  <c r="O207" i="2"/>
  <c r="N207" i="2"/>
  <c r="M207" i="2"/>
  <c r="L207" i="2"/>
  <c r="J207" i="2"/>
  <c r="BA206" i="2"/>
  <c r="BA205" i="2" s="1"/>
  <c r="BA204" i="2" s="1"/>
  <c r="AZ206" i="2"/>
  <c r="AY206" i="2"/>
  <c r="AY205" i="2" s="1"/>
  <c r="AY204" i="2" s="1"/>
  <c r="AX206" i="2"/>
  <c r="AX205" i="2" s="1"/>
  <c r="AX204" i="2" s="1"/>
  <c r="AO206" i="2"/>
  <c r="AO205" i="2" s="1"/>
  <c r="AO204" i="2" s="1"/>
  <c r="AN206" i="2"/>
  <c r="AM206" i="2"/>
  <c r="AL206" i="2"/>
  <c r="AL205" i="2" s="1"/>
  <c r="AL204" i="2" s="1"/>
  <c r="U206" i="2"/>
  <c r="U205" i="2" s="1"/>
  <c r="U204" i="2" s="1"/>
  <c r="T206" i="2"/>
  <c r="O206" i="2"/>
  <c r="N206" i="2" s="1"/>
  <c r="AZ205" i="2"/>
  <c r="AW205" i="2"/>
  <c r="AV205" i="2"/>
  <c r="AU205" i="2"/>
  <c r="AT205" i="2"/>
  <c r="AS205" i="2"/>
  <c r="AR205" i="2"/>
  <c r="AQ205" i="2"/>
  <c r="AP205" i="2"/>
  <c r="AN205" i="2"/>
  <c r="AM205" i="2"/>
  <c r="AK205" i="2"/>
  <c r="AJ205" i="2"/>
  <c r="AI205" i="2"/>
  <c r="AH205" i="2"/>
  <c r="AG205" i="2"/>
  <c r="AF205" i="2"/>
  <c r="AE205" i="2"/>
  <c r="AD205" i="2"/>
  <c r="Y205" i="2"/>
  <c r="X205" i="2"/>
  <c r="W205" i="2"/>
  <c r="V205" i="2"/>
  <c r="T205" i="2"/>
  <c r="Q205" i="2"/>
  <c r="P205" i="2"/>
  <c r="O205" i="2"/>
  <c r="M205" i="2"/>
  <c r="L205" i="2"/>
  <c r="K205" i="2"/>
  <c r="J205" i="2"/>
  <c r="AZ204" i="2"/>
  <c r="AW204" i="2"/>
  <c r="AV204" i="2"/>
  <c r="AU204" i="2"/>
  <c r="AT204" i="2"/>
  <c r="AS204" i="2"/>
  <c r="AR204" i="2"/>
  <c r="AQ204" i="2"/>
  <c r="AP204" i="2"/>
  <c r="AN204" i="2"/>
  <c r="AM204" i="2"/>
  <c r="AK204" i="2"/>
  <c r="AJ204" i="2"/>
  <c r="AI204" i="2"/>
  <c r="AH204" i="2"/>
  <c r="AG204" i="2"/>
  <c r="AF204" i="2"/>
  <c r="AE204" i="2"/>
  <c r="AD204" i="2"/>
  <c r="Y204" i="2"/>
  <c r="X204" i="2"/>
  <c r="W204" i="2"/>
  <c r="V204" i="2"/>
  <c r="T204" i="2"/>
  <c r="Q204" i="2"/>
  <c r="P204" i="2"/>
  <c r="O204" i="2"/>
  <c r="O203" i="2" s="1"/>
  <c r="O202" i="2" s="1"/>
  <c r="M204" i="2"/>
  <c r="L204" i="2"/>
  <c r="K204" i="2"/>
  <c r="J204" i="2"/>
  <c r="AQ203" i="2"/>
  <c r="AQ202" i="2" s="1"/>
  <c r="BA201" i="2"/>
  <c r="BA200" i="2" s="1"/>
  <c r="BA199" i="2" s="1"/>
  <c r="AZ201" i="2"/>
  <c r="AZ200" i="2" s="1"/>
  <c r="AZ199" i="2" s="1"/>
  <c r="AX201" i="2"/>
  <c r="AU201" i="2"/>
  <c r="AQ201" i="2"/>
  <c r="AY201" i="2" s="1"/>
  <c r="AO201" i="2"/>
  <c r="AO200" i="2" s="1"/>
  <c r="AO199" i="2" s="1"/>
  <c r="AN201" i="2"/>
  <c r="AN200" i="2" s="1"/>
  <c r="AN199" i="2" s="1"/>
  <c r="AL201" i="2"/>
  <c r="AL200" i="2" s="1"/>
  <c r="AL199" i="2" s="1"/>
  <c r="AI201" i="2"/>
  <c r="AI200" i="2" s="1"/>
  <c r="AI199" i="2" s="1"/>
  <c r="AE201" i="2"/>
  <c r="W201" i="2"/>
  <c r="U201" i="2"/>
  <c r="U200" i="2" s="1"/>
  <c r="U199" i="2" s="1"/>
  <c r="T201" i="2"/>
  <c r="T200" i="2" s="1"/>
  <c r="T199" i="2" s="1"/>
  <c r="R201" i="2"/>
  <c r="Z201" i="2" s="1"/>
  <c r="Z200" i="2" s="1"/>
  <c r="Z199" i="2" s="1"/>
  <c r="O201" i="2"/>
  <c r="K201" i="2"/>
  <c r="AX200" i="2"/>
  <c r="AW200" i="2"/>
  <c r="AV200" i="2"/>
  <c r="AU200" i="2"/>
  <c r="AT200" i="2"/>
  <c r="AS200" i="2"/>
  <c r="AR200" i="2"/>
  <c r="AP200" i="2"/>
  <c r="AK200" i="2"/>
  <c r="AJ200" i="2"/>
  <c r="AH200" i="2"/>
  <c r="AG200" i="2"/>
  <c r="AF200" i="2"/>
  <c r="AE200" i="2"/>
  <c r="AD200" i="2"/>
  <c r="Y200" i="2"/>
  <c r="X200" i="2"/>
  <c r="W200" i="2"/>
  <c r="V200" i="2"/>
  <c r="R200" i="2"/>
  <c r="Q200" i="2"/>
  <c r="P200" i="2"/>
  <c r="O200" i="2"/>
  <c r="N200" i="2"/>
  <c r="M200" i="2"/>
  <c r="L200" i="2"/>
  <c r="K200" i="2"/>
  <c r="J200" i="2"/>
  <c r="AX199" i="2"/>
  <c r="AW199" i="2"/>
  <c r="AV199" i="2"/>
  <c r="AU199" i="2"/>
  <c r="AT199" i="2"/>
  <c r="AS199" i="2"/>
  <c r="AR199" i="2"/>
  <c r="AP199" i="2"/>
  <c r="AK199" i="2"/>
  <c r="AJ199" i="2"/>
  <c r="AH199" i="2"/>
  <c r="AG199" i="2"/>
  <c r="AF199" i="2"/>
  <c r="AE199" i="2"/>
  <c r="AD199" i="2"/>
  <c r="Y199" i="2"/>
  <c r="X199" i="2"/>
  <c r="W199" i="2"/>
  <c r="V199" i="2"/>
  <c r="R199" i="2"/>
  <c r="Q199" i="2"/>
  <c r="P199" i="2"/>
  <c r="O199" i="2"/>
  <c r="N199" i="2"/>
  <c r="M199" i="2"/>
  <c r="L199" i="2"/>
  <c r="K199" i="2"/>
  <c r="J199" i="2"/>
  <c r="BA198" i="2"/>
  <c r="AY198" i="2"/>
  <c r="AY197" i="2" s="1"/>
  <c r="AY196" i="2" s="1"/>
  <c r="AX198" i="2"/>
  <c r="AV198" i="2"/>
  <c r="AR198" i="2"/>
  <c r="AO198" i="2"/>
  <c r="AO197" i="2" s="1"/>
  <c r="AO196" i="2" s="1"/>
  <c r="AM198" i="2"/>
  <c r="AM197" i="2" s="1"/>
  <c r="AM196" i="2" s="1"/>
  <c r="AL198" i="2"/>
  <c r="AJ198" i="2"/>
  <c r="AJ197" i="2" s="1"/>
  <c r="AJ196" i="2" s="1"/>
  <c r="AF198" i="2"/>
  <c r="X198" i="2"/>
  <c r="X197" i="2" s="1"/>
  <c r="X196" i="2" s="1"/>
  <c r="U198" i="2"/>
  <c r="AC198" i="2" s="1"/>
  <c r="AC197" i="2" s="1"/>
  <c r="AC196" i="2" s="1"/>
  <c r="S198" i="2"/>
  <c r="S197" i="2" s="1"/>
  <c r="S196" i="2" s="1"/>
  <c r="R198" i="2"/>
  <c r="Z198" i="2" s="1"/>
  <c r="Z197" i="2" s="1"/>
  <c r="Z196" i="2" s="1"/>
  <c r="P198" i="2"/>
  <c r="L198" i="2"/>
  <c r="BA197" i="2"/>
  <c r="AX197" i="2"/>
  <c r="AX196" i="2" s="1"/>
  <c r="AW197" i="2"/>
  <c r="AV197" i="2"/>
  <c r="AU197" i="2"/>
  <c r="AT197" i="2"/>
  <c r="AT196" i="2" s="1"/>
  <c r="AS197" i="2"/>
  <c r="AR197" i="2"/>
  <c r="AQ197" i="2"/>
  <c r="AP197" i="2"/>
  <c r="AP196" i="2" s="1"/>
  <c r="AL197" i="2"/>
  <c r="AK197" i="2"/>
  <c r="AI197" i="2"/>
  <c r="AH197" i="2"/>
  <c r="AH196" i="2" s="1"/>
  <c r="AG197" i="2"/>
  <c r="AE197" i="2"/>
  <c r="AD197" i="2"/>
  <c r="Y197" i="2"/>
  <c r="Y196" i="2" s="1"/>
  <c r="W197" i="2"/>
  <c r="V197" i="2"/>
  <c r="U197" i="2"/>
  <c r="R197" i="2"/>
  <c r="R196" i="2" s="1"/>
  <c r="Q197" i="2"/>
  <c r="P197" i="2"/>
  <c r="O197" i="2"/>
  <c r="N197" i="2"/>
  <c r="N196" i="2" s="1"/>
  <c r="M197" i="2"/>
  <c r="K197" i="2"/>
  <c r="J197" i="2"/>
  <c r="BA196" i="2"/>
  <c r="AW196" i="2"/>
  <c r="AV196" i="2"/>
  <c r="AU196" i="2"/>
  <c r="AS196" i="2"/>
  <c r="AR196" i="2"/>
  <c r="AQ196" i="2"/>
  <c r="AL196" i="2"/>
  <c r="AK196" i="2"/>
  <c r="AI196" i="2"/>
  <c r="AG196" i="2"/>
  <c r="AE196" i="2"/>
  <c r="AD196" i="2"/>
  <c r="W196" i="2"/>
  <c r="V196" i="2"/>
  <c r="U196" i="2"/>
  <c r="Q196" i="2"/>
  <c r="P196" i="2"/>
  <c r="O196" i="2"/>
  <c r="M196" i="2"/>
  <c r="K196" i="2"/>
  <c r="J196" i="2"/>
  <c r="BA195" i="2"/>
  <c r="AY195" i="2"/>
  <c r="AX195" i="2"/>
  <c r="AX194" i="2" s="1"/>
  <c r="AX193" i="2" s="1"/>
  <c r="AV195" i="2"/>
  <c r="AV194" i="2" s="1"/>
  <c r="AV193" i="2" s="1"/>
  <c r="AR195" i="2"/>
  <c r="AO195" i="2"/>
  <c r="AM195" i="2"/>
  <c r="AM194" i="2" s="1"/>
  <c r="AM193" i="2" s="1"/>
  <c r="AL195" i="2"/>
  <c r="AL194" i="2" s="1"/>
  <c r="AL193" i="2" s="1"/>
  <c r="AJ195" i="2"/>
  <c r="AF195" i="2"/>
  <c r="AF194" i="2" s="1"/>
  <c r="AF193" i="2" s="1"/>
  <c r="AC195" i="2"/>
  <c r="AC194" i="2" s="1"/>
  <c r="AC193" i="2" s="1"/>
  <c r="X195" i="2"/>
  <c r="X194" i="2" s="1"/>
  <c r="X193" i="2" s="1"/>
  <c r="U195" i="2"/>
  <c r="S195" i="2"/>
  <c r="S194" i="2" s="1"/>
  <c r="S193" i="2" s="1"/>
  <c r="R195" i="2"/>
  <c r="R194" i="2" s="1"/>
  <c r="R193" i="2" s="1"/>
  <c r="P195" i="2"/>
  <c r="L195" i="2"/>
  <c r="BA194" i="2"/>
  <c r="BA193" i="2" s="1"/>
  <c r="AY194" i="2"/>
  <c r="AY193" i="2" s="1"/>
  <c r="AW194" i="2"/>
  <c r="AU194" i="2"/>
  <c r="AU193" i="2" s="1"/>
  <c r="AT194" i="2"/>
  <c r="AT193" i="2" s="1"/>
  <c r="AS194" i="2"/>
  <c r="AR194" i="2"/>
  <c r="AQ194" i="2"/>
  <c r="AQ193" i="2" s="1"/>
  <c r="AP194" i="2"/>
  <c r="AP193" i="2" s="1"/>
  <c r="AO194" i="2"/>
  <c r="AK194" i="2"/>
  <c r="AJ194" i="2"/>
  <c r="AJ193" i="2" s="1"/>
  <c r="AI194" i="2"/>
  <c r="AI193" i="2" s="1"/>
  <c r="AH194" i="2"/>
  <c r="AG194" i="2"/>
  <c r="AE194" i="2"/>
  <c r="AE193" i="2" s="1"/>
  <c r="AD194" i="2"/>
  <c r="AD193" i="2" s="1"/>
  <c r="Y194" i="2"/>
  <c r="W194" i="2"/>
  <c r="W193" i="2" s="1"/>
  <c r="W183" i="2" s="1"/>
  <c r="W182" i="2" s="1"/>
  <c r="V194" i="2"/>
  <c r="V193" i="2" s="1"/>
  <c r="U194" i="2"/>
  <c r="Q194" i="2"/>
  <c r="P194" i="2"/>
  <c r="P193" i="2" s="1"/>
  <c r="O194" i="2"/>
  <c r="O193" i="2" s="1"/>
  <c r="O183" i="2" s="1"/>
  <c r="O182" i="2" s="1"/>
  <c r="N194" i="2"/>
  <c r="M194" i="2"/>
  <c r="L194" i="2"/>
  <c r="L193" i="2" s="1"/>
  <c r="K194" i="2"/>
  <c r="K193" i="2" s="1"/>
  <c r="K183" i="2" s="1"/>
  <c r="K182" i="2" s="1"/>
  <c r="J194" i="2"/>
  <c r="AW193" i="2"/>
  <c r="AS193" i="2"/>
  <c r="AR193" i="2"/>
  <c r="AO193" i="2"/>
  <c r="AK193" i="2"/>
  <c r="AH193" i="2"/>
  <c r="AG193" i="2"/>
  <c r="Y193" i="2"/>
  <c r="U193" i="2"/>
  <c r="Q193" i="2"/>
  <c r="N193" i="2"/>
  <c r="M193" i="2"/>
  <c r="J193" i="2"/>
  <c r="BA192" i="2"/>
  <c r="BA191" i="2" s="1"/>
  <c r="BA190" i="2" s="1"/>
  <c r="AY192" i="2"/>
  <c r="AX192" i="2"/>
  <c r="AX191" i="2" s="1"/>
  <c r="AX190" i="2" s="1"/>
  <c r="AV192" i="2"/>
  <c r="AR192" i="2"/>
  <c r="AR191" i="2" s="1"/>
  <c r="AR190" i="2" s="1"/>
  <c r="AO192" i="2"/>
  <c r="AO191" i="2" s="1"/>
  <c r="AO190" i="2" s="1"/>
  <c r="AM192" i="2"/>
  <c r="AM191" i="2" s="1"/>
  <c r="AM190" i="2" s="1"/>
  <c r="AL192" i="2"/>
  <c r="AL191" i="2" s="1"/>
  <c r="AL190" i="2" s="1"/>
  <c r="AJ192" i="2"/>
  <c r="AJ191" i="2" s="1"/>
  <c r="AJ190" i="2" s="1"/>
  <c r="AF192" i="2"/>
  <c r="X192" i="2"/>
  <c r="X191" i="2" s="1"/>
  <c r="X190" i="2" s="1"/>
  <c r="U192" i="2"/>
  <c r="U191" i="2" s="1"/>
  <c r="U190" i="2" s="1"/>
  <c r="S192" i="2"/>
  <c r="AA192" i="2" s="1"/>
  <c r="AA191" i="2" s="1"/>
  <c r="AA190" i="2" s="1"/>
  <c r="R192" i="2"/>
  <c r="R191" i="2" s="1"/>
  <c r="R190" i="2" s="1"/>
  <c r="P192" i="2"/>
  <c r="P191" i="2" s="1"/>
  <c r="P190" i="2" s="1"/>
  <c r="L192" i="2"/>
  <c r="AY191" i="2"/>
  <c r="AW191" i="2"/>
  <c r="AW190" i="2" s="1"/>
  <c r="AW183" i="2" s="1"/>
  <c r="AW182" i="2" s="1"/>
  <c r="AV191" i="2"/>
  <c r="AU191" i="2"/>
  <c r="AT191" i="2"/>
  <c r="AS191" i="2"/>
  <c r="AS190" i="2" s="1"/>
  <c r="AS183" i="2" s="1"/>
  <c r="AS182" i="2" s="1"/>
  <c r="AQ191" i="2"/>
  <c r="AP191" i="2"/>
  <c r="AK191" i="2"/>
  <c r="AI191" i="2"/>
  <c r="AI190" i="2" s="1"/>
  <c r="AH191" i="2"/>
  <c r="AG191" i="2"/>
  <c r="AF191" i="2"/>
  <c r="AE191" i="2"/>
  <c r="AE190" i="2" s="1"/>
  <c r="AD191" i="2"/>
  <c r="Y191" i="2"/>
  <c r="W191" i="2"/>
  <c r="V191" i="2"/>
  <c r="V190" i="2" s="1"/>
  <c r="S191" i="2"/>
  <c r="Q191" i="2"/>
  <c r="O191" i="2"/>
  <c r="N191" i="2"/>
  <c r="N190" i="2" s="1"/>
  <c r="M191" i="2"/>
  <c r="L191" i="2"/>
  <c r="K191" i="2"/>
  <c r="J191" i="2"/>
  <c r="J190" i="2" s="1"/>
  <c r="J183" i="2" s="1"/>
  <c r="J182" i="2" s="1"/>
  <c r="AY190" i="2"/>
  <c r="AV190" i="2"/>
  <c r="AU190" i="2"/>
  <c r="AT190" i="2"/>
  <c r="AQ190" i="2"/>
  <c r="AP190" i="2"/>
  <c r="AK190" i="2"/>
  <c r="AH190" i="2"/>
  <c r="AG190" i="2"/>
  <c r="AF190" i="2"/>
  <c r="AD190" i="2"/>
  <c r="Y190" i="2"/>
  <c r="W190" i="2"/>
  <c r="S190" i="2"/>
  <c r="Q190" i="2"/>
  <c r="O190" i="2"/>
  <c r="M190" i="2"/>
  <c r="L190" i="2"/>
  <c r="K190" i="2"/>
  <c r="BA189" i="2"/>
  <c r="AY189" i="2"/>
  <c r="AX189" i="2"/>
  <c r="AV189" i="2"/>
  <c r="AR189" i="2"/>
  <c r="AR188" i="2" s="1"/>
  <c r="AR187" i="2" s="1"/>
  <c r="AO189" i="2"/>
  <c r="AO188" i="2" s="1"/>
  <c r="AO187" i="2" s="1"/>
  <c r="AM189" i="2"/>
  <c r="AL189" i="2"/>
  <c r="AL188" i="2" s="1"/>
  <c r="AL187" i="2" s="1"/>
  <c r="AJ189" i="2"/>
  <c r="AJ188" i="2" s="1"/>
  <c r="AJ187" i="2" s="1"/>
  <c r="AF189" i="2"/>
  <c r="AF188" i="2" s="1"/>
  <c r="AF187" i="2" s="1"/>
  <c r="X189" i="2"/>
  <c r="U189" i="2"/>
  <c r="U188" i="2" s="1"/>
  <c r="U187" i="2" s="1"/>
  <c r="S189" i="2"/>
  <c r="AA189" i="2" s="1"/>
  <c r="AA188" i="2" s="1"/>
  <c r="AA187" i="2" s="1"/>
  <c r="R189" i="2"/>
  <c r="Z189" i="2" s="1"/>
  <c r="Z188" i="2" s="1"/>
  <c r="Z187" i="2" s="1"/>
  <c r="P189" i="2"/>
  <c r="P188" i="2" s="1"/>
  <c r="P187" i="2" s="1"/>
  <c r="L189" i="2"/>
  <c r="L188" i="2" s="1"/>
  <c r="L187" i="2" s="1"/>
  <c r="BA188" i="2"/>
  <c r="AY188" i="2"/>
  <c r="AY187" i="2" s="1"/>
  <c r="AX188" i="2"/>
  <c r="AW188" i="2"/>
  <c r="AV188" i="2"/>
  <c r="AU188" i="2"/>
  <c r="AU187" i="2" s="1"/>
  <c r="AT188" i="2"/>
  <c r="AS188" i="2"/>
  <c r="AQ188" i="2"/>
  <c r="AP188" i="2"/>
  <c r="AP187" i="2" s="1"/>
  <c r="AM188" i="2"/>
  <c r="AK188" i="2"/>
  <c r="AI188" i="2"/>
  <c r="AH188" i="2"/>
  <c r="AH187" i="2" s="1"/>
  <c r="AH183" i="2" s="1"/>
  <c r="AH182" i="2" s="1"/>
  <c r="AG188" i="2"/>
  <c r="AE188" i="2"/>
  <c r="AD188" i="2"/>
  <c r="Y188" i="2"/>
  <c r="Y187" i="2" s="1"/>
  <c r="Y183" i="2" s="1"/>
  <c r="Y182" i="2" s="1"/>
  <c r="X188" i="2"/>
  <c r="W188" i="2"/>
  <c r="V188" i="2"/>
  <c r="S188" i="2"/>
  <c r="S187" i="2" s="1"/>
  <c r="Q188" i="2"/>
  <c r="O188" i="2"/>
  <c r="N188" i="2"/>
  <c r="N187" i="2" s="1"/>
  <c r="N183" i="2" s="1"/>
  <c r="N182" i="2" s="1"/>
  <c r="M188" i="2"/>
  <c r="K188" i="2"/>
  <c r="J188" i="2"/>
  <c r="BA187" i="2"/>
  <c r="AX187" i="2"/>
  <c r="AW187" i="2"/>
  <c r="AV187" i="2"/>
  <c r="AT187" i="2"/>
  <c r="AS187" i="2"/>
  <c r="AQ187" i="2"/>
  <c r="AM187" i="2"/>
  <c r="AK187" i="2"/>
  <c r="AI187" i="2"/>
  <c r="AG187" i="2"/>
  <c r="AE187" i="2"/>
  <c r="AD187" i="2"/>
  <c r="X187" i="2"/>
  <c r="W187" i="2"/>
  <c r="V187" i="2"/>
  <c r="Q187" i="2"/>
  <c r="O187" i="2"/>
  <c r="M187" i="2"/>
  <c r="K187" i="2"/>
  <c r="J187" i="2"/>
  <c r="BA186" i="2"/>
  <c r="AZ186" i="2"/>
  <c r="AY186" i="2"/>
  <c r="AX186" i="2"/>
  <c r="AO186" i="2"/>
  <c r="AN186" i="2"/>
  <c r="AM186" i="2"/>
  <c r="AL186" i="2"/>
  <c r="U186" i="2"/>
  <c r="T186" i="2"/>
  <c r="S186" i="2"/>
  <c r="R186"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Y185" i="2"/>
  <c r="X185" i="2"/>
  <c r="W185" i="2"/>
  <c r="V185" i="2"/>
  <c r="U185" i="2"/>
  <c r="T185" i="2"/>
  <c r="S185" i="2"/>
  <c r="R185" i="2"/>
  <c r="Q185" i="2"/>
  <c r="P185" i="2"/>
  <c r="O185" i="2"/>
  <c r="N185" i="2"/>
  <c r="M185" i="2"/>
  <c r="L185" i="2"/>
  <c r="K185" i="2"/>
  <c r="J185" i="2"/>
  <c r="BA184" i="2"/>
  <c r="AZ184" i="2"/>
  <c r="AY184" i="2"/>
  <c r="AX184" i="2"/>
  <c r="AW184" i="2"/>
  <c r="AV184" i="2"/>
  <c r="AU184" i="2"/>
  <c r="AU183" i="2" s="1"/>
  <c r="AU182" i="2" s="1"/>
  <c r="AT184" i="2"/>
  <c r="AS184" i="2"/>
  <c r="AR184" i="2"/>
  <c r="AQ184" i="2"/>
  <c r="AP184" i="2"/>
  <c r="AP183" i="2" s="1"/>
  <c r="AP182" i="2" s="1"/>
  <c r="AO184" i="2"/>
  <c r="AN184" i="2"/>
  <c r="AM184" i="2"/>
  <c r="AL184" i="2"/>
  <c r="AK184" i="2"/>
  <c r="AJ184" i="2"/>
  <c r="AI184" i="2"/>
  <c r="AH184" i="2"/>
  <c r="AG184" i="2"/>
  <c r="AF184" i="2"/>
  <c r="AE184" i="2"/>
  <c r="AD184" i="2"/>
  <c r="AD183" i="2" s="1"/>
  <c r="AD182" i="2" s="1"/>
  <c r="Y184" i="2"/>
  <c r="X184" i="2"/>
  <c r="W184" i="2"/>
  <c r="V184" i="2"/>
  <c r="V183" i="2" s="1"/>
  <c r="V182" i="2" s="1"/>
  <c r="U184" i="2"/>
  <c r="T184" i="2"/>
  <c r="S184" i="2"/>
  <c r="R184" i="2"/>
  <c r="Q184" i="2"/>
  <c r="P184" i="2"/>
  <c r="O184" i="2"/>
  <c r="N184" i="2"/>
  <c r="M184" i="2"/>
  <c r="L184" i="2"/>
  <c r="K184" i="2"/>
  <c r="J184" i="2"/>
  <c r="AK183" i="2"/>
  <c r="AG183" i="2"/>
  <c r="Q183" i="2"/>
  <c r="M183" i="2"/>
  <c r="AK182" i="2"/>
  <c r="AG182" i="2"/>
  <c r="Q182" i="2"/>
  <c r="M182" i="2"/>
  <c r="V181" i="2"/>
  <c r="V180" i="2" s="1"/>
  <c r="V179" i="2" s="1"/>
  <c r="U181" i="2"/>
  <c r="AC181" i="2" s="1"/>
  <c r="AC180" i="2" s="1"/>
  <c r="AC179" i="2" s="1"/>
  <c r="T181" i="2"/>
  <c r="T180" i="2" s="1"/>
  <c r="T179" i="2" s="1"/>
  <c r="S181" i="2"/>
  <c r="S180" i="2" s="1"/>
  <c r="S179" i="2" s="1"/>
  <c r="R181" i="2"/>
  <c r="R180" i="2" s="1"/>
  <c r="R179" i="2" s="1"/>
  <c r="N181" i="2"/>
  <c r="Y180" i="2"/>
  <c r="X180" i="2"/>
  <c r="X179" i="2" s="1"/>
  <c r="W180" i="2"/>
  <c r="U180" i="2"/>
  <c r="Q180" i="2"/>
  <c r="P180" i="2"/>
  <c r="P179" i="2" s="1"/>
  <c r="O180" i="2"/>
  <c r="N180" i="2"/>
  <c r="M180" i="2"/>
  <c r="L180" i="2"/>
  <c r="L179" i="2" s="1"/>
  <c r="K180" i="2"/>
  <c r="J180" i="2"/>
  <c r="Y179" i="2"/>
  <c r="W179" i="2"/>
  <c r="U179" i="2"/>
  <c r="Q179" i="2"/>
  <c r="O179" i="2"/>
  <c r="N179" i="2"/>
  <c r="M179" i="2"/>
  <c r="K179" i="2"/>
  <c r="J179" i="2"/>
  <c r="BA178" i="2"/>
  <c r="AZ178" i="2"/>
  <c r="AY178" i="2"/>
  <c r="AX178" i="2"/>
  <c r="AO178" i="2"/>
  <c r="AN178" i="2"/>
  <c r="AM178" i="2"/>
  <c r="AL178" i="2"/>
  <c r="U178" i="2"/>
  <c r="T178" i="2"/>
  <c r="S178" i="2"/>
  <c r="R178"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Y177" i="2"/>
  <c r="X177" i="2"/>
  <c r="W177" i="2"/>
  <c r="V177" i="2"/>
  <c r="U177" i="2"/>
  <c r="T177" i="2"/>
  <c r="S177" i="2"/>
  <c r="R177" i="2"/>
  <c r="Q177" i="2"/>
  <c r="P177" i="2"/>
  <c r="O177" i="2"/>
  <c r="N177" i="2"/>
  <c r="M177" i="2"/>
  <c r="L177" i="2"/>
  <c r="K177" i="2"/>
  <c r="J177"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Y176" i="2"/>
  <c r="X176" i="2"/>
  <c r="W176" i="2"/>
  <c r="V176" i="2"/>
  <c r="U176" i="2"/>
  <c r="T176" i="2"/>
  <c r="S176" i="2"/>
  <c r="R176" i="2"/>
  <c r="Q176" i="2"/>
  <c r="P176" i="2"/>
  <c r="O176" i="2"/>
  <c r="N176" i="2"/>
  <c r="M176" i="2"/>
  <c r="L176" i="2"/>
  <c r="K176" i="2"/>
  <c r="J176" i="2"/>
  <c r="BA175" i="2"/>
  <c r="BA174" i="2" s="1"/>
  <c r="BA173" i="2" s="1"/>
  <c r="AZ175" i="2"/>
  <c r="AZ174" i="2" s="1"/>
  <c r="AZ173" i="2" s="1"/>
  <c r="AY175" i="2"/>
  <c r="AY174" i="2" s="1"/>
  <c r="AY173" i="2" s="1"/>
  <c r="AX175" i="2"/>
  <c r="AO175" i="2"/>
  <c r="AO174" i="2" s="1"/>
  <c r="AO173" i="2" s="1"/>
  <c r="AF175" i="2"/>
  <c r="AN175" i="2" s="1"/>
  <c r="AE175" i="2"/>
  <c r="AM175" i="2" s="1"/>
  <c r="U175" i="2"/>
  <c r="T175" i="2"/>
  <c r="T174" i="2" s="1"/>
  <c r="T173" i="2" s="1"/>
  <c r="P175" i="2"/>
  <c r="O175" i="2"/>
  <c r="S175" i="2" s="1"/>
  <c r="L175" i="2"/>
  <c r="K175" i="2"/>
  <c r="J175" i="2" s="1"/>
  <c r="J174" i="2" s="1"/>
  <c r="J173" i="2" s="1"/>
  <c r="AX174" i="2"/>
  <c r="AX173" i="2" s="1"/>
  <c r="AW174" i="2"/>
  <c r="AW173" i="2" s="1"/>
  <c r="AW169" i="2" s="1"/>
  <c r="AV174" i="2"/>
  <c r="AU174" i="2"/>
  <c r="AU173" i="2" s="1"/>
  <c r="AT174" i="2"/>
  <c r="AT173" i="2" s="1"/>
  <c r="AS174" i="2"/>
  <c r="AS173" i="2" s="1"/>
  <c r="AS169" i="2" s="1"/>
  <c r="AR174" i="2"/>
  <c r="AQ174" i="2"/>
  <c r="AP174" i="2"/>
  <c r="AP173" i="2" s="1"/>
  <c r="AK174" i="2"/>
  <c r="AK173" i="2" s="1"/>
  <c r="AJ174" i="2"/>
  <c r="AI174" i="2"/>
  <c r="AH174" i="2"/>
  <c r="AH173" i="2" s="1"/>
  <c r="AG174" i="2"/>
  <c r="Y174" i="2"/>
  <c r="X174" i="2"/>
  <c r="W174" i="2"/>
  <c r="W173" i="2" s="1"/>
  <c r="V174" i="2"/>
  <c r="V173" i="2" s="1"/>
  <c r="U174" i="2"/>
  <c r="Q174" i="2"/>
  <c r="Q173" i="2" s="1"/>
  <c r="Q169" i="2" s="1"/>
  <c r="P174" i="2"/>
  <c r="P173" i="2" s="1"/>
  <c r="M174" i="2"/>
  <c r="M173" i="2" s="1"/>
  <c r="M169" i="2" s="1"/>
  <c r="L174" i="2"/>
  <c r="K174" i="2"/>
  <c r="AV173" i="2"/>
  <c r="AV169" i="2" s="1"/>
  <c r="AR173" i="2"/>
  <c r="AQ173" i="2"/>
  <c r="AJ173" i="2"/>
  <c r="AI173" i="2"/>
  <c r="AG173" i="2"/>
  <c r="AG169" i="2" s="1"/>
  <c r="Y173" i="2"/>
  <c r="X173" i="2"/>
  <c r="U173" i="2"/>
  <c r="U169" i="2" s="1"/>
  <c r="L173" i="2"/>
  <c r="K173" i="2"/>
  <c r="BA172" i="2"/>
  <c r="AZ172" i="2"/>
  <c r="AY172" i="2"/>
  <c r="AX172" i="2"/>
  <c r="AO172" i="2"/>
  <c r="AN172" i="2"/>
  <c r="AM172" i="2"/>
  <c r="AL172" i="2"/>
  <c r="U172" i="2"/>
  <c r="T172" i="2"/>
  <c r="S172" i="2"/>
  <c r="R172"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Y171" i="2"/>
  <c r="X171" i="2"/>
  <c r="W171" i="2"/>
  <c r="V171" i="2"/>
  <c r="U171" i="2"/>
  <c r="T171" i="2"/>
  <c r="S171" i="2"/>
  <c r="R171" i="2"/>
  <c r="Q171" i="2"/>
  <c r="P171" i="2"/>
  <c r="O171" i="2"/>
  <c r="N171" i="2"/>
  <c r="M171" i="2"/>
  <c r="L171" i="2"/>
  <c r="K171" i="2"/>
  <c r="J171" i="2"/>
  <c r="BA170" i="2"/>
  <c r="AZ170" i="2"/>
  <c r="AY170" i="2"/>
  <c r="AX170" i="2"/>
  <c r="AW170" i="2"/>
  <c r="AV170" i="2"/>
  <c r="AU170" i="2"/>
  <c r="AT170" i="2"/>
  <c r="AS170" i="2"/>
  <c r="AR170" i="2"/>
  <c r="AQ170" i="2"/>
  <c r="AP170" i="2"/>
  <c r="AO170" i="2"/>
  <c r="AN170" i="2"/>
  <c r="AM170" i="2"/>
  <c r="AL170" i="2"/>
  <c r="AK170" i="2"/>
  <c r="AJ170" i="2"/>
  <c r="AJ169" i="2" s="1"/>
  <c r="AI170" i="2"/>
  <c r="AH170" i="2"/>
  <c r="AG170" i="2"/>
  <c r="AF170" i="2"/>
  <c r="AE170" i="2"/>
  <c r="AD170" i="2"/>
  <c r="Y170" i="2"/>
  <c r="Y169" i="2" s="1"/>
  <c r="X170" i="2"/>
  <c r="W170" i="2"/>
  <c r="V170" i="2"/>
  <c r="U170" i="2"/>
  <c r="T170" i="2"/>
  <c r="S170" i="2"/>
  <c r="R170" i="2"/>
  <c r="Q170" i="2"/>
  <c r="P170" i="2"/>
  <c r="O170" i="2"/>
  <c r="N170" i="2"/>
  <c r="M170" i="2"/>
  <c r="L170" i="2"/>
  <c r="K170" i="2"/>
  <c r="J170" i="2"/>
  <c r="AR169" i="2"/>
  <c r="BA168" i="2"/>
  <c r="AZ168" i="2"/>
  <c r="AZ167" i="2" s="1"/>
  <c r="AZ166" i="2" s="1"/>
  <c r="AZ165" i="2" s="1"/>
  <c r="AY168" i="2"/>
  <c r="AT168" i="2"/>
  <c r="AT167" i="2" s="1"/>
  <c r="AT166" i="2" s="1"/>
  <c r="AT165" i="2" s="1"/>
  <c r="AO168" i="2"/>
  <c r="AN168" i="2"/>
  <c r="AM168" i="2"/>
  <c r="AM167" i="2" s="1"/>
  <c r="AM166" i="2" s="1"/>
  <c r="AM165" i="2" s="1"/>
  <c r="AH168" i="2"/>
  <c r="AH167" i="2" s="1"/>
  <c r="AH166" i="2" s="1"/>
  <c r="AH165" i="2" s="1"/>
  <c r="AD168" i="2"/>
  <c r="U168" i="2"/>
  <c r="U167" i="2" s="1"/>
  <c r="U166" i="2" s="1"/>
  <c r="U165" i="2" s="1"/>
  <c r="T168" i="2"/>
  <c r="S168" i="2"/>
  <c r="S167" i="2" s="1"/>
  <c r="S166" i="2" s="1"/>
  <c r="S165" i="2" s="1"/>
  <c r="R168" i="2"/>
  <c r="BA167" i="2"/>
  <c r="BA166" i="2" s="1"/>
  <c r="BA165" i="2" s="1"/>
  <c r="AY167" i="2"/>
  <c r="AY166" i="2" s="1"/>
  <c r="AY165" i="2" s="1"/>
  <c r="AW167" i="2"/>
  <c r="AV167" i="2"/>
  <c r="AV166" i="2" s="1"/>
  <c r="AV165" i="2" s="1"/>
  <c r="AU167" i="2"/>
  <c r="AS167" i="2"/>
  <c r="AS166" i="2" s="1"/>
  <c r="AS165" i="2" s="1"/>
  <c r="AR167" i="2"/>
  <c r="AQ167" i="2"/>
  <c r="AQ166" i="2" s="1"/>
  <c r="AQ165" i="2" s="1"/>
  <c r="AP167" i="2"/>
  <c r="AO167" i="2"/>
  <c r="AO166" i="2" s="1"/>
  <c r="AO165" i="2" s="1"/>
  <c r="AN167" i="2"/>
  <c r="AN166" i="2" s="1"/>
  <c r="AN165" i="2" s="1"/>
  <c r="AK167" i="2"/>
  <c r="AK166" i="2" s="1"/>
  <c r="AK165" i="2" s="1"/>
  <c r="AJ167" i="2"/>
  <c r="AI167" i="2"/>
  <c r="AI166" i="2" s="1"/>
  <c r="AI165" i="2" s="1"/>
  <c r="AG167" i="2"/>
  <c r="AF167" i="2"/>
  <c r="AF166" i="2" s="1"/>
  <c r="AF165" i="2" s="1"/>
  <c r="AE167" i="2"/>
  <c r="AD167" i="2"/>
  <c r="AD166" i="2" s="1"/>
  <c r="AD165" i="2" s="1"/>
  <c r="Y167" i="2"/>
  <c r="Y166" i="2" s="1"/>
  <c r="Y165" i="2" s="1"/>
  <c r="X167" i="2"/>
  <c r="X166" i="2" s="1"/>
  <c r="X165" i="2" s="1"/>
  <c r="W167" i="2"/>
  <c r="V167" i="2"/>
  <c r="V166" i="2" s="1"/>
  <c r="V165" i="2" s="1"/>
  <c r="T167" i="2"/>
  <c r="T166" i="2" s="1"/>
  <c r="T165" i="2" s="1"/>
  <c r="R167" i="2"/>
  <c r="R166" i="2" s="1"/>
  <c r="R165" i="2" s="1"/>
  <c r="Q167" i="2"/>
  <c r="P167" i="2"/>
  <c r="P166" i="2" s="1"/>
  <c r="P165" i="2" s="1"/>
  <c r="O167" i="2"/>
  <c r="N167" i="2"/>
  <c r="N166" i="2" s="1"/>
  <c r="N165" i="2" s="1"/>
  <c r="M167" i="2"/>
  <c r="L167" i="2"/>
  <c r="L166" i="2" s="1"/>
  <c r="L165" i="2" s="1"/>
  <c r="K167" i="2"/>
  <c r="J167" i="2"/>
  <c r="J166" i="2" s="1"/>
  <c r="J165" i="2" s="1"/>
  <c r="AW166" i="2"/>
  <c r="AW165" i="2" s="1"/>
  <c r="AU166" i="2"/>
  <c r="AU165" i="2" s="1"/>
  <c r="AR166" i="2"/>
  <c r="AR165" i="2" s="1"/>
  <c r="AP166" i="2"/>
  <c r="AP165" i="2" s="1"/>
  <c r="AJ166" i="2"/>
  <c r="AJ165" i="2" s="1"/>
  <c r="AG166" i="2"/>
  <c r="AG165" i="2" s="1"/>
  <c r="AE166" i="2"/>
  <c r="AE165" i="2" s="1"/>
  <c r="W166" i="2"/>
  <c r="W165" i="2" s="1"/>
  <c r="Q166" i="2"/>
  <c r="Q165" i="2" s="1"/>
  <c r="O166" i="2"/>
  <c r="O165" i="2" s="1"/>
  <c r="M166" i="2"/>
  <c r="M165" i="2" s="1"/>
  <c r="K166" i="2"/>
  <c r="K165" i="2" s="1"/>
  <c r="BA164" i="2"/>
  <c r="AZ164" i="2"/>
  <c r="AY164" i="2"/>
  <c r="AX164" i="2"/>
  <c r="AO164" i="2"/>
  <c r="AN164" i="2"/>
  <c r="AM164" i="2"/>
  <c r="AL164" i="2"/>
  <c r="U164" i="2"/>
  <c r="T164" i="2"/>
  <c r="S164" i="2"/>
  <c r="R164"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Y163" i="2"/>
  <c r="X163" i="2"/>
  <c r="W163" i="2"/>
  <c r="V163" i="2"/>
  <c r="U163" i="2"/>
  <c r="T163" i="2"/>
  <c r="S163" i="2"/>
  <c r="R163" i="2"/>
  <c r="Q163" i="2"/>
  <c r="P163" i="2"/>
  <c r="O163" i="2"/>
  <c r="N163" i="2"/>
  <c r="M163" i="2"/>
  <c r="L163" i="2"/>
  <c r="K163" i="2"/>
  <c r="J163"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Y162" i="2"/>
  <c r="X162" i="2"/>
  <c r="W162" i="2"/>
  <c r="V162" i="2"/>
  <c r="U162" i="2"/>
  <c r="T162" i="2"/>
  <c r="S162" i="2"/>
  <c r="R162" i="2"/>
  <c r="Q162" i="2"/>
  <c r="P162" i="2"/>
  <c r="O162" i="2"/>
  <c r="N162" i="2"/>
  <c r="M162" i="2"/>
  <c r="L162" i="2"/>
  <c r="K162" i="2"/>
  <c r="J162" i="2"/>
  <c r="BA161" i="2"/>
  <c r="BA160" i="2" s="1"/>
  <c r="BA159" i="2" s="1"/>
  <c r="AZ161" i="2"/>
  <c r="AZ160" i="2" s="1"/>
  <c r="AZ159" i="2" s="1"/>
  <c r="AY161" i="2"/>
  <c r="AY160" i="2" s="1"/>
  <c r="AY159" i="2" s="1"/>
  <c r="AX161" i="2"/>
  <c r="AX160" i="2" s="1"/>
  <c r="AX159" i="2" s="1"/>
  <c r="AO161" i="2"/>
  <c r="AO160" i="2" s="1"/>
  <c r="AO159" i="2" s="1"/>
  <c r="AN161" i="2"/>
  <c r="AN160" i="2" s="1"/>
  <c r="AN159" i="2" s="1"/>
  <c r="AM161" i="2"/>
  <c r="AM160" i="2" s="1"/>
  <c r="AM159" i="2" s="1"/>
  <c r="AH161" i="2"/>
  <c r="AL161" i="2" s="1"/>
  <c r="U161" i="2"/>
  <c r="T161" i="2"/>
  <c r="T160" i="2" s="1"/>
  <c r="T159" i="2" s="1"/>
  <c r="S161" i="2"/>
  <c r="R161" i="2"/>
  <c r="R160" i="2" s="1"/>
  <c r="R159" i="2" s="1"/>
  <c r="AW160" i="2"/>
  <c r="AV160" i="2"/>
  <c r="AU160" i="2"/>
  <c r="AU159" i="2" s="1"/>
  <c r="AT160" i="2"/>
  <c r="AS160" i="2"/>
  <c r="AR160" i="2"/>
  <c r="AQ160" i="2"/>
  <c r="AQ159" i="2" s="1"/>
  <c r="AP160" i="2"/>
  <c r="AK160" i="2"/>
  <c r="AJ160" i="2"/>
  <c r="AI160" i="2"/>
  <c r="AI159" i="2" s="1"/>
  <c r="AG160" i="2"/>
  <c r="AF160" i="2"/>
  <c r="AE160" i="2"/>
  <c r="AE159" i="2" s="1"/>
  <c r="AD160" i="2"/>
  <c r="Y160" i="2"/>
  <c r="X160" i="2"/>
  <c r="W160" i="2"/>
  <c r="W159" i="2" s="1"/>
  <c r="V160" i="2"/>
  <c r="U160" i="2"/>
  <c r="S160" i="2"/>
  <c r="S159" i="2" s="1"/>
  <c r="Q160" i="2"/>
  <c r="P160" i="2"/>
  <c r="O160" i="2"/>
  <c r="O159" i="2" s="1"/>
  <c r="N160" i="2"/>
  <c r="N159" i="2" s="1"/>
  <c r="M160" i="2"/>
  <c r="L160" i="2"/>
  <c r="K160" i="2"/>
  <c r="K159" i="2" s="1"/>
  <c r="J160" i="2"/>
  <c r="AW159" i="2"/>
  <c r="AV159" i="2"/>
  <c r="AT159" i="2"/>
  <c r="AS159" i="2"/>
  <c r="AR159" i="2"/>
  <c r="AP159" i="2"/>
  <c r="AK159" i="2"/>
  <c r="AJ159" i="2"/>
  <c r="AG159" i="2"/>
  <c r="AF159" i="2"/>
  <c r="AD159" i="2"/>
  <c r="Y159" i="2"/>
  <c r="X159" i="2"/>
  <c r="V159" i="2"/>
  <c r="U159" i="2"/>
  <c r="Q159" i="2"/>
  <c r="P159" i="2"/>
  <c r="M159" i="2"/>
  <c r="L159" i="2"/>
  <c r="J159" i="2"/>
  <c r="BA158" i="2"/>
  <c r="AY158" i="2"/>
  <c r="AX158" i="2"/>
  <c r="AX157" i="2" s="1"/>
  <c r="AX156" i="2" s="1"/>
  <c r="AV158" i="2"/>
  <c r="AR158" i="2"/>
  <c r="AO158" i="2"/>
  <c r="AM158" i="2"/>
  <c r="AM157" i="2" s="1"/>
  <c r="AM156" i="2" s="1"/>
  <c r="AL158" i="2"/>
  <c r="AL157" i="2" s="1"/>
  <c r="AL156" i="2" s="1"/>
  <c r="AJ158" i="2"/>
  <c r="AF158" i="2"/>
  <c r="AF157" i="2" s="1"/>
  <c r="AF156" i="2" s="1"/>
  <c r="X158" i="2"/>
  <c r="U158" i="2"/>
  <c r="AC158" i="2" s="1"/>
  <c r="AC157" i="2" s="1"/>
  <c r="AC156" i="2" s="1"/>
  <c r="S158" i="2"/>
  <c r="S157" i="2" s="1"/>
  <c r="S156" i="2" s="1"/>
  <c r="R158" i="2"/>
  <c r="R157" i="2" s="1"/>
  <c r="R156" i="2" s="1"/>
  <c r="P158" i="2"/>
  <c r="L158" i="2"/>
  <c r="BA157" i="2"/>
  <c r="AY157" i="2"/>
  <c r="AW157" i="2"/>
  <c r="AV157" i="2"/>
  <c r="AU157" i="2"/>
  <c r="AT157" i="2"/>
  <c r="AS157" i="2"/>
  <c r="AR157" i="2"/>
  <c r="AQ157" i="2"/>
  <c r="AP157" i="2"/>
  <c r="AO157" i="2"/>
  <c r="AK157" i="2"/>
  <c r="AJ157" i="2"/>
  <c r="AI157" i="2"/>
  <c r="AH157" i="2"/>
  <c r="AG157" i="2"/>
  <c r="AE157" i="2"/>
  <c r="AD157" i="2"/>
  <c r="Y157" i="2"/>
  <c r="X157" i="2"/>
  <c r="W157" i="2"/>
  <c r="V157" i="2"/>
  <c r="U157" i="2"/>
  <c r="Q157" i="2"/>
  <c r="P157" i="2"/>
  <c r="O157" i="2"/>
  <c r="N157" i="2"/>
  <c r="M157" i="2"/>
  <c r="L157" i="2"/>
  <c r="K157" i="2"/>
  <c r="J157" i="2"/>
  <c r="BA156" i="2"/>
  <c r="AY156" i="2"/>
  <c r="AW156" i="2"/>
  <c r="AV156" i="2"/>
  <c r="AU156" i="2"/>
  <c r="AT156" i="2"/>
  <c r="AS156" i="2"/>
  <c r="AR156" i="2"/>
  <c r="AQ156" i="2"/>
  <c r="AP156" i="2"/>
  <c r="AO156" i="2"/>
  <c r="AK156" i="2"/>
  <c r="AJ156" i="2"/>
  <c r="AI156" i="2"/>
  <c r="AH156" i="2"/>
  <c r="AG156" i="2"/>
  <c r="AE156" i="2"/>
  <c r="AD156" i="2"/>
  <c r="Y156" i="2"/>
  <c r="X156" i="2"/>
  <c r="W156" i="2"/>
  <c r="V156" i="2"/>
  <c r="U156" i="2"/>
  <c r="Q156" i="2"/>
  <c r="P156" i="2"/>
  <c r="O156" i="2"/>
  <c r="N156" i="2"/>
  <c r="M156" i="2"/>
  <c r="L156" i="2"/>
  <c r="K156" i="2"/>
  <c r="J156" i="2"/>
  <c r="BA155" i="2"/>
  <c r="BA154" i="2" s="1"/>
  <c r="BA153" i="2" s="1"/>
  <c r="AY155" i="2"/>
  <c r="AX155" i="2"/>
  <c r="AV155" i="2"/>
  <c r="AR155" i="2"/>
  <c r="AO155" i="2"/>
  <c r="AO154" i="2" s="1"/>
  <c r="AO153" i="2" s="1"/>
  <c r="AM155" i="2"/>
  <c r="AM154" i="2" s="1"/>
  <c r="AM153" i="2" s="1"/>
  <c r="AL155" i="2"/>
  <c r="AL154" i="2" s="1"/>
  <c r="AL153" i="2" s="1"/>
  <c r="AJ155" i="2"/>
  <c r="AF155" i="2"/>
  <c r="X155" i="2"/>
  <c r="U155" i="2"/>
  <c r="U154" i="2" s="1"/>
  <c r="U153" i="2" s="1"/>
  <c r="S155" i="2"/>
  <c r="AA155" i="2" s="1"/>
  <c r="AA154" i="2" s="1"/>
  <c r="AA153" i="2" s="1"/>
  <c r="R155" i="2"/>
  <c r="R154" i="2" s="1"/>
  <c r="R153" i="2" s="1"/>
  <c r="P155" i="2"/>
  <c r="L155" i="2"/>
  <c r="AY154" i="2"/>
  <c r="AX154" i="2"/>
  <c r="AW154" i="2"/>
  <c r="AV154" i="2"/>
  <c r="AU154" i="2"/>
  <c r="AT154" i="2"/>
  <c r="AS154" i="2"/>
  <c r="AR154" i="2"/>
  <c r="AQ154" i="2"/>
  <c r="AP154" i="2"/>
  <c r="AK154" i="2"/>
  <c r="AJ154" i="2"/>
  <c r="AI154" i="2"/>
  <c r="AH154" i="2"/>
  <c r="AG154" i="2"/>
  <c r="AF154" i="2"/>
  <c r="AE154" i="2"/>
  <c r="AD154" i="2"/>
  <c r="Y154" i="2"/>
  <c r="X154" i="2"/>
  <c r="W154" i="2"/>
  <c r="V154" i="2"/>
  <c r="S154" i="2"/>
  <c r="Q154" i="2"/>
  <c r="P154" i="2"/>
  <c r="O154" i="2"/>
  <c r="N154" i="2"/>
  <c r="M154" i="2"/>
  <c r="L154" i="2"/>
  <c r="K154" i="2"/>
  <c r="J154" i="2"/>
  <c r="AY153" i="2"/>
  <c r="AX153" i="2"/>
  <c r="AW153" i="2"/>
  <c r="AV153" i="2"/>
  <c r="AU153" i="2"/>
  <c r="AT153" i="2"/>
  <c r="AS153" i="2"/>
  <c r="AR153" i="2"/>
  <c r="AQ153" i="2"/>
  <c r="AP153" i="2"/>
  <c r="AK153" i="2"/>
  <c r="AJ153" i="2"/>
  <c r="AI153" i="2"/>
  <c r="AH153" i="2"/>
  <c r="AG153" i="2"/>
  <c r="AF153" i="2"/>
  <c r="AE153" i="2"/>
  <c r="AD153" i="2"/>
  <c r="Y153" i="2"/>
  <c r="X153" i="2"/>
  <c r="W153" i="2"/>
  <c r="V153" i="2"/>
  <c r="S153" i="2"/>
  <c r="Q153" i="2"/>
  <c r="P153" i="2"/>
  <c r="O153" i="2"/>
  <c r="N153" i="2"/>
  <c r="M153" i="2"/>
  <c r="L153" i="2"/>
  <c r="K153" i="2"/>
  <c r="J153" i="2"/>
  <c r="BA152" i="2"/>
  <c r="AY152" i="2"/>
  <c r="AX152" i="2"/>
  <c r="AV152" i="2"/>
  <c r="AR152" i="2"/>
  <c r="AR151" i="2" s="1"/>
  <c r="AR150" i="2" s="1"/>
  <c r="AO152" i="2"/>
  <c r="AO151" i="2" s="1"/>
  <c r="AO150" i="2" s="1"/>
  <c r="AM152" i="2"/>
  <c r="AL152" i="2"/>
  <c r="AL151" i="2" s="1"/>
  <c r="AL150" i="2" s="1"/>
  <c r="AJ152" i="2"/>
  <c r="AJ151" i="2" s="1"/>
  <c r="AJ150" i="2" s="1"/>
  <c r="AF152" i="2"/>
  <c r="AF151" i="2" s="1"/>
  <c r="AF150" i="2" s="1"/>
  <c r="X152" i="2"/>
  <c r="U152" i="2"/>
  <c r="U151" i="2" s="1"/>
  <c r="U150" i="2" s="1"/>
  <c r="S152" i="2"/>
  <c r="AA152" i="2" s="1"/>
  <c r="AA151" i="2" s="1"/>
  <c r="AA150" i="2" s="1"/>
  <c r="R152" i="2"/>
  <c r="Z152" i="2" s="1"/>
  <c r="Z151" i="2" s="1"/>
  <c r="Z150" i="2" s="1"/>
  <c r="P152" i="2"/>
  <c r="P151" i="2" s="1"/>
  <c r="P150" i="2" s="1"/>
  <c r="L152" i="2"/>
  <c r="L151" i="2" s="1"/>
  <c r="L150" i="2" s="1"/>
  <c r="BA151" i="2"/>
  <c r="AY151" i="2"/>
  <c r="AX151" i="2"/>
  <c r="AW151" i="2"/>
  <c r="AW150" i="2" s="1"/>
  <c r="AV151" i="2"/>
  <c r="AU151" i="2"/>
  <c r="AT151" i="2"/>
  <c r="AS151" i="2"/>
  <c r="AS150" i="2" s="1"/>
  <c r="AQ151" i="2"/>
  <c r="AP151" i="2"/>
  <c r="AM151" i="2"/>
  <c r="AK151" i="2"/>
  <c r="AK150" i="2" s="1"/>
  <c r="AI151" i="2"/>
  <c r="AH151" i="2"/>
  <c r="AG151" i="2"/>
  <c r="AE151" i="2"/>
  <c r="AE150" i="2" s="1"/>
  <c r="AD151" i="2"/>
  <c r="Y151" i="2"/>
  <c r="X151" i="2"/>
  <c r="W151" i="2"/>
  <c r="W150" i="2" s="1"/>
  <c r="V151" i="2"/>
  <c r="S151" i="2"/>
  <c r="R151" i="2"/>
  <c r="Q151" i="2"/>
  <c r="Q150" i="2" s="1"/>
  <c r="Q146" i="2" s="1"/>
  <c r="O151" i="2"/>
  <c r="N151" i="2"/>
  <c r="M151" i="2"/>
  <c r="K151" i="2"/>
  <c r="K150" i="2" s="1"/>
  <c r="J151" i="2"/>
  <c r="BA150" i="2"/>
  <c r="AY150" i="2"/>
  <c r="AX150" i="2"/>
  <c r="AV150" i="2"/>
  <c r="AU150" i="2"/>
  <c r="AT150" i="2"/>
  <c r="AQ150" i="2"/>
  <c r="AP150" i="2"/>
  <c r="AM150" i="2"/>
  <c r="AI150" i="2"/>
  <c r="AH150" i="2"/>
  <c r="AG150" i="2"/>
  <c r="AD150" i="2"/>
  <c r="Y150" i="2"/>
  <c r="X150" i="2"/>
  <c r="V150" i="2"/>
  <c r="S150" i="2"/>
  <c r="R150" i="2"/>
  <c r="O150" i="2"/>
  <c r="N150" i="2"/>
  <c r="M150" i="2"/>
  <c r="J150" i="2"/>
  <c r="BA149" i="2"/>
  <c r="AY149" i="2"/>
  <c r="AY148" i="2" s="1"/>
  <c r="AY147" i="2" s="1"/>
  <c r="AX149" i="2"/>
  <c r="AV149" i="2"/>
  <c r="AV148" i="2" s="1"/>
  <c r="AV147" i="2" s="1"/>
  <c r="AV146" i="2" s="1"/>
  <c r="AR149" i="2"/>
  <c r="AO149" i="2"/>
  <c r="AO148" i="2" s="1"/>
  <c r="AO147" i="2" s="1"/>
  <c r="AO146" i="2" s="1"/>
  <c r="AM149" i="2"/>
  <c r="AL149" i="2"/>
  <c r="AL148" i="2" s="1"/>
  <c r="AL147" i="2" s="1"/>
  <c r="AJ149" i="2"/>
  <c r="AJ148" i="2" s="1"/>
  <c r="AJ147" i="2" s="1"/>
  <c r="AJ146" i="2" s="1"/>
  <c r="AF149" i="2"/>
  <c r="AF148" i="2" s="1"/>
  <c r="AF147" i="2" s="1"/>
  <c r="AF146" i="2" s="1"/>
  <c r="X149" i="2"/>
  <c r="X148" i="2" s="1"/>
  <c r="X147" i="2" s="1"/>
  <c r="X146" i="2" s="1"/>
  <c r="U149" i="2"/>
  <c r="AC149" i="2" s="1"/>
  <c r="AC148" i="2" s="1"/>
  <c r="AC147" i="2" s="1"/>
  <c r="S149" i="2"/>
  <c r="AA149" i="2" s="1"/>
  <c r="AA148" i="2" s="1"/>
  <c r="AA147" i="2" s="1"/>
  <c r="N149" i="2"/>
  <c r="N148" i="2" s="1"/>
  <c r="N147" i="2" s="1"/>
  <c r="L149" i="2"/>
  <c r="L148" i="2" s="1"/>
  <c r="L147" i="2" s="1"/>
  <c r="BA148" i="2"/>
  <c r="AX148" i="2"/>
  <c r="AW148" i="2"/>
  <c r="AW147" i="2" s="1"/>
  <c r="AU148" i="2"/>
  <c r="AU147" i="2" s="1"/>
  <c r="AT148" i="2"/>
  <c r="AS148" i="2"/>
  <c r="AS147" i="2" s="1"/>
  <c r="AR148" i="2"/>
  <c r="AR147" i="2" s="1"/>
  <c r="AQ148" i="2"/>
  <c r="AP148" i="2"/>
  <c r="AP147" i="2" s="1"/>
  <c r="AP146" i="2" s="1"/>
  <c r="AM148" i="2"/>
  <c r="AK148" i="2"/>
  <c r="AK147" i="2" s="1"/>
  <c r="AI148" i="2"/>
  <c r="AH148" i="2"/>
  <c r="AH147" i="2" s="1"/>
  <c r="AG148" i="2"/>
  <c r="AG147" i="2" s="1"/>
  <c r="AE148" i="2"/>
  <c r="AD148" i="2"/>
  <c r="Y148" i="2"/>
  <c r="W148" i="2"/>
  <c r="W147" i="2" s="1"/>
  <c r="W146" i="2" s="1"/>
  <c r="V148" i="2"/>
  <c r="U148" i="2"/>
  <c r="U147" i="2" s="1"/>
  <c r="Q148" i="2"/>
  <c r="O148" i="2"/>
  <c r="O147" i="2" s="1"/>
  <c r="M148" i="2"/>
  <c r="M147" i="2" s="1"/>
  <c r="M146" i="2" s="1"/>
  <c r="K148" i="2"/>
  <c r="J148" i="2"/>
  <c r="J147" i="2" s="1"/>
  <c r="J146" i="2" s="1"/>
  <c r="BA147" i="2"/>
  <c r="AX147" i="2"/>
  <c r="AT147" i="2"/>
  <c r="AT146" i="2" s="1"/>
  <c r="AQ147" i="2"/>
  <c r="AM147" i="2"/>
  <c r="AI147" i="2"/>
  <c r="AE147" i="2"/>
  <c r="AD147" i="2"/>
  <c r="AD146" i="2" s="1"/>
  <c r="Y147" i="2"/>
  <c r="Y146" i="2" s="1"/>
  <c r="V147" i="2"/>
  <c r="V146" i="2" s="1"/>
  <c r="Q147" i="2"/>
  <c r="K147" i="2"/>
  <c r="BA145" i="2"/>
  <c r="AY145" i="2"/>
  <c r="AY144" i="2" s="1"/>
  <c r="AY143" i="2" s="1"/>
  <c r="AX145" i="2"/>
  <c r="AX144" i="2" s="1"/>
  <c r="AX143" i="2" s="1"/>
  <c r="AV145" i="2"/>
  <c r="AR145" i="2"/>
  <c r="AR144" i="2" s="1"/>
  <c r="AR143" i="2" s="1"/>
  <c r="AO145" i="2"/>
  <c r="AO144" i="2" s="1"/>
  <c r="AO143" i="2" s="1"/>
  <c r="AM145" i="2"/>
  <c r="AM144" i="2" s="1"/>
  <c r="AM143" i="2" s="1"/>
  <c r="AL145" i="2"/>
  <c r="AL144" i="2" s="1"/>
  <c r="AL143" i="2" s="1"/>
  <c r="AJ145" i="2"/>
  <c r="AJ144" i="2" s="1"/>
  <c r="AJ143" i="2" s="1"/>
  <c r="AF145" i="2"/>
  <c r="AF144" i="2" s="1"/>
  <c r="AF143" i="2" s="1"/>
  <c r="X145" i="2"/>
  <c r="X144" i="2" s="1"/>
  <c r="X143" i="2" s="1"/>
  <c r="U145" i="2"/>
  <c r="AC145" i="2" s="1"/>
  <c r="AC144" i="2" s="1"/>
  <c r="AC143" i="2" s="1"/>
  <c r="S145" i="2"/>
  <c r="S144" i="2" s="1"/>
  <c r="S143" i="2" s="1"/>
  <c r="R145" i="2"/>
  <c r="Z145" i="2" s="1"/>
  <c r="Z144" i="2" s="1"/>
  <c r="Z143" i="2" s="1"/>
  <c r="P145" i="2"/>
  <c r="P144" i="2" s="1"/>
  <c r="P143" i="2" s="1"/>
  <c r="P136" i="2" s="1"/>
  <c r="L145" i="2"/>
  <c r="L144" i="2" s="1"/>
  <c r="L143" i="2" s="1"/>
  <c r="BA144" i="2"/>
  <c r="AW144" i="2"/>
  <c r="AW143" i="2" s="1"/>
  <c r="AV144" i="2"/>
  <c r="AU144" i="2"/>
  <c r="AT144" i="2"/>
  <c r="AS144" i="2"/>
  <c r="AS143" i="2" s="1"/>
  <c r="AQ144" i="2"/>
  <c r="AP144" i="2"/>
  <c r="AK144" i="2"/>
  <c r="AK143" i="2" s="1"/>
  <c r="AI144" i="2"/>
  <c r="AH144" i="2"/>
  <c r="AG144" i="2"/>
  <c r="AE144" i="2"/>
  <c r="AE143" i="2" s="1"/>
  <c r="AD144" i="2"/>
  <c r="Y144" i="2"/>
  <c r="W144" i="2"/>
  <c r="W143" i="2" s="1"/>
  <c r="V144" i="2"/>
  <c r="U144" i="2"/>
  <c r="R144" i="2"/>
  <c r="Q144" i="2"/>
  <c r="Q143" i="2" s="1"/>
  <c r="O144" i="2"/>
  <c r="N144" i="2"/>
  <c r="M144" i="2"/>
  <c r="M143" i="2" s="1"/>
  <c r="K144" i="2"/>
  <c r="J144" i="2"/>
  <c r="BA143" i="2"/>
  <c r="AV143" i="2"/>
  <c r="AU143" i="2"/>
  <c r="AT143" i="2"/>
  <c r="AQ143" i="2"/>
  <c r="AP143" i="2"/>
  <c r="AI143" i="2"/>
  <c r="AH143" i="2"/>
  <c r="AG143" i="2"/>
  <c r="AD143" i="2"/>
  <c r="Y143" i="2"/>
  <c r="V143" i="2"/>
  <c r="U143" i="2"/>
  <c r="R143" i="2"/>
  <c r="O143" i="2"/>
  <c r="N143" i="2"/>
  <c r="K143" i="2"/>
  <c r="J143" i="2"/>
  <c r="BA142" i="2"/>
  <c r="AY142" i="2"/>
  <c r="AX142" i="2"/>
  <c r="AV142" i="2"/>
  <c r="AR142" i="2"/>
  <c r="AO142" i="2"/>
  <c r="AM142" i="2"/>
  <c r="AL142" i="2"/>
  <c r="AJ142" i="2"/>
  <c r="AF142" i="2"/>
  <c r="V142" i="2"/>
  <c r="X142" i="2" s="1"/>
  <c r="X141" i="2" s="1"/>
  <c r="X140" i="2" s="1"/>
  <c r="U142" i="2"/>
  <c r="AC142" i="2" s="1"/>
  <c r="AC141" i="2" s="1"/>
  <c r="AC140" i="2" s="1"/>
  <c r="S142" i="2"/>
  <c r="AA142" i="2" s="1"/>
  <c r="R142" i="2"/>
  <c r="Z142" i="2" s="1"/>
  <c r="Z141" i="2" s="1"/>
  <c r="Z140" i="2" s="1"/>
  <c r="P142" i="2"/>
  <c r="L142" i="2"/>
  <c r="Y141" i="2"/>
  <c r="Y140" i="2" s="1"/>
  <c r="W141" i="2"/>
  <c r="W140" i="2"/>
  <c r="BA139" i="2"/>
  <c r="BA138" i="2" s="1"/>
  <c r="BA137" i="2" s="1"/>
  <c r="BA136" i="2" s="1"/>
  <c r="AY139" i="2"/>
  <c r="AX139" i="2"/>
  <c r="AX138" i="2" s="1"/>
  <c r="AX137" i="2" s="1"/>
  <c r="AV139" i="2"/>
  <c r="AV138" i="2" s="1"/>
  <c r="AV137" i="2" s="1"/>
  <c r="AV136" i="2" s="1"/>
  <c r="AR139" i="2"/>
  <c r="AR138" i="2" s="1"/>
  <c r="AR137" i="2" s="1"/>
  <c r="AO139" i="2"/>
  <c r="AM139" i="2"/>
  <c r="AM138" i="2" s="1"/>
  <c r="AM137" i="2" s="1"/>
  <c r="AL139" i="2"/>
  <c r="AJ139" i="2"/>
  <c r="AF139" i="2"/>
  <c r="U139" i="2"/>
  <c r="U138" i="2" s="1"/>
  <c r="U137" i="2" s="1"/>
  <c r="U136" i="2" s="1"/>
  <c r="S139" i="2"/>
  <c r="R139" i="2"/>
  <c r="R138" i="2" s="1"/>
  <c r="R137" i="2" s="1"/>
  <c r="R136" i="2" s="1"/>
  <c r="P139" i="2"/>
  <c r="L139" i="2"/>
  <c r="L138" i="2" s="1"/>
  <c r="L137" i="2" s="1"/>
  <c r="AY138" i="2"/>
  <c r="AW138" i="2"/>
  <c r="AW137" i="2" s="1"/>
  <c r="AU138" i="2"/>
  <c r="AU137" i="2" s="1"/>
  <c r="AU136" i="2" s="1"/>
  <c r="AT138" i="2"/>
  <c r="AT137" i="2" s="1"/>
  <c r="AS138" i="2"/>
  <c r="AS137" i="2" s="1"/>
  <c r="AQ138" i="2"/>
  <c r="AQ137" i="2" s="1"/>
  <c r="AQ136" i="2" s="1"/>
  <c r="AP138" i="2"/>
  <c r="AO138" i="2"/>
  <c r="AO137" i="2" s="1"/>
  <c r="AL138" i="2"/>
  <c r="AL137" i="2" s="1"/>
  <c r="AK138" i="2"/>
  <c r="AJ138" i="2"/>
  <c r="AJ137" i="2" s="1"/>
  <c r="AI138" i="2"/>
  <c r="AH138" i="2"/>
  <c r="AH137" i="2" s="1"/>
  <c r="AG138" i="2"/>
  <c r="AG137" i="2" s="1"/>
  <c r="AF138" i="2"/>
  <c r="AF137" i="2" s="1"/>
  <c r="AE138" i="2"/>
  <c r="AD138" i="2"/>
  <c r="AD137" i="2" s="1"/>
  <c r="Y138" i="2"/>
  <c r="Y137" i="2" s="1"/>
  <c r="X138" i="2"/>
  <c r="X137" i="2" s="1"/>
  <c r="W138" i="2"/>
  <c r="V138" i="2"/>
  <c r="V137" i="2" s="1"/>
  <c r="S138" i="2"/>
  <c r="S137" i="2" s="1"/>
  <c r="Q138" i="2"/>
  <c r="Q137" i="2" s="1"/>
  <c r="P138" i="2"/>
  <c r="O138" i="2"/>
  <c r="O137" i="2" s="1"/>
  <c r="O136" i="2" s="1"/>
  <c r="N138" i="2"/>
  <c r="N137" i="2" s="1"/>
  <c r="M138" i="2"/>
  <c r="M137" i="2" s="1"/>
  <c r="K138" i="2"/>
  <c r="K137" i="2" s="1"/>
  <c r="K136" i="2" s="1"/>
  <c r="J138" i="2"/>
  <c r="AY137" i="2"/>
  <c r="AP137" i="2"/>
  <c r="AK137" i="2"/>
  <c r="AI137" i="2"/>
  <c r="AI136" i="2" s="1"/>
  <c r="AE137" i="2"/>
  <c r="W137" i="2"/>
  <c r="P137" i="2"/>
  <c r="J137" i="2"/>
  <c r="BA134" i="2"/>
  <c r="AZ134" i="2"/>
  <c r="AY134" i="2"/>
  <c r="AX134" i="2"/>
  <c r="AX133" i="2" s="1"/>
  <c r="AX132" i="2" s="1"/>
  <c r="AO134" i="2"/>
  <c r="AN134" i="2"/>
  <c r="AM134" i="2"/>
  <c r="AL134" i="2"/>
  <c r="AL133" i="2" s="1"/>
  <c r="AL132" i="2" s="1"/>
  <c r="U134" i="2"/>
  <c r="T134" i="2"/>
  <c r="S134" i="2"/>
  <c r="R134" i="2"/>
  <c r="R133" i="2" s="1"/>
  <c r="R132" i="2" s="1"/>
  <c r="AT133" i="2"/>
  <c r="AT132" i="2" s="1"/>
  <c r="AP133" i="2"/>
  <c r="AP132" i="2" s="1"/>
  <c r="AH133" i="2"/>
  <c r="AH132" i="2" s="1"/>
  <c r="AD133" i="2"/>
  <c r="AD132" i="2" s="1"/>
  <c r="V133" i="2"/>
  <c r="N133" i="2"/>
  <c r="N132" i="2" s="1"/>
  <c r="J133" i="2"/>
  <c r="J132" i="2" s="1"/>
  <c r="V132" i="2"/>
  <c r="BA131" i="2"/>
  <c r="AY131" i="2"/>
  <c r="AX131" i="2"/>
  <c r="AX130" i="2" s="1"/>
  <c r="AX129" i="2" s="1"/>
  <c r="AX128" i="2" s="1"/>
  <c r="AV131" i="2"/>
  <c r="AR131" i="2"/>
  <c r="AR130" i="2" s="1"/>
  <c r="AR129" i="2" s="1"/>
  <c r="AR128" i="2" s="1"/>
  <c r="AO131" i="2"/>
  <c r="AM131" i="2"/>
  <c r="AM130" i="2" s="1"/>
  <c r="AM129" i="2" s="1"/>
  <c r="AM128" i="2" s="1"/>
  <c r="AL131" i="2"/>
  <c r="AL130" i="2" s="1"/>
  <c r="AL129" i="2" s="1"/>
  <c r="AJ131" i="2"/>
  <c r="AF131" i="2"/>
  <c r="AC131" i="2"/>
  <c r="AC130" i="2" s="1"/>
  <c r="AC129" i="2" s="1"/>
  <c r="AC128" i="2" s="1"/>
  <c r="X131" i="2"/>
  <c r="U131" i="2"/>
  <c r="S131" i="2"/>
  <c r="S130" i="2" s="1"/>
  <c r="S129" i="2" s="1"/>
  <c r="S128" i="2" s="1"/>
  <c r="R131" i="2"/>
  <c r="R130" i="2" s="1"/>
  <c r="R129" i="2" s="1"/>
  <c r="R128" i="2" s="1"/>
  <c r="P131" i="2"/>
  <c r="L131" i="2"/>
  <c r="BA130" i="2"/>
  <c r="BA129" i="2" s="1"/>
  <c r="BA128" i="2" s="1"/>
  <c r="AY130" i="2"/>
  <c r="AW130" i="2"/>
  <c r="AW129" i="2" s="1"/>
  <c r="AW128" i="2" s="1"/>
  <c r="AV130" i="2"/>
  <c r="AU130" i="2"/>
  <c r="AU129" i="2" s="1"/>
  <c r="AU128" i="2" s="1"/>
  <c r="AT130" i="2"/>
  <c r="AS130" i="2"/>
  <c r="AS129" i="2" s="1"/>
  <c r="AS128" i="2" s="1"/>
  <c r="AQ130" i="2"/>
  <c r="AQ129" i="2" s="1"/>
  <c r="AQ128" i="2" s="1"/>
  <c r="AP130" i="2"/>
  <c r="AO130" i="2"/>
  <c r="AO129" i="2" s="1"/>
  <c r="AO128" i="2" s="1"/>
  <c r="AK130" i="2"/>
  <c r="AJ130" i="2"/>
  <c r="AJ129" i="2" s="1"/>
  <c r="AJ128" i="2" s="1"/>
  <c r="AI130" i="2"/>
  <c r="AH130" i="2"/>
  <c r="AH129" i="2" s="1"/>
  <c r="AG130" i="2"/>
  <c r="AF130" i="2"/>
  <c r="AF129" i="2" s="1"/>
  <c r="AF128" i="2" s="1"/>
  <c r="AE130" i="2"/>
  <c r="AD130" i="2"/>
  <c r="AD129" i="2" s="1"/>
  <c r="Y130" i="2"/>
  <c r="Y129" i="2" s="1"/>
  <c r="Y128" i="2" s="1"/>
  <c r="X130" i="2"/>
  <c r="W130" i="2"/>
  <c r="W129" i="2" s="1"/>
  <c r="W128" i="2" s="1"/>
  <c r="V130" i="2"/>
  <c r="U130" i="2"/>
  <c r="U129" i="2" s="1"/>
  <c r="U128" i="2" s="1"/>
  <c r="Q130" i="2"/>
  <c r="P130" i="2"/>
  <c r="P129" i="2" s="1"/>
  <c r="P128" i="2" s="1"/>
  <c r="O130" i="2"/>
  <c r="O129" i="2" s="1"/>
  <c r="O128" i="2" s="1"/>
  <c r="N130" i="2"/>
  <c r="N129" i="2" s="1"/>
  <c r="M130" i="2"/>
  <c r="L130" i="2"/>
  <c r="L129" i="2" s="1"/>
  <c r="L128" i="2" s="1"/>
  <c r="K130" i="2"/>
  <c r="J130" i="2"/>
  <c r="J129" i="2" s="1"/>
  <c r="AY129" i="2"/>
  <c r="AY128" i="2" s="1"/>
  <c r="AV129" i="2"/>
  <c r="AV128" i="2" s="1"/>
  <c r="AT129" i="2"/>
  <c r="AP129" i="2"/>
  <c r="AK129" i="2"/>
  <c r="AK128" i="2" s="1"/>
  <c r="AI129" i="2"/>
  <c r="AI128" i="2" s="1"/>
  <c r="AI106" i="2" s="1"/>
  <c r="AG129" i="2"/>
  <c r="AG128" i="2" s="1"/>
  <c r="AE129" i="2"/>
  <c r="X129" i="2"/>
  <c r="X128" i="2" s="1"/>
  <c r="V129" i="2"/>
  <c r="Q129" i="2"/>
  <c r="Q128" i="2" s="1"/>
  <c r="M129" i="2"/>
  <c r="K129" i="2"/>
  <c r="K128" i="2" s="1"/>
  <c r="AE128" i="2"/>
  <c r="M128" i="2"/>
  <c r="BA127" i="2"/>
  <c r="BA126" i="2" s="1"/>
  <c r="BA125" i="2" s="1"/>
  <c r="BA124" i="2" s="1"/>
  <c r="AY127" i="2"/>
  <c r="AX127" i="2"/>
  <c r="AX126" i="2" s="1"/>
  <c r="AX125" i="2" s="1"/>
  <c r="AX124" i="2" s="1"/>
  <c r="AV127" i="2"/>
  <c r="AR127" i="2"/>
  <c r="AR126" i="2" s="1"/>
  <c r="AR125" i="2" s="1"/>
  <c r="AR124" i="2" s="1"/>
  <c r="AO127" i="2"/>
  <c r="AO126" i="2" s="1"/>
  <c r="AO125" i="2" s="1"/>
  <c r="AO124" i="2" s="1"/>
  <c r="AM127" i="2"/>
  <c r="AM126" i="2" s="1"/>
  <c r="AM125" i="2" s="1"/>
  <c r="AM124" i="2" s="1"/>
  <c r="AL127" i="2"/>
  <c r="AL126" i="2" s="1"/>
  <c r="AL125" i="2" s="1"/>
  <c r="AL124" i="2" s="1"/>
  <c r="AJ127" i="2"/>
  <c r="AJ126" i="2" s="1"/>
  <c r="AJ125" i="2" s="1"/>
  <c r="AJ124" i="2" s="1"/>
  <c r="AF127" i="2"/>
  <c r="X127" i="2"/>
  <c r="X126" i="2" s="1"/>
  <c r="X125" i="2" s="1"/>
  <c r="X124" i="2" s="1"/>
  <c r="U127" i="2"/>
  <c r="U126" i="2" s="1"/>
  <c r="U125" i="2" s="1"/>
  <c r="U124" i="2" s="1"/>
  <c r="S127" i="2"/>
  <c r="AA127" i="2" s="1"/>
  <c r="AA126" i="2" s="1"/>
  <c r="AA125" i="2" s="1"/>
  <c r="AA124" i="2" s="1"/>
  <c r="R127" i="2"/>
  <c r="R126" i="2" s="1"/>
  <c r="R125" i="2" s="1"/>
  <c r="R124" i="2" s="1"/>
  <c r="P127" i="2"/>
  <c r="P126" i="2" s="1"/>
  <c r="P125" i="2" s="1"/>
  <c r="P124" i="2" s="1"/>
  <c r="L127" i="2"/>
  <c r="L126" i="2" s="1"/>
  <c r="L125" i="2" s="1"/>
  <c r="L124" i="2" s="1"/>
  <c r="AY126" i="2"/>
  <c r="AW126" i="2"/>
  <c r="AV126" i="2"/>
  <c r="AU126" i="2"/>
  <c r="AT126" i="2"/>
  <c r="AS126" i="2"/>
  <c r="AQ126" i="2"/>
  <c r="AP126" i="2"/>
  <c r="AK126" i="2"/>
  <c r="AI126" i="2"/>
  <c r="AH126" i="2"/>
  <c r="AG126" i="2"/>
  <c r="AF126" i="2"/>
  <c r="AE126" i="2"/>
  <c r="AD126" i="2"/>
  <c r="Y126" i="2"/>
  <c r="W126" i="2"/>
  <c r="W125" i="2" s="1"/>
  <c r="W124" i="2" s="1"/>
  <c r="V126" i="2"/>
  <c r="S126" i="2"/>
  <c r="Q126" i="2"/>
  <c r="O126" i="2"/>
  <c r="O125" i="2" s="1"/>
  <c r="O124" i="2" s="1"/>
  <c r="N126" i="2"/>
  <c r="M126" i="2"/>
  <c r="K126" i="2"/>
  <c r="J126" i="2"/>
  <c r="J125" i="2" s="1"/>
  <c r="J124" i="2" s="1"/>
  <c r="AY125" i="2"/>
  <c r="AW125" i="2"/>
  <c r="AV125" i="2"/>
  <c r="AU125" i="2"/>
  <c r="AU124" i="2" s="1"/>
  <c r="AT125" i="2"/>
  <c r="AS125" i="2"/>
  <c r="AQ125" i="2"/>
  <c r="AP125" i="2"/>
  <c r="AP124" i="2" s="1"/>
  <c r="AK125" i="2"/>
  <c r="AI125" i="2"/>
  <c r="AH125" i="2"/>
  <c r="AG125" i="2"/>
  <c r="AG124" i="2" s="1"/>
  <c r="AF125" i="2"/>
  <c r="AE125" i="2"/>
  <c r="AD125" i="2"/>
  <c r="Y125" i="2"/>
  <c r="Y124" i="2" s="1"/>
  <c r="V125" i="2"/>
  <c r="S125" i="2"/>
  <c r="Q125" i="2"/>
  <c r="Q124" i="2" s="1"/>
  <c r="N125" i="2"/>
  <c r="M125" i="2"/>
  <c r="K125" i="2"/>
  <c r="K124" i="2" s="1"/>
  <c r="AY124" i="2"/>
  <c r="AW124" i="2"/>
  <c r="AV124" i="2"/>
  <c r="AT124" i="2"/>
  <c r="AS124" i="2"/>
  <c r="AQ124" i="2"/>
  <c r="AK124" i="2"/>
  <c r="AI124" i="2"/>
  <c r="AH124" i="2"/>
  <c r="AF124" i="2"/>
  <c r="AE124" i="2"/>
  <c r="AD124" i="2"/>
  <c r="V124" i="2"/>
  <c r="S124" i="2"/>
  <c r="N124" i="2"/>
  <c r="M124" i="2"/>
  <c r="BA123" i="2"/>
  <c r="AY123" i="2"/>
  <c r="AX123" i="2"/>
  <c r="AV123" i="2"/>
  <c r="AR123" i="2"/>
  <c r="AR122" i="2" s="1"/>
  <c r="AR121" i="2" s="1"/>
  <c r="AO123" i="2"/>
  <c r="AO122" i="2" s="1"/>
  <c r="AO121" i="2" s="1"/>
  <c r="AM123" i="2"/>
  <c r="AL123" i="2"/>
  <c r="AL122" i="2" s="1"/>
  <c r="AL121" i="2" s="1"/>
  <c r="AJ123" i="2"/>
  <c r="AJ122" i="2" s="1"/>
  <c r="AJ121" i="2" s="1"/>
  <c r="AF123" i="2"/>
  <c r="AF122" i="2" s="1"/>
  <c r="AF121" i="2" s="1"/>
  <c r="X123" i="2"/>
  <c r="U123" i="2"/>
  <c r="U122" i="2" s="1"/>
  <c r="U121" i="2" s="1"/>
  <c r="S123" i="2"/>
  <c r="AA123" i="2" s="1"/>
  <c r="AA122" i="2" s="1"/>
  <c r="AA121" i="2" s="1"/>
  <c r="R123" i="2"/>
  <c r="Z123" i="2" s="1"/>
  <c r="Z122" i="2" s="1"/>
  <c r="Z121" i="2" s="1"/>
  <c r="P123" i="2"/>
  <c r="P122" i="2" s="1"/>
  <c r="P121" i="2" s="1"/>
  <c r="L123" i="2"/>
  <c r="L122" i="2" s="1"/>
  <c r="L121" i="2" s="1"/>
  <c r="BA122" i="2"/>
  <c r="AY122" i="2"/>
  <c r="AX122" i="2"/>
  <c r="AX121" i="2" s="1"/>
  <c r="AW122" i="2"/>
  <c r="AV122" i="2"/>
  <c r="AU122" i="2"/>
  <c r="AT122" i="2"/>
  <c r="AT121" i="2" s="1"/>
  <c r="AS122" i="2"/>
  <c r="AQ122" i="2"/>
  <c r="AP122" i="2"/>
  <c r="AM122" i="2"/>
  <c r="AM121" i="2" s="1"/>
  <c r="AK122" i="2"/>
  <c r="AI122" i="2"/>
  <c r="AH122" i="2"/>
  <c r="AG122" i="2"/>
  <c r="AG121" i="2" s="1"/>
  <c r="AE122" i="2"/>
  <c r="AD122" i="2"/>
  <c r="Y122" i="2"/>
  <c r="X122" i="2"/>
  <c r="W122" i="2"/>
  <c r="V122" i="2"/>
  <c r="V121" i="2" s="1"/>
  <c r="S122" i="2"/>
  <c r="R122" i="2"/>
  <c r="Q122" i="2"/>
  <c r="O122" i="2"/>
  <c r="O121" i="2" s="1"/>
  <c r="N122" i="2"/>
  <c r="M122" i="2"/>
  <c r="K122" i="2"/>
  <c r="K121" i="2" s="1"/>
  <c r="J122" i="2"/>
  <c r="J121" i="2" s="1"/>
  <c r="BA121" i="2"/>
  <c r="AY121" i="2"/>
  <c r="AW121" i="2"/>
  <c r="AV121" i="2"/>
  <c r="AU121" i="2"/>
  <c r="AS121" i="2"/>
  <c r="AQ121" i="2"/>
  <c r="AP121" i="2"/>
  <c r="AK121" i="2"/>
  <c r="AI121" i="2"/>
  <c r="AH121" i="2"/>
  <c r="AE121" i="2"/>
  <c r="AD121" i="2"/>
  <c r="Y121" i="2"/>
  <c r="X121" i="2"/>
  <c r="W121" i="2"/>
  <c r="S121" i="2"/>
  <c r="R121" i="2"/>
  <c r="Q121" i="2"/>
  <c r="N121" i="2"/>
  <c r="M121" i="2"/>
  <c r="BA120" i="2"/>
  <c r="AY120" i="2"/>
  <c r="AY119" i="2" s="1"/>
  <c r="AY118" i="2" s="1"/>
  <c r="AY114" i="2" s="1"/>
  <c r="AX120" i="2"/>
  <c r="AV120" i="2"/>
  <c r="AV119" i="2" s="1"/>
  <c r="AV118" i="2" s="1"/>
  <c r="AV114" i="2" s="1"/>
  <c r="AR120" i="2"/>
  <c r="AO120" i="2"/>
  <c r="AO119" i="2" s="1"/>
  <c r="AO118" i="2" s="1"/>
  <c r="AO114" i="2" s="1"/>
  <c r="AM120" i="2"/>
  <c r="AL120" i="2"/>
  <c r="AJ120" i="2"/>
  <c r="AJ119" i="2" s="1"/>
  <c r="AJ118" i="2" s="1"/>
  <c r="AJ114" i="2" s="1"/>
  <c r="AF120" i="2"/>
  <c r="AF119" i="2" s="1"/>
  <c r="AF118" i="2" s="1"/>
  <c r="AF114" i="2" s="1"/>
  <c r="X120" i="2"/>
  <c r="X119" i="2" s="1"/>
  <c r="X118" i="2" s="1"/>
  <c r="U120" i="2"/>
  <c r="AC120" i="2" s="1"/>
  <c r="AC119" i="2" s="1"/>
  <c r="AC118" i="2" s="1"/>
  <c r="S120" i="2"/>
  <c r="AA120" i="2" s="1"/>
  <c r="AA119" i="2" s="1"/>
  <c r="AA118" i="2" s="1"/>
  <c r="P120" i="2"/>
  <c r="L120" i="2"/>
  <c r="L119" i="2" s="1"/>
  <c r="L118" i="2" s="1"/>
  <c r="L114" i="2" s="1"/>
  <c r="J120" i="2"/>
  <c r="R120" i="2" s="1"/>
  <c r="BA119" i="2"/>
  <c r="AX119" i="2"/>
  <c r="AX118" i="2" s="1"/>
  <c r="AW119" i="2"/>
  <c r="AU119" i="2"/>
  <c r="AT119" i="2"/>
  <c r="AS119" i="2"/>
  <c r="AS118" i="2" s="1"/>
  <c r="AS114" i="2" s="1"/>
  <c r="AR119" i="2"/>
  <c r="AQ119" i="2"/>
  <c r="AP119" i="2"/>
  <c r="AM119" i="2"/>
  <c r="AM118" i="2" s="1"/>
  <c r="AL119" i="2"/>
  <c r="AK119" i="2"/>
  <c r="AI119" i="2"/>
  <c r="AH119" i="2"/>
  <c r="AH118" i="2" s="1"/>
  <c r="AH114" i="2" s="1"/>
  <c r="AG119" i="2"/>
  <c r="AE119" i="2"/>
  <c r="AD119" i="2"/>
  <c r="Y119" i="2"/>
  <c r="W119" i="2"/>
  <c r="V119" i="2"/>
  <c r="U119" i="2"/>
  <c r="U118" i="2" s="1"/>
  <c r="S119" i="2"/>
  <c r="Q119" i="2"/>
  <c r="P119" i="2"/>
  <c r="O119" i="2"/>
  <c r="O118" i="2" s="1"/>
  <c r="N119" i="2"/>
  <c r="M119" i="2"/>
  <c r="K119" i="2"/>
  <c r="J119" i="2"/>
  <c r="J118" i="2" s="1"/>
  <c r="BA118" i="2"/>
  <c r="BA114" i="2" s="1"/>
  <c r="AW118" i="2"/>
  <c r="AW114" i="2" s="1"/>
  <c r="AU118" i="2"/>
  <c r="AT118" i="2"/>
  <c r="AR118" i="2"/>
  <c r="AQ118" i="2"/>
  <c r="AP118" i="2"/>
  <c r="AP114" i="2" s="1"/>
  <c r="AL118" i="2"/>
  <c r="AL114" i="2" s="1"/>
  <c r="AK118" i="2"/>
  <c r="AK114" i="2" s="1"/>
  <c r="AI118" i="2"/>
  <c r="AG118" i="2"/>
  <c r="AE118" i="2"/>
  <c r="AE114" i="2" s="1"/>
  <c r="AD118" i="2"/>
  <c r="AD114" i="2" s="1"/>
  <c r="Y118" i="2"/>
  <c r="W118" i="2"/>
  <c r="W114" i="2" s="1"/>
  <c r="V118" i="2"/>
  <c r="S118" i="2"/>
  <c r="Q118" i="2"/>
  <c r="Q114" i="2" s="1"/>
  <c r="P118" i="2"/>
  <c r="N118" i="2"/>
  <c r="N114" i="2" s="1"/>
  <c r="M118" i="2"/>
  <c r="M114" i="2" s="1"/>
  <c r="K118" i="2"/>
  <c r="AC117" i="2"/>
  <c r="AC116" i="2" s="1"/>
  <c r="AC115" i="2" s="1"/>
  <c r="AB117" i="2"/>
  <c r="AA117" i="2"/>
  <c r="AA116" i="2" s="1"/>
  <c r="AA115" i="2" s="1"/>
  <c r="Z117" i="2"/>
  <c r="Z116" i="2" s="1"/>
  <c r="Z115" i="2" s="1"/>
  <c r="W117" i="2"/>
  <c r="AB116" i="2"/>
  <c r="Y116" i="2"/>
  <c r="Y115" i="2" s="1"/>
  <c r="X116" i="2"/>
  <c r="X115" i="2" s="1"/>
  <c r="W116" i="2"/>
  <c r="V116" i="2"/>
  <c r="U116" i="2"/>
  <c r="U115" i="2" s="1"/>
  <c r="T116" i="2"/>
  <c r="T115" i="2" s="1"/>
  <c r="S116" i="2"/>
  <c r="R116" i="2"/>
  <c r="AB115" i="2"/>
  <c r="W115" i="2"/>
  <c r="V115" i="2"/>
  <c r="S115" i="2"/>
  <c r="R115" i="2"/>
  <c r="AU114" i="2"/>
  <c r="AQ114" i="2"/>
  <c r="AI114" i="2"/>
  <c r="S114" i="2"/>
  <c r="U113" i="2"/>
  <c r="T113" i="2"/>
  <c r="S113" i="2"/>
  <c r="R113" i="2"/>
  <c r="AG112" i="2"/>
  <c r="AF112" i="2"/>
  <c r="AE112" i="2"/>
  <c r="AD112" i="2"/>
  <c r="Y112" i="2"/>
  <c r="X112" i="2"/>
  <c r="W112" i="2"/>
  <c r="V112" i="2"/>
  <c r="U112" i="2"/>
  <c r="T112" i="2"/>
  <c r="S112" i="2"/>
  <c r="R112" i="2"/>
  <c r="Q112" i="2"/>
  <c r="P112" i="2"/>
  <c r="O112" i="2"/>
  <c r="N112" i="2"/>
  <c r="M112" i="2"/>
  <c r="L112" i="2"/>
  <c r="K112" i="2"/>
  <c r="J112" i="2"/>
  <c r="AG111" i="2"/>
  <c r="AF111" i="2"/>
  <c r="AE111" i="2"/>
  <c r="AD111" i="2"/>
  <c r="Y111" i="2"/>
  <c r="X111" i="2"/>
  <c r="W111" i="2"/>
  <c r="V111" i="2"/>
  <c r="U111" i="2"/>
  <c r="T111" i="2"/>
  <c r="S111" i="2"/>
  <c r="R111" i="2"/>
  <c r="Q111" i="2"/>
  <c r="P111" i="2"/>
  <c r="O111" i="2"/>
  <c r="N111" i="2"/>
  <c r="M111" i="2"/>
  <c r="L111" i="2"/>
  <c r="K111" i="2"/>
  <c r="J111" i="2"/>
  <c r="BA110" i="2"/>
  <c r="AZ110" i="2"/>
  <c r="AZ109" i="2" s="1"/>
  <c r="AZ108" i="2" s="1"/>
  <c r="AZ107" i="2" s="1"/>
  <c r="AX110" i="2"/>
  <c r="AU110" i="2"/>
  <c r="AQ110" i="2"/>
  <c r="AY110" i="2" s="1"/>
  <c r="AO110" i="2"/>
  <c r="AO109" i="2" s="1"/>
  <c r="AO108" i="2" s="1"/>
  <c r="AO107" i="2" s="1"/>
  <c r="AN110" i="2"/>
  <c r="AN109" i="2" s="1"/>
  <c r="AN108" i="2" s="1"/>
  <c r="AN107" i="2" s="1"/>
  <c r="AL110" i="2"/>
  <c r="AI110" i="2"/>
  <c r="AE110" i="2"/>
  <c r="AM110" i="2" s="1"/>
  <c r="W110" i="2"/>
  <c r="U110" i="2"/>
  <c r="U109" i="2" s="1"/>
  <c r="U108" i="2" s="1"/>
  <c r="U107" i="2" s="1"/>
  <c r="T110" i="2"/>
  <c r="T109" i="2" s="1"/>
  <c r="T108" i="2" s="1"/>
  <c r="T107" i="2" s="1"/>
  <c r="R110" i="2"/>
  <c r="Z110" i="2" s="1"/>
  <c r="Z109" i="2" s="1"/>
  <c r="Z108" i="2" s="1"/>
  <c r="O110" i="2"/>
  <c r="K110" i="2"/>
  <c r="S110" i="2" s="1"/>
  <c r="BA109" i="2"/>
  <c r="BA108" i="2" s="1"/>
  <c r="BA107" i="2" s="1"/>
  <c r="AX109" i="2"/>
  <c r="AW109" i="2"/>
  <c r="AV109" i="2"/>
  <c r="AU109" i="2"/>
  <c r="AU108" i="2" s="1"/>
  <c r="AU107" i="2" s="1"/>
  <c r="AT109" i="2"/>
  <c r="AS109" i="2"/>
  <c r="AR109" i="2"/>
  <c r="AQ109" i="2"/>
  <c r="AQ108" i="2" s="1"/>
  <c r="AQ107" i="2" s="1"/>
  <c r="AQ106" i="2" s="1"/>
  <c r="AP109" i="2"/>
  <c r="AL109" i="2"/>
  <c r="AK109" i="2"/>
  <c r="AJ109" i="2"/>
  <c r="AJ108" i="2" s="1"/>
  <c r="AJ107" i="2" s="1"/>
  <c r="AI109" i="2"/>
  <c r="AH109" i="2"/>
  <c r="AG109" i="2"/>
  <c r="AF109" i="2"/>
  <c r="AF108" i="2" s="1"/>
  <c r="AF107" i="2" s="1"/>
  <c r="AD109" i="2"/>
  <c r="Y109" i="2"/>
  <c r="Y108" i="2" s="1"/>
  <c r="Y107" i="2" s="1"/>
  <c r="X109" i="2"/>
  <c r="W109" i="2"/>
  <c r="V109" i="2"/>
  <c r="R109" i="2"/>
  <c r="R108" i="2" s="1"/>
  <c r="R107" i="2" s="1"/>
  <c r="Q109" i="2"/>
  <c r="P109" i="2"/>
  <c r="O109" i="2"/>
  <c r="N109" i="2"/>
  <c r="N108" i="2" s="1"/>
  <c r="N107" i="2" s="1"/>
  <c r="M109" i="2"/>
  <c r="L109" i="2"/>
  <c r="K109" i="2"/>
  <c r="J109" i="2"/>
  <c r="J108" i="2" s="1"/>
  <c r="J107" i="2" s="1"/>
  <c r="AX108" i="2"/>
  <c r="AW108" i="2"/>
  <c r="AV108" i="2"/>
  <c r="AV107" i="2" s="1"/>
  <c r="AT108" i="2"/>
  <c r="AS108" i="2"/>
  <c r="AR108" i="2"/>
  <c r="AR107" i="2" s="1"/>
  <c r="AP108" i="2"/>
  <c r="AL108" i="2"/>
  <c r="AK108" i="2"/>
  <c r="AK107" i="2" s="1"/>
  <c r="AI108" i="2"/>
  <c r="AH108" i="2"/>
  <c r="AG108" i="2"/>
  <c r="AG107" i="2" s="1"/>
  <c r="AD108" i="2"/>
  <c r="X108" i="2"/>
  <c r="W108" i="2"/>
  <c r="W107" i="2" s="1"/>
  <c r="V108" i="2"/>
  <c r="V107" i="2" s="1"/>
  <c r="Q108" i="2"/>
  <c r="P108" i="2"/>
  <c r="O108" i="2"/>
  <c r="O107" i="2" s="1"/>
  <c r="M108" i="2"/>
  <c r="L108" i="2"/>
  <c r="K108" i="2"/>
  <c r="K107" i="2" s="1"/>
  <c r="AX107" i="2"/>
  <c r="AW107" i="2"/>
  <c r="AT107" i="2"/>
  <c r="AS107" i="2"/>
  <c r="AP107" i="2"/>
  <c r="AL107" i="2"/>
  <c r="AI107" i="2"/>
  <c r="AH107" i="2"/>
  <c r="AD107" i="2"/>
  <c r="Q107" i="2"/>
  <c r="M107" i="2"/>
  <c r="BA105" i="2"/>
  <c r="AY105" i="2"/>
  <c r="AY104" i="2" s="1"/>
  <c r="AY103" i="2" s="1"/>
  <c r="AX105" i="2"/>
  <c r="AX104" i="2" s="1"/>
  <c r="AX103" i="2" s="1"/>
  <c r="AV105" i="2"/>
  <c r="AR105" i="2"/>
  <c r="AO105" i="2"/>
  <c r="AO104" i="2" s="1"/>
  <c r="AO103" i="2" s="1"/>
  <c r="AM105" i="2"/>
  <c r="AM104" i="2" s="1"/>
  <c r="AM103" i="2" s="1"/>
  <c r="AL105" i="2"/>
  <c r="AJ105" i="2"/>
  <c r="AJ104" i="2" s="1"/>
  <c r="AJ103" i="2" s="1"/>
  <c r="AF105" i="2"/>
  <c r="AF104" i="2" s="1"/>
  <c r="AF103" i="2" s="1"/>
  <c r="AC105" i="2"/>
  <c r="AC104" i="2" s="1"/>
  <c r="AC103" i="2" s="1"/>
  <c r="X105" i="2"/>
  <c r="U105" i="2"/>
  <c r="S105" i="2"/>
  <c r="S104" i="2" s="1"/>
  <c r="S103" i="2" s="1"/>
  <c r="R105" i="2"/>
  <c r="Z105" i="2" s="1"/>
  <c r="Z104" i="2" s="1"/>
  <c r="Z103" i="2" s="1"/>
  <c r="P105" i="2"/>
  <c r="L105" i="2"/>
  <c r="L104" i="2" s="1"/>
  <c r="L103" i="2" s="1"/>
  <c r="BA104" i="2"/>
  <c r="BA103" i="2" s="1"/>
  <c r="AW104" i="2"/>
  <c r="AV104" i="2"/>
  <c r="AU104" i="2"/>
  <c r="AU103" i="2" s="1"/>
  <c r="AT104" i="2"/>
  <c r="AS104" i="2"/>
  <c r="AR104" i="2"/>
  <c r="AQ104" i="2"/>
  <c r="AQ103" i="2" s="1"/>
  <c r="AP104" i="2"/>
  <c r="AP103" i="2" s="1"/>
  <c r="AP95" i="2" s="1"/>
  <c r="AP94" i="2" s="1"/>
  <c r="AL104" i="2"/>
  <c r="AK104" i="2"/>
  <c r="AK103" i="2" s="1"/>
  <c r="AI104" i="2"/>
  <c r="AH104" i="2"/>
  <c r="AG104" i="2"/>
  <c r="AG103" i="2" s="1"/>
  <c r="AE104" i="2"/>
  <c r="AE103" i="2" s="1"/>
  <c r="AD104" i="2"/>
  <c r="Y104" i="2"/>
  <c r="Y103" i="2" s="1"/>
  <c r="X104" i="2"/>
  <c r="W104" i="2"/>
  <c r="V104" i="2"/>
  <c r="V103" i="2" s="1"/>
  <c r="U104" i="2"/>
  <c r="U103" i="2" s="1"/>
  <c r="R104" i="2"/>
  <c r="Q104" i="2"/>
  <c r="P104" i="2"/>
  <c r="O104" i="2"/>
  <c r="O103" i="2" s="1"/>
  <c r="N104" i="2"/>
  <c r="N103" i="2" s="1"/>
  <c r="M104" i="2"/>
  <c r="K104" i="2"/>
  <c r="J104" i="2"/>
  <c r="J103" i="2" s="1"/>
  <c r="AW103" i="2"/>
  <c r="AV103" i="2"/>
  <c r="AT103" i="2"/>
  <c r="AS103" i="2"/>
  <c r="AR103" i="2"/>
  <c r="AL103" i="2"/>
  <c r="AI103" i="2"/>
  <c r="AH103" i="2"/>
  <c r="AD103" i="2"/>
  <c r="X103" i="2"/>
  <c r="W103" i="2"/>
  <c r="R103" i="2"/>
  <c r="Q103" i="2"/>
  <c r="P103" i="2"/>
  <c r="M103" i="2"/>
  <c r="K103" i="2"/>
  <c r="BA102" i="2"/>
  <c r="BA101" i="2" s="1"/>
  <c r="AY102" i="2"/>
  <c r="AX102" i="2"/>
  <c r="AX101" i="2" s="1"/>
  <c r="AV102" i="2"/>
  <c r="AR102" i="2"/>
  <c r="AO102" i="2"/>
  <c r="AO101" i="2" s="1"/>
  <c r="AM102" i="2"/>
  <c r="AM101" i="2" s="1"/>
  <c r="AL102" i="2"/>
  <c r="AL101" i="2" s="1"/>
  <c r="AJ102" i="2"/>
  <c r="AF102" i="2"/>
  <c r="AC102" i="2"/>
  <c r="AC101" i="2" s="1"/>
  <c r="X102" i="2"/>
  <c r="U102" i="2"/>
  <c r="S102" i="2"/>
  <c r="S101" i="2" s="1"/>
  <c r="R102" i="2"/>
  <c r="R101" i="2" s="1"/>
  <c r="P102" i="2"/>
  <c r="L102" i="2"/>
  <c r="AY101" i="2"/>
  <c r="AW101" i="2"/>
  <c r="AV101" i="2"/>
  <c r="AU101" i="2"/>
  <c r="AT101" i="2"/>
  <c r="AS101" i="2"/>
  <c r="AR101" i="2"/>
  <c r="AQ101" i="2"/>
  <c r="AP101" i="2"/>
  <c r="AK101" i="2"/>
  <c r="AJ101" i="2"/>
  <c r="AI101" i="2"/>
  <c r="AH101" i="2"/>
  <c r="AG101" i="2"/>
  <c r="AF101" i="2"/>
  <c r="AE101" i="2"/>
  <c r="AD101" i="2"/>
  <c r="Y101" i="2"/>
  <c r="X101" i="2"/>
  <c r="W101" i="2"/>
  <c r="V101" i="2"/>
  <c r="U101" i="2"/>
  <c r="Q101" i="2"/>
  <c r="P101" i="2"/>
  <c r="O101" i="2"/>
  <c r="N101" i="2"/>
  <c r="M101" i="2"/>
  <c r="L101" i="2"/>
  <c r="K101" i="2"/>
  <c r="J101" i="2"/>
  <c r="BA100" i="2"/>
  <c r="BA99" i="2" s="1"/>
  <c r="AY100" i="2"/>
  <c r="AX100" i="2"/>
  <c r="AV100" i="2"/>
  <c r="AR100" i="2"/>
  <c r="AR99" i="2" s="1"/>
  <c r="AO100" i="2"/>
  <c r="AO99" i="2" s="1"/>
  <c r="AM100" i="2"/>
  <c r="AL100" i="2"/>
  <c r="AL99" i="2" s="1"/>
  <c r="AJ100" i="2"/>
  <c r="AJ99" i="2" s="1"/>
  <c r="AF100" i="2"/>
  <c r="AA100" i="2"/>
  <c r="X100" i="2"/>
  <c r="X99" i="2" s="1"/>
  <c r="U100" i="2"/>
  <c r="U99" i="2" s="1"/>
  <c r="S100" i="2"/>
  <c r="R100" i="2"/>
  <c r="R99" i="2" s="1"/>
  <c r="P100" i="2"/>
  <c r="L100" i="2"/>
  <c r="AY99" i="2"/>
  <c r="AX99" i="2"/>
  <c r="AW99" i="2"/>
  <c r="AV99" i="2"/>
  <c r="AU99" i="2"/>
  <c r="AT99" i="2"/>
  <c r="AS99" i="2"/>
  <c r="AQ99" i="2"/>
  <c r="AP99" i="2"/>
  <c r="AM99" i="2"/>
  <c r="AK99" i="2"/>
  <c r="AI99" i="2"/>
  <c r="AH99" i="2"/>
  <c r="AG99" i="2"/>
  <c r="AF99" i="2"/>
  <c r="AE99" i="2"/>
  <c r="AD99" i="2"/>
  <c r="AA99" i="2"/>
  <c r="Y99" i="2"/>
  <c r="W99" i="2"/>
  <c r="V99" i="2"/>
  <c r="S99" i="2"/>
  <c r="Q99" i="2"/>
  <c r="P99" i="2"/>
  <c r="O99" i="2"/>
  <c r="N99" i="2"/>
  <c r="M99" i="2"/>
  <c r="L99" i="2"/>
  <c r="K99" i="2"/>
  <c r="J99" i="2"/>
  <c r="BA98" i="2"/>
  <c r="BA97" i="2" s="1"/>
  <c r="AY98" i="2"/>
  <c r="AY97" i="2" s="1"/>
  <c r="AY96" i="2" s="1"/>
  <c r="AX98" i="2"/>
  <c r="AV98" i="2"/>
  <c r="AR98" i="2"/>
  <c r="AR97" i="2" s="1"/>
  <c r="AO98" i="2"/>
  <c r="AO97" i="2" s="1"/>
  <c r="AM98" i="2"/>
  <c r="AL98" i="2"/>
  <c r="AJ98" i="2"/>
  <c r="AJ97" i="2" s="1"/>
  <c r="AF98" i="2"/>
  <c r="AF97" i="2" s="1"/>
  <c r="AF96" i="2" s="1"/>
  <c r="AF95" i="2" s="1"/>
  <c r="AF94" i="2" s="1"/>
  <c r="X98" i="2"/>
  <c r="X97" i="2" s="1"/>
  <c r="U98" i="2"/>
  <c r="U97" i="2" s="1"/>
  <c r="U96" i="2" s="1"/>
  <c r="S98" i="2"/>
  <c r="AA98" i="2" s="1"/>
  <c r="AA97" i="2" s="1"/>
  <c r="R98" i="2"/>
  <c r="Z98" i="2" s="1"/>
  <c r="Z97" i="2" s="1"/>
  <c r="P98" i="2"/>
  <c r="P97" i="2" s="1"/>
  <c r="P96" i="2" s="1"/>
  <c r="P95" i="2" s="1"/>
  <c r="P94" i="2" s="1"/>
  <c r="L98" i="2"/>
  <c r="L97" i="2" s="1"/>
  <c r="L96" i="2" s="1"/>
  <c r="L95" i="2" s="1"/>
  <c r="L94" i="2" s="1"/>
  <c r="AX97" i="2"/>
  <c r="AW97" i="2"/>
  <c r="AV97" i="2"/>
  <c r="AU97" i="2"/>
  <c r="AT97" i="2"/>
  <c r="AS97" i="2"/>
  <c r="AQ97" i="2"/>
  <c r="AP97" i="2"/>
  <c r="AM97" i="2"/>
  <c r="AL97" i="2"/>
  <c r="AK97" i="2"/>
  <c r="AI97" i="2"/>
  <c r="AH97" i="2"/>
  <c r="AG97" i="2"/>
  <c r="AE97" i="2"/>
  <c r="AD97" i="2"/>
  <c r="Y97" i="2"/>
  <c r="W97" i="2"/>
  <c r="W96" i="2" s="1"/>
  <c r="W95" i="2" s="1"/>
  <c r="W94" i="2" s="1"/>
  <c r="V97" i="2"/>
  <c r="V96" i="2" s="1"/>
  <c r="S97" i="2"/>
  <c r="Q97" i="2"/>
  <c r="O97" i="2"/>
  <c r="N97" i="2"/>
  <c r="N96" i="2" s="1"/>
  <c r="N95" i="2" s="1"/>
  <c r="N94" i="2" s="1"/>
  <c r="M97" i="2"/>
  <c r="K97" i="2"/>
  <c r="K96" i="2" s="1"/>
  <c r="K95" i="2" s="1"/>
  <c r="K94" i="2" s="1"/>
  <c r="J97" i="2"/>
  <c r="J96" i="2" s="1"/>
  <c r="J95" i="2" s="1"/>
  <c r="J94" i="2" s="1"/>
  <c r="AU96" i="2"/>
  <c r="AT96" i="2"/>
  <c r="AT95" i="2" s="1"/>
  <c r="AT94" i="2" s="1"/>
  <c r="AQ96" i="2"/>
  <c r="AQ95" i="2" s="1"/>
  <c r="AQ94" i="2" s="1"/>
  <c r="AP96" i="2"/>
  <c r="AI96" i="2"/>
  <c r="AH96" i="2"/>
  <c r="AH95" i="2" s="1"/>
  <c r="AH94" i="2" s="1"/>
  <c r="AE96" i="2"/>
  <c r="AE95" i="2" s="1"/>
  <c r="AE94" i="2" s="1"/>
  <c r="AD96" i="2"/>
  <c r="O96" i="2"/>
  <c r="O95" i="2" s="1"/>
  <c r="O94" i="2" s="1"/>
  <c r="AI95" i="2"/>
  <c r="AI94" i="2" s="1"/>
  <c r="AD95" i="2"/>
  <c r="AD94" i="2" s="1"/>
  <c r="BA93" i="2"/>
  <c r="BA92" i="2" s="1"/>
  <c r="AZ93" i="2"/>
  <c r="AX93" i="2"/>
  <c r="AX92" i="2" s="1"/>
  <c r="AU93" i="2"/>
  <c r="AU92" i="2" s="1"/>
  <c r="AQ93" i="2"/>
  <c r="AY93" i="2" s="1"/>
  <c r="AY92" i="2" s="1"/>
  <c r="AO93" i="2"/>
  <c r="AN93" i="2"/>
  <c r="AN92" i="2" s="1"/>
  <c r="AL93" i="2"/>
  <c r="AL92" i="2" s="1"/>
  <c r="AI93" i="2"/>
  <c r="AI92" i="2" s="1"/>
  <c r="AE93" i="2"/>
  <c r="W93" i="2"/>
  <c r="W92" i="2" s="1"/>
  <c r="U93" i="2"/>
  <c r="AC93" i="2" s="1"/>
  <c r="AC92" i="2" s="1"/>
  <c r="T93" i="2"/>
  <c r="T92" i="2" s="1"/>
  <c r="R93" i="2"/>
  <c r="R92" i="2" s="1"/>
  <c r="O93" i="2"/>
  <c r="K93" i="2"/>
  <c r="AZ92" i="2"/>
  <c r="AW92" i="2"/>
  <c r="AV92" i="2"/>
  <c r="AT92" i="2"/>
  <c r="AS92" i="2"/>
  <c r="AR92" i="2"/>
  <c r="AP92" i="2"/>
  <c r="AO92" i="2"/>
  <c r="AK92" i="2"/>
  <c r="AJ92" i="2"/>
  <c r="AH92" i="2"/>
  <c r="AG92" i="2"/>
  <c r="AF92" i="2"/>
  <c r="AD92" i="2"/>
  <c r="Y92" i="2"/>
  <c r="X92" i="2"/>
  <c r="V92" i="2"/>
  <c r="Q92" i="2"/>
  <c r="P92" i="2"/>
  <c r="O92" i="2"/>
  <c r="N92" i="2"/>
  <c r="M92" i="2"/>
  <c r="L92" i="2"/>
  <c r="J92" i="2"/>
  <c r="AZ91" i="2"/>
  <c r="AZ90" i="2" s="1"/>
  <c r="AY91" i="2"/>
  <c r="AY90" i="2" s="1"/>
  <c r="AX91" i="2"/>
  <c r="AW91" i="2"/>
  <c r="AW90" i="2" s="1"/>
  <c r="AN91" i="2"/>
  <c r="AM91" i="2"/>
  <c r="AM90" i="2" s="1"/>
  <c r="AL91" i="2"/>
  <c r="AK91" i="2"/>
  <c r="AK90" i="2" s="1"/>
  <c r="Y91" i="2"/>
  <c r="T91" i="2"/>
  <c r="T90" i="2" s="1"/>
  <c r="S91" i="2"/>
  <c r="AA91" i="2" s="1"/>
  <c r="AA90" i="2" s="1"/>
  <c r="R91" i="2"/>
  <c r="Z91" i="2" s="1"/>
  <c r="Z90" i="2" s="1"/>
  <c r="Q91" i="2"/>
  <c r="Q90" i="2" s="1"/>
  <c r="M91" i="2"/>
  <c r="M90" i="2" s="1"/>
  <c r="AX90" i="2"/>
  <c r="AV90" i="2"/>
  <c r="AU90" i="2"/>
  <c r="AT90" i="2"/>
  <c r="AS90" i="2"/>
  <c r="AR90" i="2"/>
  <c r="AQ90" i="2"/>
  <c r="AP90" i="2"/>
  <c r="AN90" i="2"/>
  <c r="AL90" i="2"/>
  <c r="AJ90" i="2"/>
  <c r="AJ87" i="2" s="1"/>
  <c r="AJ86" i="2" s="1"/>
  <c r="AJ85" i="2" s="1"/>
  <c r="AI90" i="2"/>
  <c r="AH90" i="2"/>
  <c r="AG90" i="2"/>
  <c r="AF90" i="2"/>
  <c r="AF87" i="2" s="1"/>
  <c r="AF86" i="2" s="1"/>
  <c r="AF85" i="2" s="1"/>
  <c r="AE90" i="2"/>
  <c r="AD90" i="2"/>
  <c r="Y90" i="2"/>
  <c r="X90" i="2"/>
  <c r="W90" i="2"/>
  <c r="V90" i="2"/>
  <c r="P90" i="2"/>
  <c r="O90" i="2"/>
  <c r="O87" i="2" s="1"/>
  <c r="O86" i="2" s="1"/>
  <c r="O85" i="2" s="1"/>
  <c r="N90" i="2"/>
  <c r="L90" i="2"/>
  <c r="K90" i="2"/>
  <c r="J90" i="2"/>
  <c r="J87" i="2" s="1"/>
  <c r="J86" i="2" s="1"/>
  <c r="J85" i="2" s="1"/>
  <c r="AZ89" i="2"/>
  <c r="AZ88" i="2" s="1"/>
  <c r="AY89" i="2"/>
  <c r="AX89" i="2"/>
  <c r="AX88" i="2" s="1"/>
  <c r="AW89" i="2"/>
  <c r="AW88" i="2" s="1"/>
  <c r="AW87" i="2" s="1"/>
  <c r="AW86" i="2" s="1"/>
  <c r="AW85" i="2" s="1"/>
  <c r="AN89" i="2"/>
  <c r="AM89" i="2"/>
  <c r="AL89" i="2"/>
  <c r="AK89" i="2"/>
  <c r="AK88" i="2" s="1"/>
  <c r="Y89" i="2"/>
  <c r="Y88" i="2" s="1"/>
  <c r="Y87" i="2" s="1"/>
  <c r="Y86" i="2" s="1"/>
  <c r="Y85" i="2" s="1"/>
  <c r="T89" i="2"/>
  <c r="AB89" i="2" s="1"/>
  <c r="AB88" i="2" s="1"/>
  <c r="S89" i="2"/>
  <c r="AA89" i="2" s="1"/>
  <c r="AA88" i="2" s="1"/>
  <c r="R89" i="2"/>
  <c r="R88" i="2" s="1"/>
  <c r="Q89" i="2"/>
  <c r="Q88" i="2" s="1"/>
  <c r="Q87" i="2" s="1"/>
  <c r="Q86" i="2" s="1"/>
  <c r="Q85" i="2" s="1"/>
  <c r="M89" i="2"/>
  <c r="M88" i="2" s="1"/>
  <c r="M87" i="2" s="1"/>
  <c r="M86" i="2" s="1"/>
  <c r="M85" i="2" s="1"/>
  <c r="AY88" i="2"/>
  <c r="AV88" i="2"/>
  <c r="AV87" i="2" s="1"/>
  <c r="AV86" i="2" s="1"/>
  <c r="AV85" i="2" s="1"/>
  <c r="AU88" i="2"/>
  <c r="AT88" i="2"/>
  <c r="AS88" i="2"/>
  <c r="AR88" i="2"/>
  <c r="AQ88" i="2"/>
  <c r="AP88" i="2"/>
  <c r="AN88" i="2"/>
  <c r="AM88" i="2"/>
  <c r="AL88" i="2"/>
  <c r="AJ88" i="2"/>
  <c r="AI88" i="2"/>
  <c r="AH88" i="2"/>
  <c r="AG88" i="2"/>
  <c r="AF88" i="2"/>
  <c r="AE88" i="2"/>
  <c r="AD88" i="2"/>
  <c r="X88" i="2"/>
  <c r="W88" i="2"/>
  <c r="V88" i="2"/>
  <c r="S88" i="2"/>
  <c r="P88" i="2"/>
  <c r="P87" i="2" s="1"/>
  <c r="P86" i="2" s="1"/>
  <c r="P85" i="2" s="1"/>
  <c r="O88" i="2"/>
  <c r="N88" i="2"/>
  <c r="L88" i="2"/>
  <c r="L87" i="2" s="1"/>
  <c r="L86" i="2" s="1"/>
  <c r="L85" i="2" s="1"/>
  <c r="K88" i="2"/>
  <c r="J88" i="2"/>
  <c r="AR87" i="2"/>
  <c r="X87" i="2"/>
  <c r="AR86" i="2"/>
  <c r="AR85" i="2" s="1"/>
  <c r="X86" i="2"/>
  <c r="X85" i="2" s="1"/>
  <c r="BA84" i="2"/>
  <c r="AZ84" i="2"/>
  <c r="AY84" i="2"/>
  <c r="AX84" i="2"/>
  <c r="AO84" i="2"/>
  <c r="AN84" i="2"/>
  <c r="AM84" i="2"/>
  <c r="AL84" i="2"/>
  <c r="U84" i="2"/>
  <c r="T84" i="2"/>
  <c r="S84" i="2"/>
  <c r="R84" i="2"/>
  <c r="BA83" i="2"/>
  <c r="AZ83" i="2"/>
  <c r="AY83" i="2"/>
  <c r="AX83" i="2"/>
  <c r="AW83" i="2"/>
  <c r="AV83" i="2"/>
  <c r="AU83" i="2"/>
  <c r="AT83" i="2"/>
  <c r="AS83" i="2"/>
  <c r="AR83" i="2"/>
  <c r="AQ83" i="2"/>
  <c r="AP83" i="2"/>
  <c r="AO83" i="2"/>
  <c r="AN83" i="2"/>
  <c r="AM83" i="2"/>
  <c r="AL83" i="2"/>
  <c r="AK83" i="2"/>
  <c r="AJ83" i="2"/>
  <c r="AI83" i="2"/>
  <c r="AH83" i="2"/>
  <c r="AG83" i="2"/>
  <c r="AF83" i="2"/>
  <c r="AE83" i="2"/>
  <c r="AD83" i="2"/>
  <c r="Y83" i="2"/>
  <c r="X83" i="2"/>
  <c r="W83" i="2"/>
  <c r="V83" i="2"/>
  <c r="U83" i="2"/>
  <c r="T83" i="2"/>
  <c r="S83" i="2"/>
  <c r="R83" i="2"/>
  <c r="Q83" i="2"/>
  <c r="P83" i="2"/>
  <c r="O83" i="2"/>
  <c r="N83" i="2"/>
  <c r="M83" i="2"/>
  <c r="L83" i="2"/>
  <c r="K83" i="2"/>
  <c r="J83" i="2"/>
  <c r="BA82" i="2"/>
  <c r="AZ82" i="2"/>
  <c r="AY82" i="2"/>
  <c r="AX82" i="2"/>
  <c r="AW82" i="2"/>
  <c r="AV82" i="2"/>
  <c r="AU82" i="2"/>
  <c r="AT82" i="2"/>
  <c r="AS82" i="2"/>
  <c r="AR82" i="2"/>
  <c r="AQ82" i="2"/>
  <c r="AP82" i="2"/>
  <c r="AO82" i="2"/>
  <c r="AN82" i="2"/>
  <c r="AM82" i="2"/>
  <c r="AL82" i="2"/>
  <c r="AK82" i="2"/>
  <c r="AJ82" i="2"/>
  <c r="AI82" i="2"/>
  <c r="AH82" i="2"/>
  <c r="AG82" i="2"/>
  <c r="AF82" i="2"/>
  <c r="AE82" i="2"/>
  <c r="AD82" i="2"/>
  <c r="Y82" i="2"/>
  <c r="X82" i="2"/>
  <c r="W82" i="2"/>
  <c r="V82" i="2"/>
  <c r="U82" i="2"/>
  <c r="T82" i="2"/>
  <c r="S82" i="2"/>
  <c r="R82" i="2"/>
  <c r="Q82" i="2"/>
  <c r="P82" i="2"/>
  <c r="O82" i="2"/>
  <c r="N82" i="2"/>
  <c r="M82" i="2"/>
  <c r="L82" i="2"/>
  <c r="K82" i="2"/>
  <c r="J82" i="2"/>
  <c r="BA81" i="2"/>
  <c r="AY81" i="2"/>
  <c r="AX81" i="2"/>
  <c r="AV81" i="2"/>
  <c r="AV80" i="2" s="1"/>
  <c r="AV79" i="2" s="1"/>
  <c r="AR81" i="2"/>
  <c r="AR80" i="2" s="1"/>
  <c r="AR79" i="2" s="1"/>
  <c r="AO81" i="2"/>
  <c r="AO80" i="2" s="1"/>
  <c r="AO79" i="2" s="1"/>
  <c r="AM81" i="2"/>
  <c r="AL81" i="2"/>
  <c r="AL80" i="2" s="1"/>
  <c r="AL79" i="2" s="1"/>
  <c r="AJ81" i="2"/>
  <c r="AJ80" i="2" s="1"/>
  <c r="AJ79" i="2" s="1"/>
  <c r="AF81" i="2"/>
  <c r="AF80" i="2" s="1"/>
  <c r="AF79" i="2" s="1"/>
  <c r="X81" i="2"/>
  <c r="U81" i="2"/>
  <c r="U80" i="2" s="1"/>
  <c r="U79" i="2" s="1"/>
  <c r="S81" i="2"/>
  <c r="AA81" i="2" s="1"/>
  <c r="AA80" i="2" s="1"/>
  <c r="AA79" i="2" s="1"/>
  <c r="R81" i="2"/>
  <c r="Z81" i="2" s="1"/>
  <c r="Z80" i="2" s="1"/>
  <c r="Z79" i="2" s="1"/>
  <c r="P81" i="2"/>
  <c r="P80" i="2" s="1"/>
  <c r="P79" i="2" s="1"/>
  <c r="L81" i="2"/>
  <c r="L80" i="2" s="1"/>
  <c r="L79" i="2" s="1"/>
  <c r="BA80" i="2"/>
  <c r="AY80" i="2"/>
  <c r="AX80" i="2"/>
  <c r="AW80" i="2"/>
  <c r="AU80" i="2"/>
  <c r="AT80" i="2"/>
  <c r="AS80" i="2"/>
  <c r="AQ80" i="2"/>
  <c r="AP80" i="2"/>
  <c r="AM80" i="2"/>
  <c r="AK80" i="2"/>
  <c r="AI80" i="2"/>
  <c r="AH80" i="2"/>
  <c r="AG80" i="2"/>
  <c r="AE80" i="2"/>
  <c r="AD80" i="2"/>
  <c r="Y80" i="2"/>
  <c r="X80" i="2"/>
  <c r="W80" i="2"/>
  <c r="V80" i="2"/>
  <c r="S80" i="2"/>
  <c r="R80" i="2"/>
  <c r="Q80" i="2"/>
  <c r="O80" i="2"/>
  <c r="N80" i="2"/>
  <c r="M80" i="2"/>
  <c r="K80" i="2"/>
  <c r="J80" i="2"/>
  <c r="BA79" i="2"/>
  <c r="AY79" i="2"/>
  <c r="AX79" i="2"/>
  <c r="AW79" i="2"/>
  <c r="AU79" i="2"/>
  <c r="AT79" i="2"/>
  <c r="AS79" i="2"/>
  <c r="AQ79" i="2"/>
  <c r="AP79" i="2"/>
  <c r="AM79" i="2"/>
  <c r="AK79" i="2"/>
  <c r="AI79" i="2"/>
  <c r="AH79" i="2"/>
  <c r="AG79" i="2"/>
  <c r="AE79" i="2"/>
  <c r="AD79" i="2"/>
  <c r="Y79" i="2"/>
  <c r="X79" i="2"/>
  <c r="W79" i="2"/>
  <c r="V79" i="2"/>
  <c r="S79" i="2"/>
  <c r="R79" i="2"/>
  <c r="Q79" i="2"/>
  <c r="O79" i="2"/>
  <c r="N79" i="2"/>
  <c r="M79" i="2"/>
  <c r="K79" i="2"/>
  <c r="J79" i="2"/>
  <c r="BA78" i="2"/>
  <c r="AY78" i="2"/>
  <c r="AY77" i="2" s="1"/>
  <c r="AY76" i="2" s="1"/>
  <c r="AX78" i="2"/>
  <c r="AV78" i="2"/>
  <c r="AR78" i="2"/>
  <c r="AO78" i="2"/>
  <c r="AO77" i="2" s="1"/>
  <c r="AO76" i="2" s="1"/>
  <c r="AM78" i="2"/>
  <c r="AM77" i="2" s="1"/>
  <c r="AM76" i="2" s="1"/>
  <c r="AL78" i="2"/>
  <c r="AJ78" i="2"/>
  <c r="AJ77" i="2" s="1"/>
  <c r="AJ76" i="2" s="1"/>
  <c r="AF78" i="2"/>
  <c r="AF77" i="2" s="1"/>
  <c r="AF76" i="2" s="1"/>
  <c r="X78" i="2"/>
  <c r="U78" i="2"/>
  <c r="AC78" i="2" s="1"/>
  <c r="AC77" i="2" s="1"/>
  <c r="AC76" i="2" s="1"/>
  <c r="S78" i="2"/>
  <c r="S77" i="2" s="1"/>
  <c r="S76" i="2" s="1"/>
  <c r="R78" i="2"/>
  <c r="Z78" i="2" s="1"/>
  <c r="Z77" i="2" s="1"/>
  <c r="Z76" i="2" s="1"/>
  <c r="P78" i="2"/>
  <c r="L78" i="2"/>
  <c r="L77" i="2" s="1"/>
  <c r="L76" i="2" s="1"/>
  <c r="BA77" i="2"/>
  <c r="AX77" i="2"/>
  <c r="AW77" i="2"/>
  <c r="AV77" i="2"/>
  <c r="AV76" i="2" s="1"/>
  <c r="AU77" i="2"/>
  <c r="AT77" i="2"/>
  <c r="AS77" i="2"/>
  <c r="AR77" i="2"/>
  <c r="AR76" i="2" s="1"/>
  <c r="AQ77" i="2"/>
  <c r="AP77" i="2"/>
  <c r="AL77" i="2"/>
  <c r="AL76" i="2" s="1"/>
  <c r="AK77" i="2"/>
  <c r="AI77" i="2"/>
  <c r="AH77" i="2"/>
  <c r="AG77" i="2"/>
  <c r="AG76" i="2" s="1"/>
  <c r="AE77" i="2"/>
  <c r="AD77" i="2"/>
  <c r="Y77" i="2"/>
  <c r="X77" i="2"/>
  <c r="W77" i="2"/>
  <c r="V77" i="2"/>
  <c r="V76" i="2" s="1"/>
  <c r="R77" i="2"/>
  <c r="Q77" i="2"/>
  <c r="P77" i="2"/>
  <c r="P76" i="2" s="1"/>
  <c r="O77" i="2"/>
  <c r="N77" i="2"/>
  <c r="M77" i="2"/>
  <c r="K77" i="2"/>
  <c r="K76" i="2" s="1"/>
  <c r="J77" i="2"/>
  <c r="BA76" i="2"/>
  <c r="AX76" i="2"/>
  <c r="AW76" i="2"/>
  <c r="AU76" i="2"/>
  <c r="AT76" i="2"/>
  <c r="AS76" i="2"/>
  <c r="AQ76" i="2"/>
  <c r="AP76" i="2"/>
  <c r="AK76" i="2"/>
  <c r="AI76" i="2"/>
  <c r="AH76" i="2"/>
  <c r="AE76" i="2"/>
  <c r="AD76" i="2"/>
  <c r="Y76" i="2"/>
  <c r="X76" i="2"/>
  <c r="W76" i="2"/>
  <c r="R76" i="2"/>
  <c r="Q76" i="2"/>
  <c r="O76" i="2"/>
  <c r="N76" i="2"/>
  <c r="M76" i="2"/>
  <c r="J76" i="2"/>
  <c r="BA75" i="2"/>
  <c r="AY75" i="2"/>
  <c r="AY74" i="2" s="1"/>
  <c r="AY73" i="2" s="1"/>
  <c r="AX75" i="2"/>
  <c r="AX74" i="2" s="1"/>
  <c r="AX73" i="2" s="1"/>
  <c r="AV75" i="2"/>
  <c r="AR75" i="2"/>
  <c r="AO75" i="2"/>
  <c r="AO74" i="2" s="1"/>
  <c r="AO73" i="2" s="1"/>
  <c r="AM75" i="2"/>
  <c r="AM74" i="2" s="1"/>
  <c r="AM73" i="2" s="1"/>
  <c r="AL75" i="2"/>
  <c r="AL74" i="2" s="1"/>
  <c r="AL73" i="2" s="1"/>
  <c r="AJ75" i="2"/>
  <c r="AF75" i="2"/>
  <c r="AF74" i="2" s="1"/>
  <c r="AF73" i="2" s="1"/>
  <c r="AC75" i="2"/>
  <c r="AC74" i="2" s="1"/>
  <c r="AC73" i="2" s="1"/>
  <c r="X75" i="2"/>
  <c r="U75" i="2"/>
  <c r="S75" i="2"/>
  <c r="S74" i="2" s="1"/>
  <c r="S73" i="2" s="1"/>
  <c r="R75" i="2"/>
  <c r="R74" i="2" s="1"/>
  <c r="R73" i="2" s="1"/>
  <c r="P75" i="2"/>
  <c r="L75" i="2"/>
  <c r="BA74" i="2"/>
  <c r="BA73" i="2" s="1"/>
  <c r="AW74" i="2"/>
  <c r="AV74" i="2"/>
  <c r="AU74" i="2"/>
  <c r="AU73" i="2" s="1"/>
  <c r="AT74" i="2"/>
  <c r="AT73" i="2" s="1"/>
  <c r="AS74" i="2"/>
  <c r="AR74" i="2"/>
  <c r="AQ74" i="2"/>
  <c r="AQ73" i="2" s="1"/>
  <c r="AP74" i="2"/>
  <c r="AP73" i="2" s="1"/>
  <c r="AK74" i="2"/>
  <c r="AJ74" i="2"/>
  <c r="AJ73" i="2" s="1"/>
  <c r="AI74" i="2"/>
  <c r="AI73" i="2" s="1"/>
  <c r="AH74" i="2"/>
  <c r="AG74" i="2"/>
  <c r="AE74" i="2"/>
  <c r="AE73" i="2" s="1"/>
  <c r="AD74" i="2"/>
  <c r="Y74" i="2"/>
  <c r="Y73" i="2" s="1"/>
  <c r="X74" i="2"/>
  <c r="X73" i="2" s="1"/>
  <c r="W74" i="2"/>
  <c r="W73" i="2" s="1"/>
  <c r="V74" i="2"/>
  <c r="U74" i="2"/>
  <c r="U73" i="2" s="1"/>
  <c r="Q74" i="2"/>
  <c r="Q73" i="2" s="1"/>
  <c r="P74" i="2"/>
  <c r="O74" i="2"/>
  <c r="N74" i="2"/>
  <c r="N73" i="2" s="1"/>
  <c r="M74" i="2"/>
  <c r="M73" i="2" s="1"/>
  <c r="L74" i="2"/>
  <c r="L73" i="2" s="1"/>
  <c r="K74" i="2"/>
  <c r="J74" i="2"/>
  <c r="J73" i="2" s="1"/>
  <c r="AW73" i="2"/>
  <c r="AV73" i="2"/>
  <c r="AS73" i="2"/>
  <c r="AR73" i="2"/>
  <c r="AK73" i="2"/>
  <c r="AH73" i="2"/>
  <c r="AG73" i="2"/>
  <c r="AD73" i="2"/>
  <c r="V73" i="2"/>
  <c r="P73" i="2"/>
  <c r="O73" i="2"/>
  <c r="K73" i="2"/>
  <c r="BA72" i="2"/>
  <c r="BA71" i="2" s="1"/>
  <c r="BA70" i="2" s="1"/>
  <c r="AY72" i="2"/>
  <c r="AX72" i="2"/>
  <c r="AV72" i="2"/>
  <c r="AR72" i="2"/>
  <c r="AO72" i="2"/>
  <c r="AO71" i="2" s="1"/>
  <c r="AO70" i="2" s="1"/>
  <c r="AM72" i="2"/>
  <c r="AM71" i="2" s="1"/>
  <c r="AM70" i="2" s="1"/>
  <c r="AL72" i="2"/>
  <c r="AL71" i="2" s="1"/>
  <c r="AL70" i="2" s="1"/>
  <c r="AJ72" i="2"/>
  <c r="AF72" i="2"/>
  <c r="X72" i="2"/>
  <c r="U72" i="2"/>
  <c r="U71" i="2" s="1"/>
  <c r="U70" i="2" s="1"/>
  <c r="S72" i="2"/>
  <c r="AA72" i="2" s="1"/>
  <c r="AA71" i="2" s="1"/>
  <c r="AA70" i="2" s="1"/>
  <c r="R72" i="2"/>
  <c r="R71" i="2" s="1"/>
  <c r="R70" i="2" s="1"/>
  <c r="P72" i="2"/>
  <c r="L72" i="2"/>
  <c r="AY71" i="2"/>
  <c r="AX71" i="2"/>
  <c r="AX70" i="2" s="1"/>
  <c r="AW71" i="2"/>
  <c r="AV71" i="2"/>
  <c r="AU71" i="2"/>
  <c r="AT71" i="2"/>
  <c r="AT70" i="2" s="1"/>
  <c r="AS71" i="2"/>
  <c r="AR71" i="2"/>
  <c r="AQ71" i="2"/>
  <c r="AP71" i="2"/>
  <c r="AP70" i="2" s="1"/>
  <c r="AK71" i="2"/>
  <c r="AJ71" i="2"/>
  <c r="AI71" i="2"/>
  <c r="AI70" i="2" s="1"/>
  <c r="AH71" i="2"/>
  <c r="AG71" i="2"/>
  <c r="AF71" i="2"/>
  <c r="AE71" i="2"/>
  <c r="AE70" i="2" s="1"/>
  <c r="AD71" i="2"/>
  <c r="Y71" i="2"/>
  <c r="X71" i="2"/>
  <c r="X70" i="2" s="1"/>
  <c r="W71" i="2"/>
  <c r="W70" i="2" s="1"/>
  <c r="W63" i="2" s="1"/>
  <c r="V71" i="2"/>
  <c r="S71" i="2"/>
  <c r="Q71" i="2"/>
  <c r="Q70" i="2" s="1"/>
  <c r="P71" i="2"/>
  <c r="O71" i="2"/>
  <c r="N71" i="2"/>
  <c r="M71" i="2"/>
  <c r="M70" i="2" s="1"/>
  <c r="L71" i="2"/>
  <c r="K71" i="2"/>
  <c r="J71" i="2"/>
  <c r="AY70" i="2"/>
  <c r="AW70" i="2"/>
  <c r="AV70" i="2"/>
  <c r="AU70" i="2"/>
  <c r="AS70" i="2"/>
  <c r="AR70" i="2"/>
  <c r="AQ70" i="2"/>
  <c r="AK70" i="2"/>
  <c r="AJ70" i="2"/>
  <c r="AH70" i="2"/>
  <c r="AG70" i="2"/>
  <c r="AF70" i="2"/>
  <c r="AD70" i="2"/>
  <c r="Y70" i="2"/>
  <c r="V70" i="2"/>
  <c r="S70" i="2"/>
  <c r="P70" i="2"/>
  <c r="O70" i="2"/>
  <c r="N70" i="2"/>
  <c r="L70" i="2"/>
  <c r="K70" i="2"/>
  <c r="J70" i="2"/>
  <c r="BA69" i="2"/>
  <c r="AY69" i="2"/>
  <c r="AX69" i="2"/>
  <c r="AV69" i="2"/>
  <c r="AV68" i="2" s="1"/>
  <c r="AV67" i="2" s="1"/>
  <c r="AR69" i="2"/>
  <c r="AR68" i="2" s="1"/>
  <c r="AR67" i="2" s="1"/>
  <c r="AO69" i="2"/>
  <c r="AO68" i="2" s="1"/>
  <c r="AO67" i="2" s="1"/>
  <c r="AM69" i="2"/>
  <c r="AL69" i="2"/>
  <c r="AL68" i="2" s="1"/>
  <c r="AL67" i="2" s="1"/>
  <c r="AJ69" i="2"/>
  <c r="AJ68" i="2" s="1"/>
  <c r="AJ67" i="2" s="1"/>
  <c r="AF69" i="2"/>
  <c r="AF68" i="2" s="1"/>
  <c r="AF67" i="2" s="1"/>
  <c r="X69" i="2"/>
  <c r="U69" i="2"/>
  <c r="U68" i="2" s="1"/>
  <c r="U67" i="2" s="1"/>
  <c r="S69" i="2"/>
  <c r="AA69" i="2" s="1"/>
  <c r="AA68" i="2" s="1"/>
  <c r="AA67" i="2" s="1"/>
  <c r="R69" i="2"/>
  <c r="Z69" i="2" s="1"/>
  <c r="Z68" i="2" s="1"/>
  <c r="Z67" i="2" s="1"/>
  <c r="P69" i="2"/>
  <c r="P68" i="2" s="1"/>
  <c r="P67" i="2" s="1"/>
  <c r="L69" i="2"/>
  <c r="L68" i="2" s="1"/>
  <c r="L67" i="2" s="1"/>
  <c r="BA68" i="2"/>
  <c r="AY68" i="2"/>
  <c r="AX68" i="2"/>
  <c r="AW68" i="2"/>
  <c r="AU68" i="2"/>
  <c r="AT68" i="2"/>
  <c r="AS68" i="2"/>
  <c r="AQ68" i="2"/>
  <c r="AP68" i="2"/>
  <c r="AM68" i="2"/>
  <c r="AK68" i="2"/>
  <c r="AI68" i="2"/>
  <c r="AH68" i="2"/>
  <c r="AG68" i="2"/>
  <c r="AE68" i="2"/>
  <c r="AD68" i="2"/>
  <c r="Y68" i="2"/>
  <c r="X68" i="2"/>
  <c r="W68" i="2"/>
  <c r="V68" i="2"/>
  <c r="S68" i="2"/>
  <c r="R68" i="2"/>
  <c r="Q68" i="2"/>
  <c r="O68" i="2"/>
  <c r="N68" i="2"/>
  <c r="M68" i="2"/>
  <c r="K68" i="2"/>
  <c r="J68" i="2"/>
  <c r="BA67" i="2"/>
  <c r="AY67" i="2"/>
  <c r="AX67" i="2"/>
  <c r="AW67" i="2"/>
  <c r="AU67" i="2"/>
  <c r="AT67" i="2"/>
  <c r="AS67" i="2"/>
  <c r="AQ67" i="2"/>
  <c r="AP67" i="2"/>
  <c r="AM67" i="2"/>
  <c r="AK67" i="2"/>
  <c r="AI67" i="2"/>
  <c r="AH67" i="2"/>
  <c r="AG67" i="2"/>
  <c r="AE67" i="2"/>
  <c r="AD67" i="2"/>
  <c r="Y67" i="2"/>
  <c r="X67" i="2"/>
  <c r="W67" i="2"/>
  <c r="V67" i="2"/>
  <c r="S67" i="2"/>
  <c r="R67" i="2"/>
  <c r="Q67" i="2"/>
  <c r="O67" i="2"/>
  <c r="N67" i="2"/>
  <c r="M67" i="2"/>
  <c r="K67" i="2"/>
  <c r="J67" i="2"/>
  <c r="BA66" i="2"/>
  <c r="AZ66" i="2"/>
  <c r="AY66" i="2"/>
  <c r="AX66" i="2"/>
  <c r="AO66" i="2"/>
  <c r="AN66" i="2"/>
  <c r="AM66" i="2"/>
  <c r="AL66" i="2"/>
  <c r="U66" i="2"/>
  <c r="T66" i="2"/>
  <c r="S66" i="2"/>
  <c r="R66" i="2"/>
  <c r="BA65" i="2"/>
  <c r="AZ65" i="2"/>
  <c r="AY65" i="2"/>
  <c r="AX65" i="2"/>
  <c r="AW65" i="2"/>
  <c r="AV65" i="2"/>
  <c r="AU65" i="2"/>
  <c r="AT65" i="2"/>
  <c r="AS65" i="2"/>
  <c r="AR65" i="2"/>
  <c r="AQ65" i="2"/>
  <c r="AP65" i="2"/>
  <c r="AO65" i="2"/>
  <c r="AN65" i="2"/>
  <c r="AM65" i="2"/>
  <c r="AL65" i="2"/>
  <c r="AK65" i="2"/>
  <c r="AJ65" i="2"/>
  <c r="AI65" i="2"/>
  <c r="AH65" i="2"/>
  <c r="AG65" i="2"/>
  <c r="AF65" i="2"/>
  <c r="AE65" i="2"/>
  <c r="AD65" i="2"/>
  <c r="Y65" i="2"/>
  <c r="X65" i="2"/>
  <c r="W65" i="2"/>
  <c r="V65" i="2"/>
  <c r="U65" i="2"/>
  <c r="T65" i="2"/>
  <c r="S65" i="2"/>
  <c r="R65" i="2"/>
  <c r="Q65" i="2"/>
  <c r="P65" i="2"/>
  <c r="O65" i="2"/>
  <c r="N65" i="2"/>
  <c r="M65" i="2"/>
  <c r="L65" i="2"/>
  <c r="K65" i="2"/>
  <c r="J65" i="2"/>
  <c r="BA64" i="2"/>
  <c r="AZ64" i="2"/>
  <c r="AY64" i="2"/>
  <c r="AX64" i="2"/>
  <c r="AW64" i="2"/>
  <c r="AV64" i="2"/>
  <c r="AU64" i="2"/>
  <c r="AT64" i="2"/>
  <c r="AS64" i="2"/>
  <c r="AR64" i="2"/>
  <c r="AQ64" i="2"/>
  <c r="AP64" i="2"/>
  <c r="AO64" i="2"/>
  <c r="AN64" i="2"/>
  <c r="AM64" i="2"/>
  <c r="AL64" i="2"/>
  <c r="AK64" i="2"/>
  <c r="AJ64" i="2"/>
  <c r="AI64" i="2"/>
  <c r="AH64" i="2"/>
  <c r="AG64" i="2"/>
  <c r="AF64" i="2"/>
  <c r="AE64" i="2"/>
  <c r="AD64" i="2"/>
  <c r="Y64" i="2"/>
  <c r="X64" i="2"/>
  <c r="W64" i="2"/>
  <c r="V64" i="2"/>
  <c r="U64" i="2"/>
  <c r="T64" i="2"/>
  <c r="S64" i="2"/>
  <c r="R64" i="2"/>
  <c r="Q64" i="2"/>
  <c r="P64" i="2"/>
  <c r="O64" i="2"/>
  <c r="O63" i="2" s="1"/>
  <c r="N64" i="2"/>
  <c r="M64" i="2"/>
  <c r="L64" i="2"/>
  <c r="K64" i="2"/>
  <c r="J64" i="2"/>
  <c r="AH63" i="2"/>
  <c r="AD63" i="2"/>
  <c r="BA62" i="2"/>
  <c r="AZ62" i="2"/>
  <c r="AX62" i="2"/>
  <c r="AU62" i="2"/>
  <c r="AU61" i="2" s="1"/>
  <c r="AU60" i="2" s="1"/>
  <c r="AU59" i="2" s="1"/>
  <c r="AQ62" i="2"/>
  <c r="AY62" i="2" s="1"/>
  <c r="AY61" i="2" s="1"/>
  <c r="AY60" i="2" s="1"/>
  <c r="AY59" i="2" s="1"/>
  <c r="AO62" i="2"/>
  <c r="AN62" i="2"/>
  <c r="AN61" i="2" s="1"/>
  <c r="AN60" i="2" s="1"/>
  <c r="AN59" i="2" s="1"/>
  <c r="AL62" i="2"/>
  <c r="AI62" i="2"/>
  <c r="AI61" i="2" s="1"/>
  <c r="AI60" i="2" s="1"/>
  <c r="AI59" i="2" s="1"/>
  <c r="AE62" i="2"/>
  <c r="W62" i="2"/>
  <c r="W61" i="2" s="1"/>
  <c r="W60" i="2" s="1"/>
  <c r="W59" i="2" s="1"/>
  <c r="U62" i="2"/>
  <c r="AC62" i="2" s="1"/>
  <c r="AC61" i="2" s="1"/>
  <c r="AC60" i="2" s="1"/>
  <c r="AC59" i="2" s="1"/>
  <c r="T62" i="2"/>
  <c r="T61" i="2" s="1"/>
  <c r="T60" i="2" s="1"/>
  <c r="T59" i="2" s="1"/>
  <c r="R62" i="2"/>
  <c r="Z62" i="2" s="1"/>
  <c r="Z61" i="2" s="1"/>
  <c r="Z60" i="2" s="1"/>
  <c r="Z59" i="2" s="1"/>
  <c r="O62" i="2"/>
  <c r="K62" i="2"/>
  <c r="K61" i="2" s="1"/>
  <c r="K60" i="2" s="1"/>
  <c r="K59" i="2" s="1"/>
  <c r="BA61" i="2"/>
  <c r="AZ61" i="2"/>
  <c r="AX61" i="2"/>
  <c r="AW61" i="2"/>
  <c r="AV61" i="2"/>
  <c r="AT61" i="2"/>
  <c r="AS61" i="2"/>
  <c r="AR61" i="2"/>
  <c r="AQ61" i="2"/>
  <c r="AP61" i="2"/>
  <c r="AO61" i="2"/>
  <c r="AL61" i="2"/>
  <c r="AK61" i="2"/>
  <c r="AJ61" i="2"/>
  <c r="AH61" i="2"/>
  <c r="AG61" i="2"/>
  <c r="AF61" i="2"/>
  <c r="AD61" i="2"/>
  <c r="Y61" i="2"/>
  <c r="X61" i="2"/>
  <c r="V61" i="2"/>
  <c r="U61" i="2"/>
  <c r="R61" i="2"/>
  <c r="Q61" i="2"/>
  <c r="P61" i="2"/>
  <c r="O61" i="2"/>
  <c r="N61" i="2"/>
  <c r="M61" i="2"/>
  <c r="L61" i="2"/>
  <c r="J61" i="2"/>
  <c r="BA60" i="2"/>
  <c r="AZ60" i="2"/>
  <c r="AX60" i="2"/>
  <c r="AW60" i="2"/>
  <c r="AV60" i="2"/>
  <c r="AT60" i="2"/>
  <c r="AS60" i="2"/>
  <c r="AR60" i="2"/>
  <c r="AQ60" i="2"/>
  <c r="AP60" i="2"/>
  <c r="AO60" i="2"/>
  <c r="AL60" i="2"/>
  <c r="AK60" i="2"/>
  <c r="AJ60" i="2"/>
  <c r="AH60" i="2"/>
  <c r="AG60" i="2"/>
  <c r="AF60" i="2"/>
  <c r="AD60" i="2"/>
  <c r="Y60" i="2"/>
  <c r="X60" i="2"/>
  <c r="V60" i="2"/>
  <c r="U60" i="2"/>
  <c r="R60" i="2"/>
  <c r="Q60" i="2"/>
  <c r="P60" i="2"/>
  <c r="O60" i="2"/>
  <c r="N60" i="2"/>
  <c r="M60" i="2"/>
  <c r="L60" i="2"/>
  <c r="J60" i="2"/>
  <c r="BA59" i="2"/>
  <c r="AZ59" i="2"/>
  <c r="AX59" i="2"/>
  <c r="AW59" i="2"/>
  <c r="AV59" i="2"/>
  <c r="AT59" i="2"/>
  <c r="AS59" i="2"/>
  <c r="AR59" i="2"/>
  <c r="AQ59" i="2"/>
  <c r="AP59" i="2"/>
  <c r="AO59" i="2"/>
  <c r="AL59" i="2"/>
  <c r="AK59" i="2"/>
  <c r="AJ59" i="2"/>
  <c r="AH59" i="2"/>
  <c r="AG59" i="2"/>
  <c r="AF59" i="2"/>
  <c r="AD59" i="2"/>
  <c r="Y59" i="2"/>
  <c r="X59" i="2"/>
  <c r="V59" i="2"/>
  <c r="U59" i="2"/>
  <c r="R59" i="2"/>
  <c r="Q59" i="2"/>
  <c r="P59" i="2"/>
  <c r="O59" i="2"/>
  <c r="N59" i="2"/>
  <c r="M59" i="2"/>
  <c r="L59" i="2"/>
  <c r="J59" i="2"/>
  <c r="AC58" i="2"/>
  <c r="AC62" i="3" s="1"/>
  <c r="AC61" i="3" s="1"/>
  <c r="AC60" i="3" s="1"/>
  <c r="AB58" i="2"/>
  <c r="AB62" i="3" s="1"/>
  <c r="AB61" i="3" s="1"/>
  <c r="AB60" i="3" s="1"/>
  <c r="Z58" i="2"/>
  <c r="Z62" i="3" s="1"/>
  <c r="Z61" i="3" s="1"/>
  <c r="Z60" i="3" s="1"/>
  <c r="W58" i="2"/>
  <c r="AA58" i="2" s="1"/>
  <c r="Z57" i="2"/>
  <c r="Y57" i="2"/>
  <c r="X57" i="2"/>
  <c r="V57" i="2"/>
  <c r="U57" i="2"/>
  <c r="T57" i="2"/>
  <c r="S57" i="2"/>
  <c r="R57" i="2"/>
  <c r="Q57" i="2"/>
  <c r="P57" i="2"/>
  <c r="O57" i="2"/>
  <c r="N57" i="2"/>
  <c r="M57" i="2"/>
  <c r="L57" i="2"/>
  <c r="K57" i="2"/>
  <c r="J57" i="2"/>
  <c r="Z56" i="2"/>
  <c r="Y56" i="2"/>
  <c r="X56" i="2"/>
  <c r="V56" i="2"/>
  <c r="U56" i="2"/>
  <c r="T56" i="2"/>
  <c r="S56" i="2"/>
  <c r="R56" i="2"/>
  <c r="Q56" i="2"/>
  <c r="P56" i="2"/>
  <c r="O56" i="2"/>
  <c r="N56" i="2"/>
  <c r="M56" i="2"/>
  <c r="L56" i="2"/>
  <c r="K56" i="2"/>
  <c r="J56" i="2"/>
  <c r="AZ55" i="2"/>
  <c r="AY55" i="2"/>
  <c r="AY54" i="2" s="1"/>
  <c r="AY53" i="2" s="1"/>
  <c r="AX55" i="2"/>
  <c r="AW55" i="2"/>
  <c r="AS55" i="2"/>
  <c r="AN55" i="2"/>
  <c r="AN54" i="2" s="1"/>
  <c r="AN53" i="2" s="1"/>
  <c r="AM55" i="2"/>
  <c r="AM54" i="2" s="1"/>
  <c r="AM53" i="2" s="1"/>
  <c r="AL55" i="2"/>
  <c r="AK55" i="2"/>
  <c r="AG55" i="2"/>
  <c r="Y55" i="2"/>
  <c r="T55" i="2"/>
  <c r="T54" i="2" s="1"/>
  <c r="T53" i="2" s="1"/>
  <c r="S55" i="2"/>
  <c r="S54" i="2" s="1"/>
  <c r="S53" i="2" s="1"/>
  <c r="R55" i="2"/>
  <c r="Z55" i="2" s="1"/>
  <c r="Z54" i="2" s="1"/>
  <c r="Z53" i="2" s="1"/>
  <c r="Q55" i="2"/>
  <c r="M55" i="2"/>
  <c r="AZ54" i="2"/>
  <c r="AX54" i="2"/>
  <c r="AW54" i="2"/>
  <c r="AV54" i="2"/>
  <c r="AU54" i="2"/>
  <c r="AT54" i="2"/>
  <c r="AS54" i="2"/>
  <c r="AR54" i="2"/>
  <c r="AQ54" i="2"/>
  <c r="AP54" i="2"/>
  <c r="AL54" i="2"/>
  <c r="AK54" i="2"/>
  <c r="AJ54" i="2"/>
  <c r="AI54" i="2"/>
  <c r="AH54" i="2"/>
  <c r="AG54" i="2"/>
  <c r="AF54" i="2"/>
  <c r="AE54" i="2"/>
  <c r="AD54" i="2"/>
  <c r="Y54" i="2"/>
  <c r="X54" i="2"/>
  <c r="W54" i="2"/>
  <c r="V54" i="2"/>
  <c r="R54" i="2"/>
  <c r="Q54" i="2"/>
  <c r="P54" i="2"/>
  <c r="O54" i="2"/>
  <c r="N54" i="2"/>
  <c r="M54" i="2"/>
  <c r="L54" i="2"/>
  <c r="K54" i="2"/>
  <c r="J54" i="2"/>
  <c r="AZ53" i="2"/>
  <c r="AX53" i="2"/>
  <c r="AW53" i="2"/>
  <c r="AV53" i="2"/>
  <c r="AU53" i="2"/>
  <c r="AT53" i="2"/>
  <c r="AS53" i="2"/>
  <c r="AR53" i="2"/>
  <c r="AQ53" i="2"/>
  <c r="AP53" i="2"/>
  <c r="AL53" i="2"/>
  <c r="AK53" i="2"/>
  <c r="AJ53" i="2"/>
  <c r="AI53" i="2"/>
  <c r="AH53" i="2"/>
  <c r="AG53" i="2"/>
  <c r="AF53" i="2"/>
  <c r="AE53" i="2"/>
  <c r="AD53" i="2"/>
  <c r="Y53" i="2"/>
  <c r="X53" i="2"/>
  <c r="W53" i="2"/>
  <c r="V53" i="2"/>
  <c r="R53" i="2"/>
  <c r="Q53" i="2"/>
  <c r="P53" i="2"/>
  <c r="O53" i="2"/>
  <c r="N53" i="2"/>
  <c r="M53" i="2"/>
  <c r="L53" i="2"/>
  <c r="K53" i="2"/>
  <c r="J53" i="2"/>
  <c r="BA52" i="2"/>
  <c r="AY52" i="2"/>
  <c r="AX52" i="2"/>
  <c r="AX51" i="2" s="1"/>
  <c r="AX50" i="2" s="1"/>
  <c r="AV52" i="2"/>
  <c r="AR52" i="2"/>
  <c r="AO52" i="2"/>
  <c r="AM52" i="2"/>
  <c r="AM51" i="2" s="1"/>
  <c r="AM50" i="2" s="1"/>
  <c r="AL52" i="2"/>
  <c r="AL51" i="2" s="1"/>
  <c r="AL50" i="2" s="1"/>
  <c r="AJ52" i="2"/>
  <c r="AF52" i="2"/>
  <c r="AF51" i="2" s="1"/>
  <c r="AF50" i="2" s="1"/>
  <c r="AC52" i="2"/>
  <c r="X52" i="2"/>
  <c r="U52" i="2"/>
  <c r="S52" i="2"/>
  <c r="S51" i="2" s="1"/>
  <c r="S50" i="2" s="1"/>
  <c r="R52" i="2"/>
  <c r="R51" i="2" s="1"/>
  <c r="R50" i="2" s="1"/>
  <c r="P52" i="2"/>
  <c r="L52" i="2"/>
  <c r="AY51" i="2"/>
  <c r="AW51" i="2"/>
  <c r="AV51" i="2"/>
  <c r="AU51" i="2"/>
  <c r="AT51" i="2"/>
  <c r="AS51" i="2"/>
  <c r="AR51" i="2"/>
  <c r="AQ51" i="2"/>
  <c r="AP51" i="2"/>
  <c r="AO51" i="2"/>
  <c r="AK51" i="2"/>
  <c r="AJ51" i="2"/>
  <c r="AI51" i="2"/>
  <c r="AH51" i="2"/>
  <c r="AG51" i="2"/>
  <c r="AE51" i="2"/>
  <c r="AD51" i="2"/>
  <c r="AC51" i="2"/>
  <c r="Y51" i="2"/>
  <c r="X51" i="2"/>
  <c r="W51" i="2"/>
  <c r="V51" i="2"/>
  <c r="U51" i="2"/>
  <c r="Q51" i="2"/>
  <c r="P51" i="2"/>
  <c r="O51" i="2"/>
  <c r="N51" i="2"/>
  <c r="M51" i="2"/>
  <c r="L51" i="2"/>
  <c r="K51" i="2"/>
  <c r="J51" i="2"/>
  <c r="AY50" i="2"/>
  <c r="AW50" i="2"/>
  <c r="AV50" i="2"/>
  <c r="AU50" i="2"/>
  <c r="AT50" i="2"/>
  <c r="AS50" i="2"/>
  <c r="AR50" i="2"/>
  <c r="AQ50" i="2"/>
  <c r="AP50" i="2"/>
  <c r="AO50" i="2"/>
  <c r="AK50" i="2"/>
  <c r="AJ50" i="2"/>
  <c r="AI50" i="2"/>
  <c r="AH50" i="2"/>
  <c r="AG50" i="2"/>
  <c r="AE50" i="2"/>
  <c r="AD50" i="2"/>
  <c r="AC50" i="2"/>
  <c r="Y50" i="2"/>
  <c r="X50" i="2"/>
  <c r="W50" i="2"/>
  <c r="V50" i="2"/>
  <c r="U50" i="2"/>
  <c r="Q50" i="2"/>
  <c r="P50" i="2"/>
  <c r="O50" i="2"/>
  <c r="N50" i="2"/>
  <c r="M50" i="2"/>
  <c r="L50" i="2"/>
  <c r="K50" i="2"/>
  <c r="J50" i="2"/>
  <c r="BA49" i="2"/>
  <c r="BA48" i="2" s="1"/>
  <c r="BA47" i="2" s="1"/>
  <c r="AY49" i="2"/>
  <c r="AX49" i="2"/>
  <c r="AV49" i="2"/>
  <c r="AR49" i="2"/>
  <c r="AR48" i="2" s="1"/>
  <c r="AR47" i="2" s="1"/>
  <c r="AO49" i="2"/>
  <c r="AO48" i="2" s="1"/>
  <c r="AO47" i="2" s="1"/>
  <c r="AM49" i="2"/>
  <c r="AL49" i="2"/>
  <c r="AL48" i="2" s="1"/>
  <c r="AL47" i="2" s="1"/>
  <c r="AJ49" i="2"/>
  <c r="AF49" i="2"/>
  <c r="X49" i="2"/>
  <c r="U49" i="2"/>
  <c r="U48" i="2" s="1"/>
  <c r="U47" i="2" s="1"/>
  <c r="S49" i="2"/>
  <c r="AA49" i="2" s="1"/>
  <c r="AA48" i="2" s="1"/>
  <c r="AA47" i="2" s="1"/>
  <c r="R49" i="2"/>
  <c r="R48" i="2" s="1"/>
  <c r="R47" i="2" s="1"/>
  <c r="P49" i="2"/>
  <c r="L49" i="2"/>
  <c r="AY48" i="2"/>
  <c r="AX48" i="2"/>
  <c r="AW48" i="2"/>
  <c r="AV48" i="2"/>
  <c r="AU48" i="2"/>
  <c r="AT48" i="2"/>
  <c r="AS48" i="2"/>
  <c r="AQ48" i="2"/>
  <c r="AP48" i="2"/>
  <c r="AM48" i="2"/>
  <c r="AK48" i="2"/>
  <c r="AJ48" i="2"/>
  <c r="AI48" i="2"/>
  <c r="AH48" i="2"/>
  <c r="AG48" i="2"/>
  <c r="AF48" i="2"/>
  <c r="AE48" i="2"/>
  <c r="AD48" i="2"/>
  <c r="Y48" i="2"/>
  <c r="X48" i="2"/>
  <c r="W48" i="2"/>
  <c r="V48" i="2"/>
  <c r="Q48" i="2"/>
  <c r="P48" i="2"/>
  <c r="O48" i="2"/>
  <c r="N48" i="2"/>
  <c r="M48" i="2"/>
  <c r="L48" i="2"/>
  <c r="K48" i="2"/>
  <c r="J48" i="2"/>
  <c r="AY47" i="2"/>
  <c r="AX47" i="2"/>
  <c r="AW47" i="2"/>
  <c r="AV47" i="2"/>
  <c r="AU47" i="2"/>
  <c r="AT47" i="2"/>
  <c r="AS47" i="2"/>
  <c r="AQ47" i="2"/>
  <c r="AP47" i="2"/>
  <c r="AM47" i="2"/>
  <c r="AK47" i="2"/>
  <c r="AJ47" i="2"/>
  <c r="AI47" i="2"/>
  <c r="AH47" i="2"/>
  <c r="AG47" i="2"/>
  <c r="AF47" i="2"/>
  <c r="AE47" i="2"/>
  <c r="AD47" i="2"/>
  <c r="Y47" i="2"/>
  <c r="X47" i="2"/>
  <c r="W47" i="2"/>
  <c r="V47" i="2"/>
  <c r="Q47" i="2"/>
  <c r="P47" i="2"/>
  <c r="O47" i="2"/>
  <c r="N47" i="2"/>
  <c r="M47" i="2"/>
  <c r="L47" i="2"/>
  <c r="K47" i="2"/>
  <c r="J47" i="2"/>
  <c r="BA46" i="2"/>
  <c r="AY46" i="2"/>
  <c r="AX46" i="2"/>
  <c r="AV46" i="2"/>
  <c r="AR46" i="2"/>
  <c r="AR45" i="2" s="1"/>
  <c r="AR44" i="2" s="1"/>
  <c r="AO46" i="2"/>
  <c r="AO45" i="2" s="1"/>
  <c r="AO44" i="2" s="1"/>
  <c r="AM46" i="2"/>
  <c r="AL46" i="2"/>
  <c r="AJ46" i="2"/>
  <c r="AJ45" i="2" s="1"/>
  <c r="AJ44" i="2" s="1"/>
  <c r="AF46" i="2"/>
  <c r="AF45" i="2" s="1"/>
  <c r="AF44" i="2" s="1"/>
  <c r="X46" i="2"/>
  <c r="U46" i="2"/>
  <c r="U45" i="2" s="1"/>
  <c r="U44" i="2" s="1"/>
  <c r="S46" i="2"/>
  <c r="AA46" i="2" s="1"/>
  <c r="AA45" i="2" s="1"/>
  <c r="AA44" i="2" s="1"/>
  <c r="R46" i="2"/>
  <c r="Z46" i="2" s="1"/>
  <c r="Z45" i="2" s="1"/>
  <c r="Z44" i="2" s="1"/>
  <c r="P46" i="2"/>
  <c r="P45" i="2" s="1"/>
  <c r="P44" i="2" s="1"/>
  <c r="L46" i="2"/>
  <c r="L45" i="2" s="1"/>
  <c r="L44" i="2" s="1"/>
  <c r="BA45" i="2"/>
  <c r="AX45" i="2"/>
  <c r="AX44" i="2" s="1"/>
  <c r="AW45" i="2"/>
  <c r="AV45" i="2"/>
  <c r="AU45" i="2"/>
  <c r="AT45" i="2"/>
  <c r="AT44" i="2" s="1"/>
  <c r="AS45" i="2"/>
  <c r="AQ45" i="2"/>
  <c r="AP45" i="2"/>
  <c r="AM45" i="2"/>
  <c r="AM44" i="2" s="1"/>
  <c r="AL45" i="2"/>
  <c r="AK45" i="2"/>
  <c r="AI45" i="2"/>
  <c r="AH45" i="2"/>
  <c r="AH44" i="2" s="1"/>
  <c r="AG45" i="2"/>
  <c r="AE45" i="2"/>
  <c r="AD45" i="2"/>
  <c r="Y45" i="2"/>
  <c r="Y44" i="2" s="1"/>
  <c r="X45" i="2"/>
  <c r="W45" i="2"/>
  <c r="V45" i="2"/>
  <c r="S45" i="2"/>
  <c r="S44" i="2" s="1"/>
  <c r="Q45" i="2"/>
  <c r="O45" i="2"/>
  <c r="N45" i="2"/>
  <c r="N44" i="2" s="1"/>
  <c r="M45" i="2"/>
  <c r="K45" i="2"/>
  <c r="J45" i="2"/>
  <c r="BA44" i="2"/>
  <c r="AW44" i="2"/>
  <c r="AV44" i="2"/>
  <c r="AU44" i="2"/>
  <c r="AS44" i="2"/>
  <c r="AQ44" i="2"/>
  <c r="AP44" i="2"/>
  <c r="AL44" i="2"/>
  <c r="AK44" i="2"/>
  <c r="AI44" i="2"/>
  <c r="AG44" i="2"/>
  <c r="AE44" i="2"/>
  <c r="AD44" i="2"/>
  <c r="X44" i="2"/>
  <c r="W44" i="2"/>
  <c r="V44" i="2"/>
  <c r="Q44" i="2"/>
  <c r="O44" i="2"/>
  <c r="M44" i="2"/>
  <c r="K44" i="2"/>
  <c r="J44" i="2"/>
  <c r="BA43" i="2"/>
  <c r="AY43" i="2"/>
  <c r="AY42" i="2" s="1"/>
  <c r="AX43" i="2"/>
  <c r="AX42" i="2" s="1"/>
  <c r="AV43" i="2"/>
  <c r="AR43" i="2"/>
  <c r="AO43" i="2"/>
  <c r="AM43" i="2"/>
  <c r="AM42" i="2" s="1"/>
  <c r="AL43" i="2"/>
  <c r="AJ43" i="2"/>
  <c r="AJ42" i="2" s="1"/>
  <c r="AF43" i="2"/>
  <c r="AF42" i="2" s="1"/>
  <c r="X43" i="2"/>
  <c r="U43" i="2"/>
  <c r="AC43" i="2" s="1"/>
  <c r="AC42" i="2" s="1"/>
  <c r="S43" i="2"/>
  <c r="S42" i="2" s="1"/>
  <c r="R43" i="2"/>
  <c r="Z43" i="2" s="1"/>
  <c r="Z42" i="2" s="1"/>
  <c r="P43" i="2"/>
  <c r="L43" i="2"/>
  <c r="L42" i="2" s="1"/>
  <c r="BA42" i="2"/>
  <c r="AW42" i="2"/>
  <c r="AV42" i="2"/>
  <c r="AU42" i="2"/>
  <c r="AT42" i="2"/>
  <c r="AS42" i="2"/>
  <c r="AR42" i="2"/>
  <c r="AQ42" i="2"/>
  <c r="AP42" i="2"/>
  <c r="AO42" i="2"/>
  <c r="AL42" i="2"/>
  <c r="AK42" i="2"/>
  <c r="AI42" i="2"/>
  <c r="AH42" i="2"/>
  <c r="AG42" i="2"/>
  <c r="AE42" i="2"/>
  <c r="AD42" i="2"/>
  <c r="Y42" i="2"/>
  <c r="X42" i="2"/>
  <c r="W42" i="2"/>
  <c r="V42" i="2"/>
  <c r="U42" i="2"/>
  <c r="R42" i="2"/>
  <c r="Q42" i="2"/>
  <c r="P42" i="2"/>
  <c r="O42" i="2"/>
  <c r="N42" i="2"/>
  <c r="M42" i="2"/>
  <c r="K42" i="2"/>
  <c r="J42" i="2"/>
  <c r="BA41" i="2"/>
  <c r="AY41" i="2"/>
  <c r="AX41" i="2"/>
  <c r="AV41" i="2"/>
  <c r="AR41" i="2"/>
  <c r="AO41" i="2"/>
  <c r="AM41" i="2"/>
  <c r="AL41" i="2"/>
  <c r="AL40" i="2" s="1"/>
  <c r="AJ41" i="2"/>
  <c r="AF41" i="2"/>
  <c r="X41" i="2"/>
  <c r="U41" i="2"/>
  <c r="AC41" i="2" s="1"/>
  <c r="S41" i="2"/>
  <c r="AA41" i="2" s="1"/>
  <c r="R41" i="2"/>
  <c r="P41" i="2"/>
  <c r="L41" i="2"/>
  <c r="AX40" i="2"/>
  <c r="AT40" i="2"/>
  <c r="AP40" i="2"/>
  <c r="AH40" i="2"/>
  <c r="AD40" i="2"/>
  <c r="V40" i="2"/>
  <c r="R40" i="2"/>
  <c r="N40" i="2"/>
  <c r="J40" i="2"/>
  <c r="BA39" i="2"/>
  <c r="AY39" i="2"/>
  <c r="AX39" i="2"/>
  <c r="AV39" i="2"/>
  <c r="AR39" i="2"/>
  <c r="AO39" i="2"/>
  <c r="AO38" i="2" s="1"/>
  <c r="AM39" i="2"/>
  <c r="AL39" i="2"/>
  <c r="AL38" i="2" s="1"/>
  <c r="AJ39" i="2"/>
  <c r="AF39" i="2"/>
  <c r="X39" i="2"/>
  <c r="U39" i="2"/>
  <c r="AC39" i="2" s="1"/>
  <c r="S39" i="2"/>
  <c r="AA39" i="2" s="1"/>
  <c r="AA38" i="2" s="1"/>
  <c r="N39" i="2"/>
  <c r="N38" i="2" s="1"/>
  <c r="L39" i="2"/>
  <c r="BA38" i="2"/>
  <c r="AY38" i="2"/>
  <c r="AX38" i="2"/>
  <c r="AW38" i="2"/>
  <c r="AV38" i="2"/>
  <c r="AU38" i="2"/>
  <c r="AT38" i="2"/>
  <c r="AS38" i="2"/>
  <c r="AR38" i="2"/>
  <c r="AQ38" i="2"/>
  <c r="AP38" i="2"/>
  <c r="AM38" i="2"/>
  <c r="AK38" i="2"/>
  <c r="AJ38" i="2"/>
  <c r="AI38" i="2"/>
  <c r="AH38" i="2"/>
  <c r="AG38" i="2"/>
  <c r="AF38" i="2"/>
  <c r="AE38" i="2"/>
  <c r="AD38" i="2"/>
  <c r="Y38" i="2"/>
  <c r="X38" i="2"/>
  <c r="W38" i="2"/>
  <c r="V38" i="2"/>
  <c r="S38" i="2"/>
  <c r="Q38" i="2"/>
  <c r="O38" i="2"/>
  <c r="M38" i="2"/>
  <c r="L38" i="2"/>
  <c r="K38" i="2"/>
  <c r="J38" i="2"/>
  <c r="BA37" i="2"/>
  <c r="AY37" i="2"/>
  <c r="AX37" i="2"/>
  <c r="AV37" i="2"/>
  <c r="AR37" i="2"/>
  <c r="AR36" i="2" s="1"/>
  <c r="AR35" i="2" s="1"/>
  <c r="AO37" i="2"/>
  <c r="AO36" i="2" s="1"/>
  <c r="AO35" i="2" s="1"/>
  <c r="AM37" i="2"/>
  <c r="AL37" i="2"/>
  <c r="AJ37" i="2"/>
  <c r="AJ36" i="2" s="1"/>
  <c r="AF37" i="2"/>
  <c r="AF36" i="2" s="1"/>
  <c r="AF35" i="2" s="1"/>
  <c r="X37" i="2"/>
  <c r="U37" i="2"/>
  <c r="U36" i="2" s="1"/>
  <c r="S37" i="2"/>
  <c r="AA37" i="2" s="1"/>
  <c r="AA36" i="2" s="1"/>
  <c r="R37" i="2"/>
  <c r="Z37" i="2" s="1"/>
  <c r="Z36" i="2" s="1"/>
  <c r="P37" i="2"/>
  <c r="P36" i="2" s="1"/>
  <c r="L37" i="2"/>
  <c r="L36" i="2" s="1"/>
  <c r="L35" i="2" s="1"/>
  <c r="BA36" i="2"/>
  <c r="AY36" i="2"/>
  <c r="AX36" i="2"/>
  <c r="AW36" i="2"/>
  <c r="AV36" i="2"/>
  <c r="AU36" i="2"/>
  <c r="AU35" i="2" s="1"/>
  <c r="AT36" i="2"/>
  <c r="AS36" i="2"/>
  <c r="AQ36" i="2"/>
  <c r="AP36" i="2"/>
  <c r="AM36" i="2"/>
  <c r="AL36" i="2"/>
  <c r="AK36" i="2"/>
  <c r="AI36" i="2"/>
  <c r="AI35" i="2" s="1"/>
  <c r="AH36" i="2"/>
  <c r="AG36" i="2"/>
  <c r="AE36" i="2"/>
  <c r="AD36" i="2"/>
  <c r="Y36" i="2"/>
  <c r="X36" i="2"/>
  <c r="W36" i="2"/>
  <c r="V36" i="2"/>
  <c r="V35" i="2" s="1"/>
  <c r="S36" i="2"/>
  <c r="R36" i="2"/>
  <c r="Q36" i="2"/>
  <c r="O36" i="2"/>
  <c r="N36" i="2"/>
  <c r="M36" i="2"/>
  <c r="K36" i="2"/>
  <c r="K35" i="2" s="1"/>
  <c r="J36" i="2"/>
  <c r="J35" i="2" s="1"/>
  <c r="AT35" i="2"/>
  <c r="AQ35" i="2"/>
  <c r="AP35" i="2"/>
  <c r="AH35" i="2"/>
  <c r="AE35" i="2"/>
  <c r="AD35" i="2"/>
  <c r="W35" i="2"/>
  <c r="O35" i="2"/>
  <c r="BA34" i="2"/>
  <c r="AY34" i="2"/>
  <c r="AY33" i="2" s="1"/>
  <c r="AY32" i="2" s="1"/>
  <c r="AX34" i="2"/>
  <c r="AV34" i="2"/>
  <c r="AR34" i="2"/>
  <c r="AO34" i="2"/>
  <c r="AO33" i="2" s="1"/>
  <c r="AO32" i="2" s="1"/>
  <c r="AM34" i="2"/>
  <c r="AM33" i="2" s="1"/>
  <c r="AM32" i="2" s="1"/>
  <c r="AL34" i="2"/>
  <c r="AJ34" i="2"/>
  <c r="AJ33" i="2" s="1"/>
  <c r="AJ32" i="2" s="1"/>
  <c r="AF34" i="2"/>
  <c r="AF33" i="2" s="1"/>
  <c r="AF32" i="2" s="1"/>
  <c r="X34" i="2"/>
  <c r="U34" i="2"/>
  <c r="AC34" i="2" s="1"/>
  <c r="AC33" i="2" s="1"/>
  <c r="AC32" i="2" s="1"/>
  <c r="S34" i="2"/>
  <c r="S33" i="2" s="1"/>
  <c r="S32" i="2" s="1"/>
  <c r="R34" i="2"/>
  <c r="Z34" i="2" s="1"/>
  <c r="Z33" i="2" s="1"/>
  <c r="Z32" i="2" s="1"/>
  <c r="P34" i="2"/>
  <c r="L34" i="2"/>
  <c r="L33" i="2" s="1"/>
  <c r="L32" i="2" s="1"/>
  <c r="BA33" i="2"/>
  <c r="AX33" i="2"/>
  <c r="AW33" i="2"/>
  <c r="AV33" i="2"/>
  <c r="AV32" i="2" s="1"/>
  <c r="AU33" i="2"/>
  <c r="AT33" i="2"/>
  <c r="AS33" i="2"/>
  <c r="AR33" i="2"/>
  <c r="AR32" i="2" s="1"/>
  <c r="AQ33" i="2"/>
  <c r="AP33" i="2"/>
  <c r="AL33" i="2"/>
  <c r="AL32" i="2" s="1"/>
  <c r="AK33" i="2"/>
  <c r="AI33" i="2"/>
  <c r="AI32" i="2" s="1"/>
  <c r="AH33" i="2"/>
  <c r="AG33" i="2"/>
  <c r="AG32" i="2" s="1"/>
  <c r="AE33" i="2"/>
  <c r="AD33" i="2"/>
  <c r="Y33" i="2"/>
  <c r="X33" i="2"/>
  <c r="W33" i="2"/>
  <c r="V33" i="2"/>
  <c r="V32" i="2" s="1"/>
  <c r="R33" i="2"/>
  <c r="Q33" i="2"/>
  <c r="P33" i="2"/>
  <c r="P32" i="2" s="1"/>
  <c r="O33" i="2"/>
  <c r="N33" i="2"/>
  <c r="M33" i="2"/>
  <c r="K33" i="2"/>
  <c r="K32" i="2" s="1"/>
  <c r="J33" i="2"/>
  <c r="J32" i="2" s="1"/>
  <c r="BA32" i="2"/>
  <c r="AX32" i="2"/>
  <c r="AW32" i="2"/>
  <c r="AU32" i="2"/>
  <c r="AT32" i="2"/>
  <c r="AS32" i="2"/>
  <c r="AQ32" i="2"/>
  <c r="AP32" i="2"/>
  <c r="AK32" i="2"/>
  <c r="AH32" i="2"/>
  <c r="AE32" i="2"/>
  <c r="AD32" i="2"/>
  <c r="Y32" i="2"/>
  <c r="X32" i="2"/>
  <c r="W32" i="2"/>
  <c r="R32" i="2"/>
  <c r="Q32" i="2"/>
  <c r="O32" i="2"/>
  <c r="N32" i="2"/>
  <c r="M32" i="2"/>
  <c r="BA31" i="2"/>
  <c r="AZ31" i="2"/>
  <c r="AX31" i="2"/>
  <c r="AX30" i="2" s="1"/>
  <c r="AU31" i="2"/>
  <c r="AU30" i="2" s="1"/>
  <c r="AQ31" i="2"/>
  <c r="AY31" i="2" s="1"/>
  <c r="AO31" i="2"/>
  <c r="AN31" i="2"/>
  <c r="AL31" i="2"/>
  <c r="AL30" i="2" s="1"/>
  <c r="AI31" i="2"/>
  <c r="AE31" i="2"/>
  <c r="AE30" i="2" s="1"/>
  <c r="W31" i="2"/>
  <c r="W30" i="2" s="1"/>
  <c r="U31" i="2"/>
  <c r="AC31" i="2" s="1"/>
  <c r="AC30" i="2" s="1"/>
  <c r="T31" i="2"/>
  <c r="AB31" i="2" s="1"/>
  <c r="AB30" i="2" s="1"/>
  <c r="R31" i="2"/>
  <c r="R30" i="2" s="1"/>
  <c r="O31" i="2"/>
  <c r="K31" i="2"/>
  <c r="S31" i="2" s="1"/>
  <c r="S30" i="2" s="1"/>
  <c r="BA30" i="2"/>
  <c r="AZ30" i="2"/>
  <c r="AW30" i="2"/>
  <c r="AV30" i="2"/>
  <c r="AT30" i="2"/>
  <c r="AS30" i="2"/>
  <c r="AR30" i="2"/>
  <c r="AQ30" i="2"/>
  <c r="AP30" i="2"/>
  <c r="AO30" i="2"/>
  <c r="AN30" i="2"/>
  <c r="AK30" i="2"/>
  <c r="AJ30" i="2"/>
  <c r="AI30" i="2"/>
  <c r="AH30" i="2"/>
  <c r="AG30" i="2"/>
  <c r="AF30" i="2"/>
  <c r="AD30" i="2"/>
  <c r="Y30" i="2"/>
  <c r="X30" i="2"/>
  <c r="V30" i="2"/>
  <c r="U30" i="2"/>
  <c r="T30" i="2"/>
  <c r="Q30" i="2"/>
  <c r="P30" i="2"/>
  <c r="O30" i="2"/>
  <c r="N30" i="2"/>
  <c r="M30" i="2"/>
  <c r="L30" i="2"/>
  <c r="K30" i="2"/>
  <c r="J30" i="2"/>
  <c r="BA29" i="2"/>
  <c r="BA28" i="2" s="1"/>
  <c r="BA27" i="2" s="1"/>
  <c r="AZ29" i="2"/>
  <c r="AX29" i="2"/>
  <c r="AU29" i="2"/>
  <c r="AQ29" i="2"/>
  <c r="AY29" i="2" s="1"/>
  <c r="AO29" i="2"/>
  <c r="AO28" i="2" s="1"/>
  <c r="AO27" i="2" s="1"/>
  <c r="AN29" i="2"/>
  <c r="AL29" i="2"/>
  <c r="AL28" i="2" s="1"/>
  <c r="AL27" i="2" s="1"/>
  <c r="AI29" i="2"/>
  <c r="AE29" i="2"/>
  <c r="AM29" i="2" s="1"/>
  <c r="AM28" i="2" s="1"/>
  <c r="W29" i="2"/>
  <c r="U29" i="2"/>
  <c r="U28" i="2" s="1"/>
  <c r="U27" i="2" s="1"/>
  <c r="T29" i="2"/>
  <c r="AB29" i="2" s="1"/>
  <c r="AB28" i="2" s="1"/>
  <c r="AB27" i="2" s="1"/>
  <c r="R29" i="2"/>
  <c r="R28" i="2" s="1"/>
  <c r="R27" i="2" s="1"/>
  <c r="O29" i="2"/>
  <c r="O28" i="2" s="1"/>
  <c r="O27" i="2" s="1"/>
  <c r="K29" i="2"/>
  <c r="AZ28" i="2"/>
  <c r="AX28" i="2"/>
  <c r="AW28" i="2"/>
  <c r="AV28" i="2"/>
  <c r="AU28" i="2"/>
  <c r="AT28" i="2"/>
  <c r="AS28" i="2"/>
  <c r="AR28" i="2"/>
  <c r="AR27" i="2" s="1"/>
  <c r="AP28" i="2"/>
  <c r="AN28" i="2"/>
  <c r="AN27" i="2" s="1"/>
  <c r="AK28" i="2"/>
  <c r="AJ28" i="2"/>
  <c r="AI28" i="2"/>
  <c r="AH28" i="2"/>
  <c r="AG28" i="2"/>
  <c r="AF28" i="2"/>
  <c r="AE28" i="2"/>
  <c r="AD28" i="2"/>
  <c r="AD27" i="2" s="1"/>
  <c r="Y28" i="2"/>
  <c r="X28" i="2"/>
  <c r="W28" i="2"/>
  <c r="V28" i="2"/>
  <c r="V27" i="2" s="1"/>
  <c r="T28" i="2"/>
  <c r="Q28" i="2"/>
  <c r="P28" i="2"/>
  <c r="N28" i="2"/>
  <c r="N27" i="2" s="1"/>
  <c r="M28" i="2"/>
  <c r="L28" i="2"/>
  <c r="L27" i="2" s="1"/>
  <c r="K28" i="2"/>
  <c r="J28" i="2"/>
  <c r="J27" i="2" s="1"/>
  <c r="AZ27" i="2"/>
  <c r="AV27" i="2"/>
  <c r="AT27" i="2"/>
  <c r="AP27" i="2"/>
  <c r="AJ27" i="2"/>
  <c r="AI27" i="2"/>
  <c r="AH27" i="2"/>
  <c r="AF27" i="2"/>
  <c r="X27" i="2"/>
  <c r="T27" i="2"/>
  <c r="P27" i="2"/>
  <c r="K27" i="2"/>
  <c r="BA26" i="2"/>
  <c r="AZ26" i="2"/>
  <c r="AZ25" i="2" s="1"/>
  <c r="AX26" i="2"/>
  <c r="AU26" i="2"/>
  <c r="AQ26" i="2"/>
  <c r="AO26" i="2"/>
  <c r="AO25" i="2" s="1"/>
  <c r="AN26" i="2"/>
  <c r="AN25" i="2" s="1"/>
  <c r="AL26" i="2"/>
  <c r="AI26" i="2"/>
  <c r="AE26" i="2"/>
  <c r="W26" i="2"/>
  <c r="U26" i="2"/>
  <c r="U25" i="2" s="1"/>
  <c r="T26" i="2"/>
  <c r="T25" i="2" s="1"/>
  <c r="R26" i="2"/>
  <c r="Z26" i="2" s="1"/>
  <c r="Z25" i="2" s="1"/>
  <c r="O26" i="2"/>
  <c r="K26" i="2"/>
  <c r="BA25" i="2"/>
  <c r="AX25" i="2"/>
  <c r="AW25" i="2"/>
  <c r="AV25" i="2"/>
  <c r="AU25" i="2"/>
  <c r="AT25" i="2"/>
  <c r="AS25" i="2"/>
  <c r="AR25" i="2"/>
  <c r="AQ25" i="2"/>
  <c r="AP25" i="2"/>
  <c r="AL25" i="2"/>
  <c r="AK25" i="2"/>
  <c r="AJ25" i="2"/>
  <c r="AI25" i="2"/>
  <c r="AH25" i="2"/>
  <c r="AG25" i="2"/>
  <c r="AF25" i="2"/>
  <c r="AE25" i="2"/>
  <c r="AD25" i="2"/>
  <c r="Y25" i="2"/>
  <c r="X25" i="2"/>
  <c r="W25" i="2"/>
  <c r="V25" i="2"/>
  <c r="R25" i="2"/>
  <c r="Q25" i="2"/>
  <c r="P25" i="2"/>
  <c r="O25" i="2"/>
  <c r="N25" i="2"/>
  <c r="M25" i="2"/>
  <c r="L25" i="2"/>
  <c r="K25" i="2"/>
  <c r="J25" i="2"/>
  <c r="AZ24" i="2"/>
  <c r="AY24" i="2"/>
  <c r="AY23" i="2" s="1"/>
  <c r="AX24" i="2"/>
  <c r="AW24" i="2"/>
  <c r="AS24" i="2"/>
  <c r="AS23" i="2" s="1"/>
  <c r="AS22" i="2" s="1"/>
  <c r="AN24" i="2"/>
  <c r="AN23" i="2" s="1"/>
  <c r="AN22" i="2" s="1"/>
  <c r="AM24" i="2"/>
  <c r="AM23" i="2" s="1"/>
  <c r="AL24" i="2"/>
  <c r="AK24" i="2"/>
  <c r="AK23" i="2" s="1"/>
  <c r="AK22" i="2" s="1"/>
  <c r="AG24" i="2"/>
  <c r="AG23" i="2" s="1"/>
  <c r="AG22" i="2" s="1"/>
  <c r="Y24" i="2"/>
  <c r="T24" i="2"/>
  <c r="T23" i="2" s="1"/>
  <c r="T22" i="2" s="1"/>
  <c r="S24" i="2"/>
  <c r="S23" i="2" s="1"/>
  <c r="R24" i="2"/>
  <c r="Z24" i="2" s="1"/>
  <c r="Z23" i="2" s="1"/>
  <c r="Z22" i="2" s="1"/>
  <c r="Q24" i="2"/>
  <c r="M24" i="2"/>
  <c r="U24" i="2" s="1"/>
  <c r="AZ23" i="2"/>
  <c r="AX23" i="2"/>
  <c r="AX22" i="2" s="1"/>
  <c r="AW23" i="2"/>
  <c r="AV23" i="2"/>
  <c r="AU23" i="2"/>
  <c r="AT23" i="2"/>
  <c r="AT22" i="2" s="1"/>
  <c r="AR23" i="2"/>
  <c r="AR22" i="2" s="1"/>
  <c r="AQ23" i="2"/>
  <c r="AP23" i="2"/>
  <c r="AL23" i="2"/>
  <c r="AJ23" i="2"/>
  <c r="AJ22" i="2" s="1"/>
  <c r="AI23" i="2"/>
  <c r="AH23" i="2"/>
  <c r="AH22" i="2" s="1"/>
  <c r="AF23" i="2"/>
  <c r="AE23" i="2"/>
  <c r="AD23" i="2"/>
  <c r="Y23" i="2"/>
  <c r="X23" i="2"/>
  <c r="W23" i="2"/>
  <c r="V23" i="2"/>
  <c r="V22" i="2" s="1"/>
  <c r="Q23" i="2"/>
  <c r="P23" i="2"/>
  <c r="P22" i="2" s="1"/>
  <c r="O23" i="2"/>
  <c r="N23" i="2"/>
  <c r="N22" i="2" s="1"/>
  <c r="M23" i="2"/>
  <c r="L23" i="2"/>
  <c r="K23" i="2"/>
  <c r="J23" i="2"/>
  <c r="AW22" i="2"/>
  <c r="AV22" i="2"/>
  <c r="AP22" i="2"/>
  <c r="AL22" i="2"/>
  <c r="AF22" i="2"/>
  <c r="AD22" i="2"/>
  <c r="Y22" i="2"/>
  <c r="X22" i="2"/>
  <c r="Q22" i="2"/>
  <c r="M22" i="2"/>
  <c r="L22" i="2"/>
  <c r="J22" i="2"/>
  <c r="BA21" i="2"/>
  <c r="BA20" i="2" s="1"/>
  <c r="AZ21" i="2"/>
  <c r="AU21" i="2"/>
  <c r="AP21" i="2"/>
  <c r="AO21" i="2"/>
  <c r="AO20" i="2" s="1"/>
  <c r="AN21" i="2"/>
  <c r="AI21" i="2"/>
  <c r="AD21" i="2"/>
  <c r="AL21" i="2" s="1"/>
  <c r="W21" i="2"/>
  <c r="U21" i="2"/>
  <c r="AC21" i="2" s="1"/>
  <c r="T21" i="2"/>
  <c r="O21" i="2"/>
  <c r="O20" i="2" s="1"/>
  <c r="J21" i="2"/>
  <c r="R21" i="2" s="1"/>
  <c r="AZ20" i="2"/>
  <c r="AW20" i="2"/>
  <c r="AV20" i="2"/>
  <c r="AU20" i="2"/>
  <c r="AT20" i="2"/>
  <c r="AS20" i="2"/>
  <c r="AR20" i="2"/>
  <c r="AP20" i="2"/>
  <c r="AN20" i="2"/>
  <c r="AK20" i="2"/>
  <c r="AJ20" i="2"/>
  <c r="AI20" i="2"/>
  <c r="AH20" i="2"/>
  <c r="AG20" i="2"/>
  <c r="AF20" i="2"/>
  <c r="Y20" i="2"/>
  <c r="X20" i="2"/>
  <c r="W20" i="2"/>
  <c r="V20" i="2"/>
  <c r="T20" i="2"/>
  <c r="Q20" i="2"/>
  <c r="P20" i="2"/>
  <c r="N20" i="2"/>
  <c r="M20" i="2"/>
  <c r="L20" i="2"/>
  <c r="J20" i="2"/>
  <c r="BA19" i="2"/>
  <c r="AZ19" i="2"/>
  <c r="AZ18" i="2" s="1"/>
  <c r="AZ17" i="2" s="1"/>
  <c r="AU19" i="2"/>
  <c r="AP19" i="2"/>
  <c r="AX19" i="2" s="1"/>
  <c r="AO19" i="2"/>
  <c r="AN19" i="2"/>
  <c r="AI19" i="2"/>
  <c r="AI18" i="2" s="1"/>
  <c r="AI17" i="2" s="1"/>
  <c r="AD19" i="2"/>
  <c r="AL19" i="2" s="1"/>
  <c r="W19" i="2"/>
  <c r="W18" i="2" s="1"/>
  <c r="W17" i="2" s="1"/>
  <c r="U19" i="2"/>
  <c r="AC19" i="2" s="1"/>
  <c r="AC18" i="2" s="1"/>
  <c r="T19" i="2"/>
  <c r="AB19" i="2" s="1"/>
  <c r="AB18" i="2" s="1"/>
  <c r="O19" i="2"/>
  <c r="O18" i="2" s="1"/>
  <c r="J19" i="2"/>
  <c r="R19" i="2" s="1"/>
  <c r="BA18" i="2"/>
  <c r="AW18" i="2"/>
  <c r="AV18" i="2"/>
  <c r="AU18" i="2"/>
  <c r="AT18" i="2"/>
  <c r="AS18" i="2"/>
  <c r="AR18" i="2"/>
  <c r="AP18" i="2"/>
  <c r="AP17" i="2" s="1"/>
  <c r="AO18" i="2"/>
  <c r="AN18" i="2"/>
  <c r="AK18" i="2"/>
  <c r="AJ18" i="2"/>
  <c r="AH18" i="2"/>
  <c r="AG18" i="2"/>
  <c r="AF18" i="2"/>
  <c r="AD18" i="2"/>
  <c r="Y18" i="2"/>
  <c r="Y17" i="2" s="1"/>
  <c r="X18" i="2"/>
  <c r="V18" i="2"/>
  <c r="U18" i="2"/>
  <c r="T18" i="2"/>
  <c r="Q18" i="2"/>
  <c r="P18" i="2"/>
  <c r="N18" i="2"/>
  <c r="M18" i="2"/>
  <c r="M17" i="2" s="1"/>
  <c r="L18" i="2"/>
  <c r="J18" i="2"/>
  <c r="AW17" i="2"/>
  <c r="AT17" i="2"/>
  <c r="AS17" i="2"/>
  <c r="AK17" i="2"/>
  <c r="AH17" i="2"/>
  <c r="AG17" i="2"/>
  <c r="V17" i="2"/>
  <c r="Q17" i="2"/>
  <c r="N17" i="2"/>
  <c r="J17" i="2"/>
  <c r="BA16" i="2"/>
  <c r="AZ16" i="2"/>
  <c r="AX16" i="2"/>
  <c r="AX15" i="2" s="1"/>
  <c r="AU16" i="2"/>
  <c r="AU15" i="2" s="1"/>
  <c r="AQ16" i="2"/>
  <c r="AO16" i="2"/>
  <c r="AN16" i="2"/>
  <c r="AL16" i="2"/>
  <c r="AL15" i="2" s="1"/>
  <c r="AI16" i="2"/>
  <c r="AM16" i="2" s="1"/>
  <c r="AM15" i="2" s="1"/>
  <c r="AE16" i="2"/>
  <c r="AE15" i="2" s="1"/>
  <c r="W16" i="2"/>
  <c r="W15" i="2" s="1"/>
  <c r="U16" i="2"/>
  <c r="AC16" i="2" s="1"/>
  <c r="AC15" i="2" s="1"/>
  <c r="T16" i="2"/>
  <c r="AB16" i="2" s="1"/>
  <c r="AB15" i="2" s="1"/>
  <c r="AB12" i="2" s="1"/>
  <c r="R16" i="2"/>
  <c r="R15" i="2" s="1"/>
  <c r="O16" i="2"/>
  <c r="K16" i="2"/>
  <c r="S16" i="2" s="1"/>
  <c r="S15" i="2" s="1"/>
  <c r="BA15" i="2"/>
  <c r="AZ15" i="2"/>
  <c r="AW15" i="2"/>
  <c r="AV15" i="2"/>
  <c r="AT15" i="2"/>
  <c r="AS15" i="2"/>
  <c r="AR15" i="2"/>
  <c r="AQ15" i="2"/>
  <c r="AP15" i="2"/>
  <c r="AO15" i="2"/>
  <c r="AN15" i="2"/>
  <c r="AK15" i="2"/>
  <c r="AJ15" i="2"/>
  <c r="AI15" i="2"/>
  <c r="AH15" i="2"/>
  <c r="AG15" i="2"/>
  <c r="AF15" i="2"/>
  <c r="AD15" i="2"/>
  <c r="Y15" i="2"/>
  <c r="X15" i="2"/>
  <c r="V15" i="2"/>
  <c r="U15" i="2"/>
  <c r="T15" i="2"/>
  <c r="Q15" i="2"/>
  <c r="P15" i="2"/>
  <c r="O15" i="2"/>
  <c r="N15" i="2"/>
  <c r="M15" i="2"/>
  <c r="L15" i="2"/>
  <c r="K15" i="2"/>
  <c r="J15" i="2"/>
  <c r="BA14" i="2"/>
  <c r="AZ14" i="2"/>
  <c r="AX14" i="2"/>
  <c r="AU14" i="2"/>
  <c r="AU13" i="2" s="1"/>
  <c r="AQ14" i="2"/>
  <c r="AY14" i="2" s="1"/>
  <c r="AO14" i="2"/>
  <c r="AN14" i="2"/>
  <c r="AL14" i="2"/>
  <c r="AL13" i="2" s="1"/>
  <c r="AL12" i="2" s="1"/>
  <c r="AI14" i="2"/>
  <c r="AE14" i="2"/>
  <c r="AM14" i="2" s="1"/>
  <c r="AM13" i="2" s="1"/>
  <c r="AB14" i="2"/>
  <c r="V14" i="2"/>
  <c r="V13" i="2" s="1"/>
  <c r="V12" i="2" s="1"/>
  <c r="U14" i="2"/>
  <c r="AC14" i="2" s="1"/>
  <c r="AC13" i="2" s="1"/>
  <c r="AC12" i="2" s="1"/>
  <c r="T14" i="2"/>
  <c r="S14" i="2"/>
  <c r="R14" i="2"/>
  <c r="Z14" i="2" s="1"/>
  <c r="O14" i="2"/>
  <c r="K14" i="2"/>
  <c r="BA13" i="2"/>
  <c r="AZ13" i="2"/>
  <c r="AX13" i="2"/>
  <c r="AW13" i="2"/>
  <c r="AV13" i="2"/>
  <c r="AT13" i="2"/>
  <c r="AS13" i="2"/>
  <c r="AR13" i="2"/>
  <c r="AP13" i="2"/>
  <c r="AO13" i="2"/>
  <c r="AN13" i="2"/>
  <c r="AK13" i="2"/>
  <c r="AJ13" i="2"/>
  <c r="AI13" i="2"/>
  <c r="AH13" i="2"/>
  <c r="AG13" i="2"/>
  <c r="AF13" i="2"/>
  <c r="AE13" i="2"/>
  <c r="AD13" i="2"/>
  <c r="AB13" i="2"/>
  <c r="Y13" i="2"/>
  <c r="X13" i="2"/>
  <c r="U13" i="2"/>
  <c r="T13" i="2"/>
  <c r="Q13" i="2"/>
  <c r="P13" i="2"/>
  <c r="O13" i="2"/>
  <c r="N13" i="2"/>
  <c r="M13" i="2"/>
  <c r="L13" i="2"/>
  <c r="K13" i="2"/>
  <c r="J13" i="2"/>
  <c r="BA12" i="2"/>
  <c r="AZ12" i="2"/>
  <c r="AW12" i="2"/>
  <c r="AV12" i="2"/>
  <c r="AT12" i="2"/>
  <c r="AS12" i="2"/>
  <c r="AR12" i="2"/>
  <c r="AP12" i="2"/>
  <c r="AO12" i="2"/>
  <c r="AN12" i="2"/>
  <c r="AK12" i="2"/>
  <c r="AJ12" i="2"/>
  <c r="AI12" i="2"/>
  <c r="AH12" i="2"/>
  <c r="AG12" i="2"/>
  <c r="AF12" i="2"/>
  <c r="AD12" i="2"/>
  <c r="Y12" i="2"/>
  <c r="X12" i="2"/>
  <c r="U12" i="2"/>
  <c r="T12" i="2"/>
  <c r="Q12" i="2"/>
  <c r="P12" i="2"/>
  <c r="O12" i="2"/>
  <c r="N12" i="2"/>
  <c r="M12" i="2"/>
  <c r="L12" i="2"/>
  <c r="K12" i="2"/>
  <c r="J12" i="2"/>
  <c r="E176" i="1"/>
  <c r="D176" i="1"/>
  <c r="E164" i="1"/>
  <c r="D164" i="1"/>
  <c r="C164" i="1"/>
  <c r="E163" i="1"/>
  <c r="D163" i="1"/>
  <c r="C163" i="1"/>
  <c r="C158" i="1"/>
  <c r="C176" i="1" s="1"/>
  <c r="E157" i="1"/>
  <c r="D157" i="1"/>
  <c r="E155" i="1"/>
  <c r="E173" i="1" s="1"/>
  <c r="D155" i="1"/>
  <c r="D173" i="1" s="1"/>
  <c r="C155" i="1"/>
  <c r="C173" i="1" s="1"/>
  <c r="E153" i="1"/>
  <c r="E175" i="1" s="1"/>
  <c r="E174" i="1" s="1"/>
  <c r="D153" i="1"/>
  <c r="D175" i="1" s="1"/>
  <c r="D174" i="1" s="1"/>
  <c r="C153" i="1"/>
  <c r="C175" i="1" s="1"/>
  <c r="E150" i="1"/>
  <c r="D150" i="1"/>
  <c r="C150" i="1"/>
  <c r="E148" i="1"/>
  <c r="D148" i="1"/>
  <c r="C148" i="1"/>
  <c r="E146" i="1"/>
  <c r="D146" i="1"/>
  <c r="C146" i="1"/>
  <c r="E144" i="1"/>
  <c r="D144" i="1"/>
  <c r="C144" i="1"/>
  <c r="E135" i="1"/>
  <c r="E134" i="1" s="1"/>
  <c r="E133" i="1" s="1"/>
  <c r="E172" i="1" s="1"/>
  <c r="D135" i="1"/>
  <c r="D134" i="1" s="1"/>
  <c r="C135" i="1"/>
  <c r="C134" i="1" s="1"/>
  <c r="C133" i="1" s="1"/>
  <c r="C172" i="1" s="1"/>
  <c r="E122" i="1"/>
  <c r="E121" i="1" s="1"/>
  <c r="D122" i="1"/>
  <c r="D121" i="1" s="1"/>
  <c r="C122" i="1"/>
  <c r="C121" i="1" s="1"/>
  <c r="C119" i="1"/>
  <c r="E117" i="1"/>
  <c r="D117" i="1"/>
  <c r="C117" i="1"/>
  <c r="E115" i="1"/>
  <c r="D115" i="1"/>
  <c r="C115" i="1"/>
  <c r="E113" i="1"/>
  <c r="D113" i="1"/>
  <c r="C113" i="1"/>
  <c r="E111" i="1"/>
  <c r="D111" i="1"/>
  <c r="C111" i="1"/>
  <c r="E109" i="1"/>
  <c r="D109" i="1"/>
  <c r="C109" i="1"/>
  <c r="E107" i="1"/>
  <c r="D107" i="1"/>
  <c r="C107" i="1"/>
  <c r="E105" i="1"/>
  <c r="D105" i="1"/>
  <c r="C105" i="1"/>
  <c r="E102" i="1"/>
  <c r="E101" i="1" s="1"/>
  <c r="D102" i="1"/>
  <c r="D101" i="1" s="1"/>
  <c r="C102" i="1"/>
  <c r="C101" i="1" s="1"/>
  <c r="C99" i="1"/>
  <c r="C98" i="1" s="1"/>
  <c r="E98" i="1"/>
  <c r="D98" i="1"/>
  <c r="E96" i="1"/>
  <c r="D96" i="1"/>
  <c r="C96" i="1"/>
  <c r="E91" i="1"/>
  <c r="E90" i="1" s="1"/>
  <c r="D91" i="1"/>
  <c r="D90" i="1" s="1"/>
  <c r="C91" i="1"/>
  <c r="C90" i="1" s="1"/>
  <c r="E88" i="1"/>
  <c r="D88" i="1"/>
  <c r="C88" i="1"/>
  <c r="E86" i="1"/>
  <c r="D86" i="1"/>
  <c r="C86" i="1"/>
  <c r="E84" i="1"/>
  <c r="D84" i="1"/>
  <c r="C84" i="1"/>
  <c r="E82" i="1"/>
  <c r="D82" i="1"/>
  <c r="C82" i="1"/>
  <c r="E80" i="1"/>
  <c r="D80" i="1"/>
  <c r="C80" i="1"/>
  <c r="E78" i="1"/>
  <c r="D78" i="1"/>
  <c r="C78" i="1"/>
  <c r="E76" i="1"/>
  <c r="D76" i="1"/>
  <c r="C76" i="1"/>
  <c r="E73" i="1"/>
  <c r="D73" i="1"/>
  <c r="C73" i="1"/>
  <c r="E71" i="1"/>
  <c r="D71" i="1"/>
  <c r="C71" i="1"/>
  <c r="E69" i="1"/>
  <c r="D69" i="1"/>
  <c r="C69" i="1"/>
  <c r="E67" i="1"/>
  <c r="D67" i="1"/>
  <c r="C67" i="1"/>
  <c r="C66" i="1" s="1"/>
  <c r="C65" i="1" s="1"/>
  <c r="E62" i="1"/>
  <c r="E61" i="1" s="1"/>
  <c r="E60" i="1" s="1"/>
  <c r="D62" i="1"/>
  <c r="D61" i="1" s="1"/>
  <c r="D60" i="1" s="1"/>
  <c r="C62" i="1"/>
  <c r="C61" i="1" s="1"/>
  <c r="C60" i="1" s="1"/>
  <c r="E58" i="1"/>
  <c r="D58" i="1"/>
  <c r="C58" i="1"/>
  <c r="E56" i="1"/>
  <c r="D56" i="1"/>
  <c r="C56" i="1"/>
  <c r="E55" i="1"/>
  <c r="E54" i="1" s="1"/>
  <c r="D55" i="1"/>
  <c r="D54" i="1" s="1"/>
  <c r="C55" i="1"/>
  <c r="C54" i="1" s="1"/>
  <c r="E52" i="1"/>
  <c r="D52" i="1"/>
  <c r="C52" i="1"/>
  <c r="E49" i="1"/>
  <c r="E48" i="1" s="1"/>
  <c r="D49" i="1"/>
  <c r="D48" i="1" s="1"/>
  <c r="C49" i="1"/>
  <c r="C48" i="1" s="1"/>
  <c r="E46" i="1"/>
  <c r="E45" i="1" s="1"/>
  <c r="D46" i="1"/>
  <c r="D45" i="1" s="1"/>
  <c r="C46" i="1"/>
  <c r="C45" i="1" s="1"/>
  <c r="E43" i="1"/>
  <c r="E42" i="1" s="1"/>
  <c r="D43" i="1"/>
  <c r="D42" i="1" s="1"/>
  <c r="C43" i="1"/>
  <c r="C42" i="1" s="1"/>
  <c r="E40" i="1"/>
  <c r="D40" i="1"/>
  <c r="C40" i="1"/>
  <c r="E37" i="1"/>
  <c r="D37" i="1"/>
  <c r="D36" i="1" s="1"/>
  <c r="C37" i="1"/>
  <c r="E36" i="1"/>
  <c r="E33" i="1"/>
  <c r="E32" i="1" s="1"/>
  <c r="D33" i="1"/>
  <c r="D32" i="1" s="1"/>
  <c r="C33" i="1"/>
  <c r="C32" i="1"/>
  <c r="E30" i="1"/>
  <c r="D30" i="1"/>
  <c r="C30" i="1"/>
  <c r="E28" i="1"/>
  <c r="D28" i="1"/>
  <c r="C28" i="1"/>
  <c r="E25" i="1"/>
  <c r="D25" i="1"/>
  <c r="D24" i="1" s="1"/>
  <c r="C25" i="1"/>
  <c r="C24" i="1" s="1"/>
  <c r="E22" i="1"/>
  <c r="D22" i="1"/>
  <c r="C22" i="1"/>
  <c r="E20" i="1"/>
  <c r="D20" i="1"/>
  <c r="C20" i="1"/>
  <c r="E18" i="1"/>
  <c r="D18" i="1"/>
  <c r="C18" i="1"/>
  <c r="E16" i="1"/>
  <c r="D16" i="1"/>
  <c r="D15" i="1" s="1"/>
  <c r="D14" i="1" s="1"/>
  <c r="C16" i="1"/>
  <c r="C15" i="1" s="1"/>
  <c r="C14" i="1" s="1"/>
  <c r="E15" i="1"/>
  <c r="E14" i="1" s="1"/>
  <c r="E9" i="1"/>
  <c r="E8" i="1" s="1"/>
  <c r="D9" i="1"/>
  <c r="D8" i="1" s="1"/>
  <c r="C9" i="1"/>
  <c r="C8" i="1" s="1"/>
  <c r="C157" i="1" l="1"/>
  <c r="C152" i="1" s="1"/>
  <c r="E35" i="1"/>
  <c r="C95" i="1"/>
  <c r="D35" i="1"/>
  <c r="E24" i="1"/>
  <c r="C174" i="1"/>
  <c r="E66" i="1"/>
  <c r="E65" i="1" s="1"/>
  <c r="D66" i="1"/>
  <c r="D65" i="1" s="1"/>
  <c r="D7" i="1" s="1"/>
  <c r="E95" i="1"/>
  <c r="D133" i="1"/>
  <c r="D172" i="1" s="1"/>
  <c r="E100" i="1"/>
  <c r="E171" i="1" s="1"/>
  <c r="C36" i="1"/>
  <c r="C35" i="1" s="1"/>
  <c r="C7" i="1" s="1"/>
  <c r="C168" i="1" s="1"/>
  <c r="G19" i="5"/>
  <c r="E19" i="5"/>
  <c r="AP103" i="4"/>
  <c r="AP102" i="4" s="1"/>
  <c r="AP101" i="4" s="1"/>
  <c r="AT439" i="4"/>
  <c r="AT438" i="4" s="1"/>
  <c r="AT437" i="4" s="1"/>
  <c r="AT436" i="4" s="1"/>
  <c r="J293" i="4"/>
  <c r="J292" i="4" s="1"/>
  <c r="AF293" i="4"/>
  <c r="AF292" i="4" s="1"/>
  <c r="AT293" i="4"/>
  <c r="AT292" i="4" s="1"/>
  <c r="M293" i="4"/>
  <c r="M292" i="4" s="1"/>
  <c r="N323" i="4"/>
  <c r="P11" i="4"/>
  <c r="AW11" i="4"/>
  <c r="P293" i="4"/>
  <c r="P292" i="4" s="1"/>
  <c r="AH293" i="4"/>
  <c r="AH292" i="4" s="1"/>
  <c r="AW293" i="4"/>
  <c r="AW292" i="4" s="1"/>
  <c r="N293" i="4"/>
  <c r="N292" i="4" s="1"/>
  <c r="N286" i="4" s="1"/>
  <c r="X293" i="4"/>
  <c r="X292" i="4" s="1"/>
  <c r="AG293" i="4"/>
  <c r="AG292" i="4" s="1"/>
  <c r="AP293" i="4"/>
  <c r="AP292" i="4" s="1"/>
  <c r="AV293" i="4"/>
  <c r="AV292" i="4" s="1"/>
  <c r="AF315" i="4"/>
  <c r="AS315" i="4"/>
  <c r="Q11" i="4"/>
  <c r="V293" i="4"/>
  <c r="V292" i="4" s="1"/>
  <c r="V286" i="4" s="1"/>
  <c r="AK293" i="4"/>
  <c r="AK292" i="4" s="1"/>
  <c r="AS323" i="4"/>
  <c r="J103" i="4"/>
  <c r="Y103" i="4"/>
  <c r="AQ103" i="4"/>
  <c r="AQ102" i="4" s="1"/>
  <c r="AQ101" i="4" s="1"/>
  <c r="AK286" i="4"/>
  <c r="Y293" i="4"/>
  <c r="Y292" i="4" s="1"/>
  <c r="AR293" i="4"/>
  <c r="AR292" i="4" s="1"/>
  <c r="L293" i="4"/>
  <c r="L292" i="4" s="1"/>
  <c r="Q293" i="4"/>
  <c r="Q292" i="4" s="1"/>
  <c r="AD293" i="4"/>
  <c r="AD292" i="4" s="1"/>
  <c r="AJ293" i="4"/>
  <c r="AJ292" i="4" s="1"/>
  <c r="AS293" i="4"/>
  <c r="AS292" i="4" s="1"/>
  <c r="AW323" i="4"/>
  <c r="AG467" i="4"/>
  <c r="AT16" i="4"/>
  <c r="AR21" i="4"/>
  <c r="P21" i="4"/>
  <c r="AR26" i="4"/>
  <c r="N11" i="4"/>
  <c r="Y11" i="4"/>
  <c r="AH11" i="4"/>
  <c r="AR11" i="4"/>
  <c r="Y16" i="4"/>
  <c r="L21" i="4"/>
  <c r="P26" i="4"/>
  <c r="AH26" i="4"/>
  <c r="AP91" i="4"/>
  <c r="AP90" i="4" s="1"/>
  <c r="AP89" i="4" s="1"/>
  <c r="AJ21" i="4"/>
  <c r="AD482" i="4"/>
  <c r="AD21" i="4"/>
  <c r="J21" i="4"/>
  <c r="J26" i="4"/>
  <c r="Y26" i="4"/>
  <c r="AW26" i="4"/>
  <c r="AS37" i="4"/>
  <c r="K37" i="4"/>
  <c r="Q37" i="4"/>
  <c r="AD37" i="4"/>
  <c r="AI37" i="4"/>
  <c r="O323" i="4"/>
  <c r="K323" i="4"/>
  <c r="Q323" i="4"/>
  <c r="M467" i="4"/>
  <c r="AH482" i="4"/>
  <c r="AH102" i="4"/>
  <c r="AH101" i="4" s="1"/>
  <c r="R124" i="4"/>
  <c r="R123" i="4" s="1"/>
  <c r="AQ172" i="4"/>
  <c r="AQ171" i="4" s="1"/>
  <c r="AT255" i="4"/>
  <c r="Y323" i="4"/>
  <c r="AH323" i="4"/>
  <c r="AQ323" i="4"/>
  <c r="AI393" i="4"/>
  <c r="AI392" i="4" s="1"/>
  <c r="N448" i="4"/>
  <c r="N447" i="4" s="1"/>
  <c r="J37" i="4"/>
  <c r="O37" i="4"/>
  <c r="Y37" i="4"/>
  <c r="AH37" i="4"/>
  <c r="AQ37" i="4"/>
  <c r="AW37" i="4"/>
  <c r="M114" i="4"/>
  <c r="M113" i="4" s="1"/>
  <c r="N263" i="4"/>
  <c r="AD323" i="4"/>
  <c r="AI323" i="4"/>
  <c r="J323" i="4"/>
  <c r="X382" i="4"/>
  <c r="X381" i="4" s="1"/>
  <c r="X380" i="4" s="1"/>
  <c r="O416" i="4"/>
  <c r="O415" i="4" s="1"/>
  <c r="O414" i="4" s="1"/>
  <c r="AT461" i="3"/>
  <c r="AE461" i="3"/>
  <c r="AU333" i="3"/>
  <c r="AU332" i="3" s="1"/>
  <c r="N21" i="3"/>
  <c r="L114" i="3"/>
  <c r="J139" i="3"/>
  <c r="AS333" i="3"/>
  <c r="AS332" i="3" s="1"/>
  <c r="AT119" i="3"/>
  <c r="AT118" i="3" s="1"/>
  <c r="AT117" i="3" s="1"/>
  <c r="AW168" i="3"/>
  <c r="N139" i="3"/>
  <c r="M139" i="3"/>
  <c r="V139" i="3"/>
  <c r="V138" i="3" s="1"/>
  <c r="AK138" i="3"/>
  <c r="AT138" i="3"/>
  <c r="AS178" i="3"/>
  <c r="X16" i="3"/>
  <c r="AP16" i="3"/>
  <c r="P21" i="3"/>
  <c r="J26" i="3"/>
  <c r="X26" i="3"/>
  <c r="AH26" i="3"/>
  <c r="AV26" i="3"/>
  <c r="Y31" i="3"/>
  <c r="AH31" i="3"/>
  <c r="P114" i="3"/>
  <c r="V115" i="3"/>
  <c r="AG128" i="3"/>
  <c r="AG127" i="3" s="1"/>
  <c r="AG126" i="3" s="1"/>
  <c r="AI160" i="3"/>
  <c r="Q333" i="3"/>
  <c r="Q332" i="3" s="1"/>
  <c r="AI333" i="3"/>
  <c r="AI332" i="3" s="1"/>
  <c r="AS347" i="3"/>
  <c r="AC359" i="3"/>
  <c r="AC358" i="3" s="1"/>
  <c r="AC357" i="3" s="1"/>
  <c r="N374" i="3"/>
  <c r="N415" i="3"/>
  <c r="L429" i="3"/>
  <c r="L428" i="3" s="1"/>
  <c r="L415" i="3" s="1"/>
  <c r="Q429" i="3"/>
  <c r="Q428" i="3" s="1"/>
  <c r="Q415" i="3" s="1"/>
  <c r="Q406" i="3" s="1"/>
  <c r="AD429" i="3"/>
  <c r="AD428" i="3" s="1"/>
  <c r="AD415" i="3" s="1"/>
  <c r="AJ429" i="3"/>
  <c r="AJ428" i="3" s="1"/>
  <c r="AJ415" i="3" s="1"/>
  <c r="AF415" i="3"/>
  <c r="AS429" i="3"/>
  <c r="AS428" i="3" s="1"/>
  <c r="AS10" i="3"/>
  <c r="AS9" i="3" s="1"/>
  <c r="M128" i="3"/>
  <c r="M127" i="3" s="1"/>
  <c r="M126" i="3" s="1"/>
  <c r="K68" i="3"/>
  <c r="AS415" i="3"/>
  <c r="AT128" i="3"/>
  <c r="AT127" i="3" s="1"/>
  <c r="AT126" i="3" s="1"/>
  <c r="J448" i="3"/>
  <c r="K453" i="3"/>
  <c r="Q453" i="3"/>
  <c r="O114" i="3"/>
  <c r="AT68" i="3"/>
  <c r="AI68" i="3"/>
  <c r="AE128" i="3"/>
  <c r="AE127" i="3" s="1"/>
  <c r="AE126" i="3" s="1"/>
  <c r="AH339" i="3"/>
  <c r="AU347" i="3"/>
  <c r="L11" i="4"/>
  <c r="J102" i="4"/>
  <c r="J101" i="4" s="1"/>
  <c r="O102" i="4"/>
  <c r="O101" i="4" s="1"/>
  <c r="J263" i="4"/>
  <c r="P276" i="4"/>
  <c r="AR31" i="3"/>
  <c r="AQ114" i="3"/>
  <c r="AG115" i="3"/>
  <c r="N333" i="3"/>
  <c r="N332" i="3" s="1"/>
  <c r="M339" i="3"/>
  <c r="Y382" i="4"/>
  <c r="Y381" i="4" s="1"/>
  <c r="Y380" i="4" s="1"/>
  <c r="L430" i="4"/>
  <c r="L429" i="4" s="1"/>
  <c r="Q430" i="4"/>
  <c r="Q429" i="4" s="1"/>
  <c r="AD430" i="4"/>
  <c r="AD429" i="4" s="1"/>
  <c r="AS430" i="4"/>
  <c r="AS429" i="4" s="1"/>
  <c r="AW115" i="3"/>
  <c r="AW435" i="3"/>
  <c r="AC125" i="4"/>
  <c r="AC124" i="4" s="1"/>
  <c r="AC123" i="4" s="1"/>
  <c r="X222" i="4"/>
  <c r="AJ222" i="4"/>
  <c r="V268" i="4"/>
  <c r="AF276" i="4"/>
  <c r="AP276" i="4"/>
  <c r="M439" i="4"/>
  <c r="AE439" i="4"/>
  <c r="M448" i="4"/>
  <c r="M447" i="4" s="1"/>
  <c r="AW339" i="3"/>
  <c r="AS11" i="4"/>
  <c r="AE393" i="4"/>
  <c r="AE392" i="4" s="1"/>
  <c r="AS21" i="3"/>
  <c r="K114" i="3"/>
  <c r="W114" i="3"/>
  <c r="AG333" i="3"/>
  <c r="AG332" i="3" s="1"/>
  <c r="AD347" i="3"/>
  <c r="O382" i="3"/>
  <c r="X382" i="3"/>
  <c r="K461" i="3"/>
  <c r="AG62" i="4"/>
  <c r="AG61" i="4" s="1"/>
  <c r="Y122" i="4"/>
  <c r="Y121" i="4" s="1"/>
  <c r="AT172" i="4"/>
  <c r="AT171" i="4" s="1"/>
  <c r="P339" i="3"/>
  <c r="J374" i="3"/>
  <c r="O374" i="3"/>
  <c r="L461" i="3"/>
  <c r="N91" i="4"/>
  <c r="AS91" i="4"/>
  <c r="AI276" i="4"/>
  <c r="K276" i="4"/>
  <c r="AD276" i="4"/>
  <c r="M263" i="4"/>
  <c r="J306" i="4"/>
  <c r="V448" i="4"/>
  <c r="V447" i="4" s="1"/>
  <c r="N103" i="4"/>
  <c r="N102" i="4" s="1"/>
  <c r="N101" i="4" s="1"/>
  <c r="AW103" i="4"/>
  <c r="AW102" i="4" s="1"/>
  <c r="AW101" i="4" s="1"/>
  <c r="AD172" i="4"/>
  <c r="AD171" i="4" s="1"/>
  <c r="J222" i="4"/>
  <c r="AU276" i="4"/>
  <c r="P430" i="4"/>
  <c r="P429" i="4" s="1"/>
  <c r="AH430" i="4"/>
  <c r="AH429" i="4" s="1"/>
  <c r="AD11" i="4"/>
  <c r="AH10" i="3"/>
  <c r="AH9" i="3" s="1"/>
  <c r="K333" i="3"/>
  <c r="K332" i="3" s="1"/>
  <c r="AD333" i="3"/>
  <c r="AD332" i="3" s="1"/>
  <c r="K347" i="3"/>
  <c r="Q347" i="3"/>
  <c r="X26" i="4"/>
  <c r="AP26" i="4"/>
  <c r="AQ122" i="4"/>
  <c r="AQ121" i="4" s="1"/>
  <c r="AP263" i="4"/>
  <c r="M16" i="3"/>
  <c r="AB78" i="3"/>
  <c r="AB77" i="3" s="1"/>
  <c r="AB76" i="3" s="1"/>
  <c r="M122" i="4"/>
  <c r="M121" i="4" s="1"/>
  <c r="N268" i="4"/>
  <c r="AP268" i="4"/>
  <c r="K439" i="4"/>
  <c r="K438" i="4" s="1"/>
  <c r="K437" i="4" s="1"/>
  <c r="M68" i="3"/>
  <c r="N347" i="3"/>
  <c r="J11" i="4"/>
  <c r="M62" i="4"/>
  <c r="M61" i="4" s="1"/>
  <c r="Y16" i="3"/>
  <c r="AR16" i="3"/>
  <c r="W333" i="3"/>
  <c r="W332" i="3" s="1"/>
  <c r="AP333" i="3"/>
  <c r="AP332" i="3" s="1"/>
  <c r="AB359" i="3"/>
  <c r="AB358" i="3" s="1"/>
  <c r="AB357" i="3" s="1"/>
  <c r="V461" i="3"/>
  <c r="J91" i="4"/>
  <c r="AH16" i="3"/>
  <c r="AW16" i="3"/>
  <c r="J16" i="3"/>
  <c r="M21" i="3"/>
  <c r="V21" i="3"/>
  <c r="AG21" i="3"/>
  <c r="AR21" i="3"/>
  <c r="AK21" i="3"/>
  <c r="AF339" i="3"/>
  <c r="AT339" i="3"/>
  <c r="W255" i="4"/>
  <c r="W254" i="4"/>
  <c r="V10" i="3"/>
  <c r="V9" i="3" s="1"/>
  <c r="N16" i="3"/>
  <c r="AT16" i="3"/>
  <c r="M31" i="3"/>
  <c r="V31" i="3"/>
  <c r="AK31" i="3"/>
  <c r="AT31" i="3"/>
  <c r="N339" i="3"/>
  <c r="X339" i="3"/>
  <c r="AG339" i="3"/>
  <c r="AP339" i="3"/>
  <c r="AV339" i="3"/>
  <c r="W347" i="3"/>
  <c r="AP347" i="3"/>
  <c r="AI382" i="3"/>
  <c r="AT415" i="3"/>
  <c r="AK10" i="3"/>
  <c r="AK9" i="3" s="1"/>
  <c r="AG16" i="3"/>
  <c r="AV16" i="3"/>
  <c r="Y21" i="3"/>
  <c r="AT21" i="3"/>
  <c r="L26" i="3"/>
  <c r="M39" i="3"/>
  <c r="AK39" i="3"/>
  <c r="AK339" i="3"/>
  <c r="AK347" i="3"/>
  <c r="M347" i="3"/>
  <c r="V382" i="3"/>
  <c r="AS68" i="3"/>
  <c r="Y339" i="3"/>
  <c r="AR339" i="3"/>
  <c r="L339" i="3"/>
  <c r="Q339" i="3"/>
  <c r="AG347" i="3"/>
  <c r="AK435" i="3"/>
  <c r="AD138" i="4"/>
  <c r="AD137" i="4" s="1"/>
  <c r="Q172" i="4"/>
  <c r="Q171" i="4" s="1"/>
  <c r="AR276" i="4"/>
  <c r="AW315" i="4"/>
  <c r="AR382" i="4"/>
  <c r="AR381" i="4" s="1"/>
  <c r="AR380" i="4" s="1"/>
  <c r="AU439" i="4"/>
  <c r="AU438" i="4" s="1"/>
  <c r="AU437" i="4" s="1"/>
  <c r="P461" i="3"/>
  <c r="AI461" i="3"/>
  <c r="AR461" i="3"/>
  <c r="X11" i="4"/>
  <c r="M103" i="4"/>
  <c r="AT103" i="4"/>
  <c r="V172" i="4"/>
  <c r="V171" i="4" s="1"/>
  <c r="AK263" i="4"/>
  <c r="M268" i="4"/>
  <c r="AE268" i="4"/>
  <c r="AT268" i="4"/>
  <c r="L276" i="4"/>
  <c r="AH315" i="4"/>
  <c r="AH314" i="4" s="1"/>
  <c r="AH313" i="4" s="1"/>
  <c r="Y439" i="4"/>
  <c r="O439" i="4"/>
  <c r="O438" i="4" s="1"/>
  <c r="O437" i="4" s="1"/>
  <c r="AS448" i="4"/>
  <c r="AS447" i="4" s="1"/>
  <c r="AQ482" i="4"/>
  <c r="AU172" i="4"/>
  <c r="AU171" i="4" s="1"/>
  <c r="K222" i="4"/>
  <c r="P222" i="4"/>
  <c r="AI222" i="4"/>
  <c r="AI207" i="4" s="1"/>
  <c r="AI206" i="4" s="1"/>
  <c r="AR222" i="4"/>
  <c r="M315" i="4"/>
  <c r="AP382" i="4"/>
  <c r="AP381" i="4" s="1"/>
  <c r="AP380" i="4" s="1"/>
  <c r="N439" i="4"/>
  <c r="N438" i="4" s="1"/>
  <c r="N437" i="4" s="1"/>
  <c r="N436" i="4" s="1"/>
  <c r="W439" i="4"/>
  <c r="AD314" i="4"/>
  <c r="AD313" i="4" s="1"/>
  <c r="AK315" i="4"/>
  <c r="AK314" i="4" s="1"/>
  <c r="AK313" i="4" s="1"/>
  <c r="J382" i="4"/>
  <c r="J381" i="4" s="1"/>
  <c r="J380" i="4" s="1"/>
  <c r="P382" i="4"/>
  <c r="P381" i="4" s="1"/>
  <c r="P380" i="4" s="1"/>
  <c r="AH382" i="4"/>
  <c r="AH381" i="4" s="1"/>
  <c r="AH380" i="4" s="1"/>
  <c r="AW382" i="4"/>
  <c r="AW381" i="4" s="1"/>
  <c r="AW380" i="4" s="1"/>
  <c r="N416" i="4"/>
  <c r="N415" i="4" s="1"/>
  <c r="N414" i="4" s="1"/>
  <c r="W416" i="4"/>
  <c r="W415" i="4" s="1"/>
  <c r="W414" i="4" s="1"/>
  <c r="AG416" i="4"/>
  <c r="AG415" i="4" s="1"/>
  <c r="AG414" i="4" s="1"/>
  <c r="AU416" i="4"/>
  <c r="AU415" i="4" s="1"/>
  <c r="AU414" i="4" s="1"/>
  <c r="AE438" i="4"/>
  <c r="AE437" i="4" s="1"/>
  <c r="AX475" i="2"/>
  <c r="AF475" i="2"/>
  <c r="U473" i="2"/>
  <c r="AY479" i="2"/>
  <c r="AI487" i="2"/>
  <c r="AI486" i="2" s="1"/>
  <c r="AI485" i="2" s="1"/>
  <c r="AI484" i="2" s="1"/>
  <c r="S477" i="4"/>
  <c r="S476" i="4" s="1"/>
  <c r="AR477" i="4"/>
  <c r="AR476" i="4" s="1"/>
  <c r="BA477" i="4"/>
  <c r="BA476" i="4" s="1"/>
  <c r="AJ490" i="2"/>
  <c r="AQ487" i="2"/>
  <c r="AQ486" i="2" s="1"/>
  <c r="AQ485" i="2" s="1"/>
  <c r="AQ484" i="2" s="1"/>
  <c r="Y494" i="2"/>
  <c r="Y493" i="2" s="1"/>
  <c r="Y492" i="2" s="1"/>
  <c r="AD448" i="4"/>
  <c r="AD447" i="4" s="1"/>
  <c r="AK475" i="2"/>
  <c r="AK453" i="2" s="1"/>
  <c r="V475" i="2"/>
  <c r="AV475" i="2"/>
  <c r="AF488" i="2"/>
  <c r="AR490" i="2"/>
  <c r="AV494" i="2"/>
  <c r="AV493" i="2" s="1"/>
  <c r="AV492" i="2" s="1"/>
  <c r="Q448" i="4"/>
  <c r="Q447" i="4" s="1"/>
  <c r="J453" i="2"/>
  <c r="AG453" i="2"/>
  <c r="V453" i="2"/>
  <c r="AD453" i="2"/>
  <c r="AT453" i="2"/>
  <c r="S454" i="2"/>
  <c r="R478" i="2"/>
  <c r="R477" i="2" s="1"/>
  <c r="R476" i="2" s="1"/>
  <c r="R475" i="2" s="1"/>
  <c r="N475" i="2"/>
  <c r="AW475" i="2"/>
  <c r="X475" i="2"/>
  <c r="AR487" i="2"/>
  <c r="AR486" i="2" s="1"/>
  <c r="AR485" i="2" s="1"/>
  <c r="AR484" i="2" s="1"/>
  <c r="AX490" i="2"/>
  <c r="AY494" i="2"/>
  <c r="AY493" i="2" s="1"/>
  <c r="AY492" i="2" s="1"/>
  <c r="M453" i="2"/>
  <c r="AH453" i="2"/>
  <c r="AL475" i="2"/>
  <c r="AS475" i="2"/>
  <c r="AD439" i="4"/>
  <c r="AD438" i="4" s="1"/>
  <c r="AD437" i="4" s="1"/>
  <c r="AI439" i="4"/>
  <c r="AI438" i="4" s="1"/>
  <c r="AI437" i="4" s="1"/>
  <c r="AP439" i="4"/>
  <c r="AP438" i="4" s="1"/>
  <c r="AP437" i="4" s="1"/>
  <c r="AG439" i="4"/>
  <c r="W438" i="4"/>
  <c r="W437" i="4" s="1"/>
  <c r="J68" i="3"/>
  <c r="O68" i="3"/>
  <c r="O67" i="3" s="1"/>
  <c r="Y68" i="3"/>
  <c r="AQ68" i="3"/>
  <c r="AW68" i="3"/>
  <c r="S438" i="2"/>
  <c r="AR435" i="2"/>
  <c r="AV435" i="2"/>
  <c r="AV430" i="2" s="1"/>
  <c r="J435" i="2"/>
  <c r="J430" i="2" s="1"/>
  <c r="P435" i="2"/>
  <c r="V435" i="2"/>
  <c r="V430" i="2" s="1"/>
  <c r="AD435" i="2"/>
  <c r="AJ435" i="2"/>
  <c r="AP435" i="2"/>
  <c r="AC441" i="2"/>
  <c r="L435" i="2"/>
  <c r="L430" i="2" s="1"/>
  <c r="X435" i="2"/>
  <c r="X430" i="2" s="1"/>
  <c r="P430" i="2"/>
  <c r="AD430" i="2"/>
  <c r="AJ430" i="2"/>
  <c r="AP430" i="2"/>
  <c r="AR430" i="2"/>
  <c r="AM426" i="2"/>
  <c r="AD408" i="2"/>
  <c r="AI377" i="2"/>
  <c r="O377" i="2"/>
  <c r="AM364" i="2"/>
  <c r="AM363" i="2" s="1"/>
  <c r="AM362" i="2" s="1"/>
  <c r="AS331" i="4"/>
  <c r="AS330" i="4" s="1"/>
  <c r="AG325" i="2"/>
  <c r="S334" i="2"/>
  <c r="AC337" i="2"/>
  <c r="AC336" i="2" s="1"/>
  <c r="AC335" i="2" s="1"/>
  <c r="V325" i="2"/>
  <c r="Q325" i="2"/>
  <c r="X339" i="2"/>
  <c r="X338" i="2" s="1"/>
  <c r="AI325" i="2"/>
  <c r="AW325" i="2"/>
  <c r="AU325" i="2"/>
  <c r="AK325" i="2"/>
  <c r="AM339" i="2"/>
  <c r="AM338" i="2" s="1"/>
  <c r="AX339" i="2"/>
  <c r="AX338" i="2" s="1"/>
  <c r="AC318" i="2"/>
  <c r="AD297" i="2"/>
  <c r="AB293" i="2"/>
  <c r="AB292" i="2" s="1"/>
  <c r="AB291" i="2" s="1"/>
  <c r="V453" i="3"/>
  <c r="AE453" i="3"/>
  <c r="S278" i="2"/>
  <c r="S281" i="2"/>
  <c r="AW286" i="2"/>
  <c r="AK453" i="3"/>
  <c r="N461" i="3"/>
  <c r="AA278" i="2"/>
  <c r="N448" i="3"/>
  <c r="M453" i="3"/>
  <c r="AH262" i="4"/>
  <c r="AH261" i="4" s="1"/>
  <c r="AH260" i="4" s="1"/>
  <c r="P273" i="2"/>
  <c r="AH272" i="2"/>
  <c r="AW448" i="3"/>
  <c r="V263" i="4"/>
  <c r="AK268" i="4"/>
  <c r="AH264" i="2"/>
  <c r="J248" i="2"/>
  <c r="AP248" i="2"/>
  <c r="L382" i="3"/>
  <c r="K382" i="3"/>
  <c r="AD382" i="3"/>
  <c r="AJ382" i="3"/>
  <c r="AX216" i="2"/>
  <c r="AM209" i="2"/>
  <c r="AE183" i="2"/>
  <c r="AE182" i="2" s="1"/>
  <c r="AT183" i="2"/>
  <c r="AT182" i="2" s="1"/>
  <c r="R188" i="2"/>
  <c r="R187" i="2" s="1"/>
  <c r="AN198" i="2"/>
  <c r="AN197" i="2" s="1"/>
  <c r="AN196" i="2" s="1"/>
  <c r="AG172" i="4"/>
  <c r="AG171" i="4" s="1"/>
  <c r="N172" i="4"/>
  <c r="N171" i="4" s="1"/>
  <c r="W172" i="4"/>
  <c r="W171" i="4" s="1"/>
  <c r="AI183" i="2"/>
  <c r="AI182" i="2" s="1"/>
  <c r="K172" i="4"/>
  <c r="K171" i="4" s="1"/>
  <c r="M172" i="4"/>
  <c r="M171" i="4" s="1"/>
  <c r="X183" i="2"/>
  <c r="X182" i="2" s="1"/>
  <c r="AK172" i="4"/>
  <c r="AK171" i="4" s="1"/>
  <c r="AH169" i="2"/>
  <c r="AP169" i="2"/>
  <c r="AT169" i="2"/>
  <c r="AX169" i="2"/>
  <c r="J169" i="2"/>
  <c r="L169" i="2"/>
  <c r="X169" i="2"/>
  <c r="AJ201" i="3"/>
  <c r="AV201" i="3"/>
  <c r="AK169" i="2"/>
  <c r="AG201" i="3"/>
  <c r="AK201" i="3"/>
  <c r="K146" i="2"/>
  <c r="O146" i="2"/>
  <c r="AW178" i="3"/>
  <c r="AX136" i="2"/>
  <c r="S148" i="2"/>
  <c r="S147" i="2" s="1"/>
  <c r="N146" i="2"/>
  <c r="AX168" i="2"/>
  <c r="AX167" i="2" s="1"/>
  <c r="AX166" i="2" s="1"/>
  <c r="AX165" i="2" s="1"/>
  <c r="Q178" i="3"/>
  <c r="W136" i="2"/>
  <c r="AI146" i="2"/>
  <c r="AQ146" i="2"/>
  <c r="AU146" i="2"/>
  <c r="AE136" i="2"/>
  <c r="AR136" i="2"/>
  <c r="AE146" i="2"/>
  <c r="AL168" i="2"/>
  <c r="AL167" i="2" s="1"/>
  <c r="AL166" i="2" s="1"/>
  <c r="AL165" i="2" s="1"/>
  <c r="N168" i="3"/>
  <c r="Y136" i="2"/>
  <c r="Y135" i="2" s="1"/>
  <c r="AW62" i="4"/>
  <c r="AW61" i="4" s="1"/>
  <c r="W106" i="2"/>
  <c r="AH146" i="3"/>
  <c r="AH138" i="3" s="1"/>
  <c r="K106" i="2"/>
  <c r="AU106" i="2"/>
  <c r="K114" i="2"/>
  <c r="O114" i="2"/>
  <c r="O106" i="2" s="1"/>
  <c r="AQ146" i="3"/>
  <c r="AW122" i="4"/>
  <c r="AW121" i="4" s="1"/>
  <c r="AP128" i="2"/>
  <c r="AW146" i="3"/>
  <c r="AW138" i="3" s="1"/>
  <c r="N146" i="3"/>
  <c r="AG146" i="3"/>
  <c r="AP146" i="3"/>
  <c r="AS160" i="3"/>
  <c r="AH122" i="4"/>
  <c r="AH121" i="4" s="1"/>
  <c r="AM114" i="2"/>
  <c r="O122" i="4"/>
  <c r="O121" i="4" s="1"/>
  <c r="U92" i="2"/>
  <c r="AQ92" i="2"/>
  <c r="AQ87" i="2" s="1"/>
  <c r="AQ86" i="2" s="1"/>
  <c r="AQ85" i="2" s="1"/>
  <c r="R97" i="2"/>
  <c r="AD91" i="4"/>
  <c r="V87" i="2"/>
  <c r="V86" i="2" s="1"/>
  <c r="V85" i="2" s="1"/>
  <c r="AU95" i="2"/>
  <c r="AU94" i="2" s="1"/>
  <c r="P119" i="3"/>
  <c r="P118" i="3" s="1"/>
  <c r="P117" i="3" s="1"/>
  <c r="J119" i="3"/>
  <c r="J118" i="3" s="1"/>
  <c r="J117" i="3" s="1"/>
  <c r="AS87" i="2"/>
  <c r="AS86" i="2" s="1"/>
  <c r="AS85" i="2" s="1"/>
  <c r="AM93" i="2"/>
  <c r="V95" i="2"/>
  <c r="V94" i="2" s="1"/>
  <c r="AF91" i="4"/>
  <c r="AF90" i="4" s="1"/>
  <c r="AF89" i="4" s="1"/>
  <c r="AQ63" i="2"/>
  <c r="AU63" i="2"/>
  <c r="K63" i="2"/>
  <c r="AP63" i="2"/>
  <c r="AT63" i="2"/>
  <c r="M63" i="2"/>
  <c r="Q63" i="2"/>
  <c r="AE63" i="2"/>
  <c r="J63" i="2"/>
  <c r="N63" i="2"/>
  <c r="Y63" i="2"/>
  <c r="O92" i="3"/>
  <c r="AQ92" i="3"/>
  <c r="V63" i="2"/>
  <c r="AR26" i="3"/>
  <c r="J39" i="3"/>
  <c r="R23" i="2"/>
  <c r="R22" i="2" s="1"/>
  <c r="AX35" i="2"/>
  <c r="S48" i="2"/>
  <c r="S47" i="2" s="1"/>
  <c r="L21" i="3"/>
  <c r="AF21" i="3"/>
  <c r="N26" i="3"/>
  <c r="AV21" i="4"/>
  <c r="AM26" i="2"/>
  <c r="R45" i="2"/>
  <c r="R44" i="2" s="1"/>
  <c r="U55" i="2"/>
  <c r="AV21" i="3"/>
  <c r="P26" i="3"/>
  <c r="J31" i="3"/>
  <c r="N26" i="4"/>
  <c r="AG26" i="4"/>
  <c r="AV26" i="4"/>
  <c r="AP26" i="3"/>
  <c r="AE12" i="2"/>
  <c r="AX12" i="2"/>
  <c r="X17" i="2"/>
  <c r="AF17" i="2"/>
  <c r="AF11" i="2" s="1"/>
  <c r="AJ17" i="2"/>
  <c r="AU17" i="2"/>
  <c r="J128" i="2"/>
  <c r="AH128" i="2"/>
  <c r="AP11" i="2"/>
  <c r="T17" i="2"/>
  <c r="AR17" i="2"/>
  <c r="AR11" i="2" s="1"/>
  <c r="AV17" i="2"/>
  <c r="AO17" i="2"/>
  <c r="AY87" i="2"/>
  <c r="AY86" i="2" s="1"/>
  <c r="AY85" i="2" s="1"/>
  <c r="AY16" i="2"/>
  <c r="AD20" i="2"/>
  <c r="AD17" i="2" s="1"/>
  <c r="AD11" i="2" s="1"/>
  <c r="AD10" i="2" s="1"/>
  <c r="AN17" i="2"/>
  <c r="AE21" i="2"/>
  <c r="AX21" i="2"/>
  <c r="AX20" i="2" s="1"/>
  <c r="AQ21" i="2"/>
  <c r="AI63" i="2"/>
  <c r="X96" i="2"/>
  <c r="X95" i="2" s="1"/>
  <c r="X94" i="2" s="1"/>
  <c r="X136" i="2"/>
  <c r="X135" i="2" s="1"/>
  <c r="P169" i="2"/>
  <c r="J11" i="2"/>
  <c r="J10" i="2" s="1"/>
  <c r="AH11" i="2"/>
  <c r="AH10" i="2" s="1"/>
  <c r="AT11" i="2"/>
  <c r="AT10" i="2" s="1"/>
  <c r="O17" i="2"/>
  <c r="L17" i="2"/>
  <c r="L11" i="2" s="1"/>
  <c r="P17" i="2"/>
  <c r="X63" i="2"/>
  <c r="AL136" i="2"/>
  <c r="AE22" i="2"/>
  <c r="AI22" i="2"/>
  <c r="AI11" i="2" s="1"/>
  <c r="M27" i="2"/>
  <c r="Q27" i="2"/>
  <c r="AS27" i="2"/>
  <c r="W27" i="2"/>
  <c r="Y35" i="2"/>
  <c r="AK35" i="2"/>
  <c r="BA35" i="2"/>
  <c r="S35" i="2"/>
  <c r="AM35" i="2"/>
  <c r="BA63" i="2"/>
  <c r="T88" i="2"/>
  <c r="R90" i="2"/>
  <c r="R87" i="2" s="1"/>
  <c r="R86" i="2" s="1"/>
  <c r="R85" i="2" s="1"/>
  <c r="AD87" i="2"/>
  <c r="AD86" i="2" s="1"/>
  <c r="AD85" i="2" s="1"/>
  <c r="AH87" i="2"/>
  <c r="AH86" i="2" s="1"/>
  <c r="AH85" i="2" s="1"/>
  <c r="AL87" i="2"/>
  <c r="AL86" i="2" s="1"/>
  <c r="AL85" i="2" s="1"/>
  <c r="S93" i="2"/>
  <c r="AC100" i="2"/>
  <c r="AC99" i="2" s="1"/>
  <c r="AG96" i="2"/>
  <c r="AG95" i="2" s="1"/>
  <c r="AG94" i="2" s="1"/>
  <c r="AK96" i="2"/>
  <c r="AK95" i="2" s="1"/>
  <c r="AK94" i="2" s="1"/>
  <c r="Y114" i="2"/>
  <c r="Y106" i="2" s="1"/>
  <c r="AK106" i="2"/>
  <c r="BA106" i="2"/>
  <c r="V128" i="2"/>
  <c r="V141" i="2"/>
  <c r="V140" i="2" s="1"/>
  <c r="V136" i="2" s="1"/>
  <c r="J136" i="2"/>
  <c r="J135" i="2" s="1"/>
  <c r="AK136" i="2"/>
  <c r="L136" i="2"/>
  <c r="AM136" i="2"/>
  <c r="AV135" i="2"/>
  <c r="Z158" i="2"/>
  <c r="Z157" i="2" s="1"/>
  <c r="Z156" i="2" s="1"/>
  <c r="AO169" i="2"/>
  <c r="BA169" i="2"/>
  <c r="V169" i="2"/>
  <c r="AZ198" i="2"/>
  <c r="AZ197" i="2" s="1"/>
  <c r="AZ196" i="2" s="1"/>
  <c r="AQ200" i="2"/>
  <c r="AQ199" i="2" s="1"/>
  <c r="AQ183" i="2" s="1"/>
  <c r="AQ182" i="2" s="1"/>
  <c r="AB201" i="2"/>
  <c r="AB200" i="2" s="1"/>
  <c r="AB199" i="2" s="1"/>
  <c r="AP203" i="2"/>
  <c r="AP202" i="2" s="1"/>
  <c r="AT203" i="2"/>
  <c r="AT202" i="2" s="1"/>
  <c r="AU203" i="2"/>
  <c r="AU202" i="2" s="1"/>
  <c r="L258" i="3"/>
  <c r="L257" i="3" s="1"/>
  <c r="L256" i="3" s="1"/>
  <c r="L342" i="2"/>
  <c r="L341" i="2" s="1"/>
  <c r="X258" i="3"/>
  <c r="X257" i="3" s="1"/>
  <c r="X256" i="3" s="1"/>
  <c r="X342" i="2"/>
  <c r="X341" i="2" s="1"/>
  <c r="BA17" i="2"/>
  <c r="AQ22" i="2"/>
  <c r="AU22" i="2"/>
  <c r="AZ22" i="2"/>
  <c r="Y27" i="2"/>
  <c r="Y11" i="2" s="1"/>
  <c r="Y10" i="2" s="1"/>
  <c r="AV35" i="2"/>
  <c r="AG35" i="2"/>
  <c r="AY35" i="2"/>
  <c r="S62" i="2"/>
  <c r="S61" i="2" s="1"/>
  <c r="S60" i="2" s="1"/>
  <c r="S59" i="2" s="1"/>
  <c r="AL63" i="2"/>
  <c r="AM63" i="2"/>
  <c r="AX63" i="2"/>
  <c r="U77" i="2"/>
  <c r="U76" i="2" s="1"/>
  <c r="N87" i="2"/>
  <c r="N86" i="2" s="1"/>
  <c r="N85" i="2" s="1"/>
  <c r="S90" i="2"/>
  <c r="W87" i="2"/>
  <c r="W86" i="2" s="1"/>
  <c r="W85" i="2" s="1"/>
  <c r="AI87" i="2"/>
  <c r="AI86" i="2" s="1"/>
  <c r="AI85" i="2" s="1"/>
  <c r="AV96" i="2"/>
  <c r="AV95" i="2" s="1"/>
  <c r="AV94" i="2" s="1"/>
  <c r="AS96" i="2"/>
  <c r="AS95" i="2" s="1"/>
  <c r="AS94" i="2" s="1"/>
  <c r="AW96" i="2"/>
  <c r="AW95" i="2" s="1"/>
  <c r="AW94" i="2" s="1"/>
  <c r="AE109" i="2"/>
  <c r="AE108" i="2" s="1"/>
  <c r="AE107" i="2" s="1"/>
  <c r="AE106" i="2" s="1"/>
  <c r="J114" i="2"/>
  <c r="J106" i="2" s="1"/>
  <c r="U114" i="2"/>
  <c r="AG114" i="2"/>
  <c r="AG106" i="2" s="1"/>
  <c r="AW106" i="2"/>
  <c r="AF106" i="2"/>
  <c r="N128" i="2"/>
  <c r="N106" i="2" s="1"/>
  <c r="AG136" i="2"/>
  <c r="AS136" i="2"/>
  <c r="AW136" i="2"/>
  <c r="AF136" i="2"/>
  <c r="AO136" i="2"/>
  <c r="AY136" i="2"/>
  <c r="BA146" i="2"/>
  <c r="BA135" i="2" s="1"/>
  <c r="S146" i="2"/>
  <c r="AX146" i="2"/>
  <c r="AX135" i="2" s="1"/>
  <c r="AH160" i="2"/>
  <c r="AH159" i="2" s="1"/>
  <c r="AH146" i="2" s="1"/>
  <c r="Z181" i="2"/>
  <c r="Z180" i="2" s="1"/>
  <c r="Z179" i="2" s="1"/>
  <c r="P183" i="2"/>
  <c r="P182" i="2" s="1"/>
  <c r="AJ183" i="2"/>
  <c r="AJ182" i="2" s="1"/>
  <c r="AR183" i="2"/>
  <c r="AR182" i="2" s="1"/>
  <c r="AC192" i="2"/>
  <c r="AC191" i="2" s="1"/>
  <c r="AC190" i="2" s="1"/>
  <c r="AA198" i="2"/>
  <c r="AA197" i="2" s="1"/>
  <c r="AA196" i="2" s="1"/>
  <c r="S201" i="2"/>
  <c r="AM201" i="2"/>
  <c r="AG203" i="2"/>
  <c r="AG202" i="2" s="1"/>
  <c r="AD248" i="2"/>
  <c r="AT248" i="2"/>
  <c r="M325" i="2"/>
  <c r="K21" i="2"/>
  <c r="K22" i="2"/>
  <c r="O22" i="2"/>
  <c r="S26" i="2"/>
  <c r="AY26" i="2"/>
  <c r="AQ28" i="2"/>
  <c r="AQ27" i="2" s="1"/>
  <c r="AG27" i="2"/>
  <c r="AG11" i="2" s="1"/>
  <c r="AK27" i="2"/>
  <c r="AK11" i="2" s="1"/>
  <c r="AM31" i="2"/>
  <c r="AM30" i="2" s="1"/>
  <c r="AM27" i="2" s="1"/>
  <c r="AU27" i="2"/>
  <c r="AL35" i="2"/>
  <c r="M35" i="2"/>
  <c r="Q35" i="2"/>
  <c r="AS35" i="2"/>
  <c r="AW35" i="2"/>
  <c r="AF63" i="2"/>
  <c r="AJ63" i="2"/>
  <c r="R63" i="2"/>
  <c r="AG63" i="2"/>
  <c r="AK63" i="2"/>
  <c r="S63" i="2"/>
  <c r="AY63" i="2"/>
  <c r="Z93" i="2"/>
  <c r="Z92" i="2" s="1"/>
  <c r="AU87" i="2"/>
  <c r="AU86" i="2" s="1"/>
  <c r="AU85" i="2" s="1"/>
  <c r="U95" i="2"/>
  <c r="U94" i="2" s="1"/>
  <c r="AO96" i="2"/>
  <c r="AO95" i="2" s="1"/>
  <c r="AO94" i="2" s="1"/>
  <c r="BA96" i="2"/>
  <c r="BA95" i="2" s="1"/>
  <c r="BA94" i="2" s="1"/>
  <c r="M96" i="2"/>
  <c r="M95" i="2" s="1"/>
  <c r="M94" i="2" s="1"/>
  <c r="Q96" i="2"/>
  <c r="Q95" i="2" s="1"/>
  <c r="Q94" i="2" s="1"/>
  <c r="AM96" i="2"/>
  <c r="AM95" i="2" s="1"/>
  <c r="AM94" i="2" s="1"/>
  <c r="AX96" i="2"/>
  <c r="AX95" i="2" s="1"/>
  <c r="AX94" i="2" s="1"/>
  <c r="AO106" i="2"/>
  <c r="L107" i="2"/>
  <c r="L106" i="2" s="1"/>
  <c r="P107" i="2"/>
  <c r="X107" i="2"/>
  <c r="AA114" i="2"/>
  <c r="V114" i="2"/>
  <c r="V106" i="2" s="1"/>
  <c r="AH106" i="2"/>
  <c r="AS106" i="2"/>
  <c r="AX114" i="2"/>
  <c r="AX106" i="2" s="1"/>
  <c r="X114" i="2"/>
  <c r="AJ106" i="2"/>
  <c r="P114" i="2"/>
  <c r="AR114" i="2"/>
  <c r="AR106" i="2" s="1"/>
  <c r="AC127" i="2"/>
  <c r="AC126" i="2" s="1"/>
  <c r="AC125" i="2" s="1"/>
  <c r="AC124" i="2" s="1"/>
  <c r="M136" i="2"/>
  <c r="M135" i="2" s="1"/>
  <c r="Q136" i="2"/>
  <c r="Q135" i="2" s="1"/>
  <c r="AH136" i="2"/>
  <c r="AP136" i="2"/>
  <c r="AP135" i="2" s="1"/>
  <c r="AT136" i="2"/>
  <c r="AT135" i="2" s="1"/>
  <c r="AJ136" i="2"/>
  <c r="AJ135" i="2" s="1"/>
  <c r="U146" i="2"/>
  <c r="U135" i="2" s="1"/>
  <c r="AG146" i="2"/>
  <c r="AK146" i="2"/>
  <c r="AY169" i="2"/>
  <c r="K169" i="2"/>
  <c r="K135" i="2" s="1"/>
  <c r="W169" i="2"/>
  <c r="W135" i="2" s="1"/>
  <c r="AI169" i="2"/>
  <c r="AI135" i="2" s="1"/>
  <c r="AQ169" i="2"/>
  <c r="AQ135" i="2" s="1"/>
  <c r="AU169" i="2"/>
  <c r="AU135" i="2" s="1"/>
  <c r="AA181" i="2"/>
  <c r="AA180" i="2" s="1"/>
  <c r="AA179" i="2" s="1"/>
  <c r="AL183" i="2"/>
  <c r="AL182" i="2" s="1"/>
  <c r="AV183" i="2"/>
  <c r="AV182" i="2" s="1"/>
  <c r="Z195" i="2"/>
  <c r="Z194" i="2" s="1"/>
  <c r="Z193" i="2" s="1"/>
  <c r="T198" i="2"/>
  <c r="J203" i="2"/>
  <c r="J202" i="2" s="1"/>
  <c r="S209" i="2"/>
  <c r="Q203" i="2"/>
  <c r="Q202" i="2" s="1"/>
  <c r="R215" i="2"/>
  <c r="P215" i="2"/>
  <c r="N248" i="2"/>
  <c r="W22" i="2"/>
  <c r="S29" i="2"/>
  <c r="AW27" i="2"/>
  <c r="AE27" i="2"/>
  <c r="AX27" i="2"/>
  <c r="U33" i="2"/>
  <c r="U32" i="2" s="1"/>
  <c r="X35" i="2"/>
  <c r="N35" i="2"/>
  <c r="N11" i="2" s="1"/>
  <c r="N10" i="2" s="1"/>
  <c r="AM62" i="2"/>
  <c r="AR63" i="2"/>
  <c r="AV63" i="2"/>
  <c r="AO63" i="2"/>
  <c r="AS63" i="2"/>
  <c r="AW63" i="2"/>
  <c r="AX87" i="2"/>
  <c r="AX86" i="2" s="1"/>
  <c r="AX85" i="2" s="1"/>
  <c r="AG87" i="2"/>
  <c r="AG86" i="2" s="1"/>
  <c r="AG85" i="2" s="1"/>
  <c r="AK87" i="2"/>
  <c r="AK86" i="2" s="1"/>
  <c r="AK85" i="2" s="1"/>
  <c r="AP87" i="2"/>
  <c r="AP86" i="2" s="1"/>
  <c r="AP85" i="2" s="1"/>
  <c r="AT87" i="2"/>
  <c r="AT86" i="2" s="1"/>
  <c r="AT85" i="2" s="1"/>
  <c r="AZ87" i="2"/>
  <c r="AZ86" i="2" s="1"/>
  <c r="AZ85" i="2" s="1"/>
  <c r="AN87" i="2"/>
  <c r="AN86" i="2" s="1"/>
  <c r="AN85" i="2" s="1"/>
  <c r="AJ96" i="2"/>
  <c r="AJ95" i="2" s="1"/>
  <c r="AJ94" i="2" s="1"/>
  <c r="AR96" i="2"/>
  <c r="AR95" i="2" s="1"/>
  <c r="AR94" i="2" s="1"/>
  <c r="AL96" i="2"/>
  <c r="AL95" i="2" s="1"/>
  <c r="AL94" i="2" s="1"/>
  <c r="Y96" i="2"/>
  <c r="Y95" i="2" s="1"/>
  <c r="Y94" i="2" s="1"/>
  <c r="S96" i="2"/>
  <c r="AY95" i="2"/>
  <c r="AY94" i="2" s="1"/>
  <c r="U106" i="2"/>
  <c r="M106" i="2"/>
  <c r="Q106" i="2"/>
  <c r="AP106" i="2"/>
  <c r="AT114" i="2"/>
  <c r="AV106" i="2"/>
  <c r="Z131" i="2"/>
  <c r="Z130" i="2" s="1"/>
  <c r="Z129" i="2" s="1"/>
  <c r="AL128" i="2"/>
  <c r="AL106" i="2" s="1"/>
  <c r="AD128" i="2"/>
  <c r="AD106" i="2" s="1"/>
  <c r="AT128" i="2"/>
  <c r="N136" i="2"/>
  <c r="AD136" i="2"/>
  <c r="S136" i="2"/>
  <c r="AA145" i="2"/>
  <c r="AA144" i="2" s="1"/>
  <c r="AA143" i="2" s="1"/>
  <c r="AR146" i="2"/>
  <c r="AR135" i="2" s="1"/>
  <c r="AC155" i="2"/>
  <c r="AC154" i="2" s="1"/>
  <c r="AC153" i="2" s="1"/>
  <c r="AM146" i="2"/>
  <c r="AS146" i="2"/>
  <c r="AW146" i="2"/>
  <c r="AY146" i="2"/>
  <c r="AZ169" i="2"/>
  <c r="BA183" i="2"/>
  <c r="BA182" i="2" s="1"/>
  <c r="AX183" i="2"/>
  <c r="AX182" i="2" s="1"/>
  <c r="AH203" i="2"/>
  <c r="AH202" i="2" s="1"/>
  <c r="W203" i="2"/>
  <c r="W202" i="2" s="1"/>
  <c r="AI203" i="2"/>
  <c r="AI202" i="2" s="1"/>
  <c r="Z286" i="2"/>
  <c r="AT297" i="2"/>
  <c r="X222" i="2"/>
  <c r="X221" i="2" s="1"/>
  <c r="AL224" i="2"/>
  <c r="AD230" i="2"/>
  <c r="AD229" i="2" s="1"/>
  <c r="AD203" i="2" s="1"/>
  <c r="AD202" i="2" s="1"/>
  <c r="S246" i="2"/>
  <c r="S245" i="2" s="1"/>
  <c r="S244" i="2" s="1"/>
  <c r="AC268" i="2"/>
  <c r="AC267" i="2" s="1"/>
  <c r="AC266" i="2" s="1"/>
  <c r="AS265" i="2"/>
  <c r="AW265" i="2"/>
  <c r="AW264" i="2" s="1"/>
  <c r="AC275" i="2"/>
  <c r="AC274" i="2" s="1"/>
  <c r="AC273" i="2" s="1"/>
  <c r="V273" i="2"/>
  <c r="V272" i="2" s="1"/>
  <c r="V264" i="2" s="1"/>
  <c r="AG273" i="2"/>
  <c r="AG272" i="2" s="1"/>
  <c r="AJ273" i="2"/>
  <c r="AI278" i="2"/>
  <c r="AY278" i="2"/>
  <c r="J286" i="2"/>
  <c r="O286" i="2"/>
  <c r="O272" i="2" s="1"/>
  <c r="O264" i="2" s="1"/>
  <c r="AW297" i="2"/>
  <c r="Q297" i="2"/>
  <c r="AK297" i="2"/>
  <c r="N297" i="2"/>
  <c r="AH297" i="2"/>
  <c r="O297" i="2"/>
  <c r="AQ297" i="2"/>
  <c r="K333" i="2"/>
  <c r="K332" i="2" s="1"/>
  <c r="K325" i="2" s="1"/>
  <c r="W325" i="2"/>
  <c r="AA340" i="2"/>
  <c r="AR346" i="2"/>
  <c r="AR261" i="3" s="1"/>
  <c r="AR260" i="3" s="1"/>
  <c r="AR259" i="3" s="1"/>
  <c r="V216" i="2"/>
  <c r="V203" i="2" s="1"/>
  <c r="V202" i="2" s="1"/>
  <c r="AB226" i="2"/>
  <c r="AB225" i="2" s="1"/>
  <c r="P224" i="2"/>
  <c r="M224" i="2"/>
  <c r="M203" i="2" s="1"/>
  <c r="M202" i="2" s="1"/>
  <c r="AK224" i="2"/>
  <c r="AK203" i="2" s="1"/>
  <c r="AK202" i="2" s="1"/>
  <c r="V248" i="2"/>
  <c r="AO248" i="2"/>
  <c r="O253" i="2"/>
  <c r="O248" i="2" s="1"/>
  <c r="W253" i="2"/>
  <c r="W248" i="2" s="1"/>
  <c r="AQ253" i="2"/>
  <c r="AQ248" i="2" s="1"/>
  <c r="AU253" i="2"/>
  <c r="AU248" i="2" s="1"/>
  <c r="T268" i="2"/>
  <c r="AN268" i="2"/>
  <c r="AN267" i="2" s="1"/>
  <c r="AN266" i="2" s="1"/>
  <c r="Z277" i="2"/>
  <c r="Z276" i="2" s="1"/>
  <c r="AW272" i="2"/>
  <c r="N278" i="2"/>
  <c r="N272" i="2" s="1"/>
  <c r="N264" i="2" s="1"/>
  <c r="AQ278" i="2"/>
  <c r="K286" i="2"/>
  <c r="W286" i="2"/>
  <c r="W272" i="2" s="1"/>
  <c r="W264" i="2" s="1"/>
  <c r="AD286" i="2"/>
  <c r="AU286" i="2"/>
  <c r="AU272" i="2" s="1"/>
  <c r="AU264" i="2" s="1"/>
  <c r="Y297" i="2"/>
  <c r="AG297" i="2"/>
  <c r="V297" i="2"/>
  <c r="P297" i="2"/>
  <c r="U308" i="2"/>
  <c r="U307" i="2" s="1"/>
  <c r="AP311" i="2"/>
  <c r="AP310" i="2" s="1"/>
  <c r="AP297" i="2" s="1"/>
  <c r="AO314" i="2"/>
  <c r="AO313" i="2" s="1"/>
  <c r="AC315" i="2"/>
  <c r="AC230" i="3" s="1"/>
  <c r="AC229" i="3" s="1"/>
  <c r="AC228" i="3" s="1"/>
  <c r="R317" i="2"/>
  <c r="R316" i="2" s="1"/>
  <c r="AY318" i="2"/>
  <c r="AY233" i="3" s="1"/>
  <c r="AY232" i="3" s="1"/>
  <c r="AY231" i="3" s="1"/>
  <c r="N327" i="2"/>
  <c r="N326" i="2" s="1"/>
  <c r="AB334" i="2"/>
  <c r="AB333" i="2" s="1"/>
  <c r="AB332" i="2" s="1"/>
  <c r="AY334" i="2"/>
  <c r="P346" i="2"/>
  <c r="P261" i="3" s="1"/>
  <c r="P260" i="3" s="1"/>
  <c r="P259" i="3" s="1"/>
  <c r="AC346" i="2"/>
  <c r="AC261" i="3" s="1"/>
  <c r="AC260" i="3" s="1"/>
  <c r="AC259" i="3" s="1"/>
  <c r="R349" i="2"/>
  <c r="AP352" i="2"/>
  <c r="AX352" i="2" s="1"/>
  <c r="AX351" i="2" s="1"/>
  <c r="AX350" i="2" s="1"/>
  <c r="AF473" i="2"/>
  <c r="AF472" i="2"/>
  <c r="AF471" i="2" s="1"/>
  <c r="AF454" i="2" s="1"/>
  <c r="AF453" i="2" s="1"/>
  <c r="L224" i="2"/>
  <c r="L203" i="2" s="1"/>
  <c r="L202" i="2" s="1"/>
  <c r="X224" i="2"/>
  <c r="AF224" i="2"/>
  <c r="AJ224" i="2"/>
  <c r="AJ203" i="2" s="1"/>
  <c r="AJ202" i="2" s="1"/>
  <c r="AV224" i="2"/>
  <c r="Y224" i="2"/>
  <c r="Y203" i="2" s="1"/>
  <c r="Y202" i="2" s="1"/>
  <c r="AW224" i="2"/>
  <c r="AW203" i="2" s="1"/>
  <c r="AW202" i="2" s="1"/>
  <c r="AC247" i="2"/>
  <c r="AC246" i="2" s="1"/>
  <c r="AC245" i="2" s="1"/>
  <c r="AC244" i="2" s="1"/>
  <c r="Z252" i="2"/>
  <c r="Z251" i="2" s="1"/>
  <c r="Z250" i="2" s="1"/>
  <c r="Z249" i="2" s="1"/>
  <c r="S256" i="2"/>
  <c r="AM256" i="2"/>
  <c r="M265" i="2"/>
  <c r="Q265" i="2"/>
  <c r="Y265" i="2"/>
  <c r="AG265" i="2"/>
  <c r="AK265" i="2"/>
  <c r="AL265" i="2"/>
  <c r="AX265" i="2"/>
  <c r="M273" i="2"/>
  <c r="Q273" i="2"/>
  <c r="J278" i="2"/>
  <c r="X278" i="2"/>
  <c r="X272" i="2" s="1"/>
  <c r="X264" i="2" s="1"/>
  <c r="AV278" i="2"/>
  <c r="AE286" i="2"/>
  <c r="AE272" i="2" s="1"/>
  <c r="AE264" i="2" s="1"/>
  <c r="AI286" i="2"/>
  <c r="AQ286" i="2"/>
  <c r="U297" i="2"/>
  <c r="Y325" i="2"/>
  <c r="AS325" i="2"/>
  <c r="AA343" i="2"/>
  <c r="AA258" i="3" s="1"/>
  <c r="AA257" i="3" s="1"/>
  <c r="AA256" i="3" s="1"/>
  <c r="AB409" i="2"/>
  <c r="AV216" i="2"/>
  <c r="AO216" i="2"/>
  <c r="AR224" i="2"/>
  <c r="AR203" i="2" s="1"/>
  <c r="AR202" i="2" s="1"/>
  <c r="R224" i="2"/>
  <c r="AM224" i="2"/>
  <c r="AH248" i="2"/>
  <c r="L248" i="2"/>
  <c r="U248" i="2"/>
  <c r="AJ248" i="2"/>
  <c r="Y273" i="2"/>
  <c r="AK273" i="2"/>
  <c r="AF273" i="2"/>
  <c r="AP272" i="2"/>
  <c r="AP264" i="2" s="1"/>
  <c r="AD278" i="2"/>
  <c r="AC306" i="2"/>
  <c r="J311" i="2"/>
  <c r="J310" i="2" s="1"/>
  <c r="AF314" i="2"/>
  <c r="AF313" i="2" s="1"/>
  <c r="S318" i="2"/>
  <c r="S233" i="3" s="1"/>
  <c r="S232" i="3" s="1"/>
  <c r="S231" i="3" s="1"/>
  <c r="Z318" i="2"/>
  <c r="Z233" i="3" s="1"/>
  <c r="Z232" i="3" s="1"/>
  <c r="Z231" i="3" s="1"/>
  <c r="AF346" i="2"/>
  <c r="AF261" i="3" s="1"/>
  <c r="AF260" i="3" s="1"/>
  <c r="AF259" i="3" s="1"/>
  <c r="AB361" i="2"/>
  <c r="AB276" i="3" s="1"/>
  <c r="AB275" i="3" s="1"/>
  <c r="AB274" i="3" s="1"/>
  <c r="AM361" i="2"/>
  <c r="M377" i="2"/>
  <c r="M296" i="2" s="1"/>
  <c r="Q377" i="2"/>
  <c r="AT377" i="2"/>
  <c r="AT391" i="2"/>
  <c r="AT390" i="2" s="1"/>
  <c r="K403" i="2"/>
  <c r="K402" i="2" s="1"/>
  <c r="W403" i="2"/>
  <c r="W402" i="2" s="1"/>
  <c r="AM403" i="2"/>
  <c r="AM402" i="2" s="1"/>
  <c r="AE412" i="2"/>
  <c r="AE409" i="2" s="1"/>
  <c r="AY413" i="2"/>
  <c r="M408" i="2"/>
  <c r="Q408" i="2"/>
  <c r="AP408" i="2"/>
  <c r="X419" i="2"/>
  <c r="X418" i="2" s="1"/>
  <c r="X417" i="2" s="1"/>
  <c r="X408" i="2" s="1"/>
  <c r="AW435" i="2"/>
  <c r="AW430" i="2" s="1"/>
  <c r="W435" i="2"/>
  <c r="W430" i="2" s="1"/>
  <c r="AU435" i="2"/>
  <c r="AU430" i="2" s="1"/>
  <c r="Z458" i="2"/>
  <c r="Z457" i="2" s="1"/>
  <c r="K456" i="2"/>
  <c r="K455" i="2" s="1"/>
  <c r="K454" i="2" s="1"/>
  <c r="W456" i="2"/>
  <c r="AM456" i="2"/>
  <c r="AM455" i="2" s="1"/>
  <c r="AM454" i="2" s="1"/>
  <c r="AO456" i="2"/>
  <c r="AS455" i="2"/>
  <c r="AS454" i="2" s="1"/>
  <c r="AS453" i="2" s="1"/>
  <c r="AO475" i="2"/>
  <c r="L488" i="2"/>
  <c r="L487" i="2" s="1"/>
  <c r="L486" i="2" s="1"/>
  <c r="L485" i="2" s="1"/>
  <c r="L484" i="2" s="1"/>
  <c r="P488" i="2"/>
  <c r="P487" i="2" s="1"/>
  <c r="P486" i="2" s="1"/>
  <c r="P485" i="2" s="1"/>
  <c r="P484" i="2" s="1"/>
  <c r="V487" i="2"/>
  <c r="V486" i="2" s="1"/>
  <c r="V485" i="2" s="1"/>
  <c r="V484" i="2" s="1"/>
  <c r="AF481" i="4"/>
  <c r="AF480" i="4" s="1"/>
  <c r="AF490" i="2"/>
  <c r="AF487" i="2" s="1"/>
  <c r="AF486" i="2" s="1"/>
  <c r="AF485" i="2" s="1"/>
  <c r="AF484" i="2" s="1"/>
  <c r="AH494" i="2"/>
  <c r="AH493" i="2" s="1"/>
  <c r="AH492" i="2" s="1"/>
  <c r="P31" i="3"/>
  <c r="AW31" i="3"/>
  <c r="AU146" i="3"/>
  <c r="L380" i="2"/>
  <c r="L379" i="2" s="1"/>
  <c r="L378" i="2" s="1"/>
  <c r="AR380" i="2"/>
  <c r="AR379" i="2" s="1"/>
  <c r="AR378" i="2" s="1"/>
  <c r="AK377" i="2"/>
  <c r="AC386" i="2"/>
  <c r="W377" i="2"/>
  <c r="AU403" i="2"/>
  <c r="AU402" i="2" s="1"/>
  <c r="S411" i="2"/>
  <c r="AC413" i="2"/>
  <c r="Z416" i="2"/>
  <c r="J408" i="2"/>
  <c r="U418" i="2"/>
  <c r="AV417" i="2"/>
  <c r="AV408" i="2" s="1"/>
  <c r="O417" i="2"/>
  <c r="O408" i="2" s="1"/>
  <c r="AC426" i="2"/>
  <c r="AO435" i="2"/>
  <c r="AO430" i="2" s="1"/>
  <c r="AS435" i="2"/>
  <c r="AS430" i="2" s="1"/>
  <c r="S443" i="2"/>
  <c r="S442" i="2" s="1"/>
  <c r="AN435" i="2"/>
  <c r="AN430" i="2" s="1"/>
  <c r="S445" i="2"/>
  <c r="X456" i="2"/>
  <c r="X455" i="2" s="1"/>
  <c r="X454" i="2" s="1"/>
  <c r="X453" i="2" s="1"/>
  <c r="AE456" i="2"/>
  <c r="AE455" i="2" s="1"/>
  <c r="AE454" i="2" s="1"/>
  <c r="AI456" i="2"/>
  <c r="AI455" i="2" s="1"/>
  <c r="AI454" i="2" s="1"/>
  <c r="AU456" i="2"/>
  <c r="AU455" i="2" s="1"/>
  <c r="AU454" i="2" s="1"/>
  <c r="AU453" i="2" s="1"/>
  <c r="Q455" i="2"/>
  <c r="Q454" i="2" s="1"/>
  <c r="Q453" i="2" s="1"/>
  <c r="AL455" i="2"/>
  <c r="AL474" i="2"/>
  <c r="AQ478" i="2"/>
  <c r="AQ477" i="2" s="1"/>
  <c r="AQ476" i="2" s="1"/>
  <c r="AQ475" i="2" s="1"/>
  <c r="L475" i="2"/>
  <c r="AJ475" i="2"/>
  <c r="AV488" i="2"/>
  <c r="AD487" i="2"/>
  <c r="AD486" i="2" s="1"/>
  <c r="AD485" i="2" s="1"/>
  <c r="AD484" i="2" s="1"/>
  <c r="AJ26" i="3"/>
  <c r="AE39" i="3"/>
  <c r="AD67" i="3"/>
  <c r="S373" i="2"/>
  <c r="S288" i="3" s="1"/>
  <c r="S287" i="3" s="1"/>
  <c r="S286" i="3" s="1"/>
  <c r="AV377" i="2"/>
  <c r="J377" i="2"/>
  <c r="Y377" i="2"/>
  <c r="AG377" i="2"/>
  <c r="Z383" i="2"/>
  <c r="Z313" i="3" s="1"/>
  <c r="Z312" i="3" s="1"/>
  <c r="Z311" i="3" s="1"/>
  <c r="AA389" i="2"/>
  <c r="T397" i="2"/>
  <c r="T396" i="2" s="1"/>
  <c r="T400" i="2"/>
  <c r="T399" i="2" s="1"/>
  <c r="Z401" i="2"/>
  <c r="AE403" i="2"/>
  <c r="AE402" i="2" s="1"/>
  <c r="AI403" i="2"/>
  <c r="AI402" i="2" s="1"/>
  <c r="AQ403" i="2"/>
  <c r="AQ402" i="2" s="1"/>
  <c r="AG408" i="2"/>
  <c r="AK408" i="2"/>
  <c r="AH408" i="2"/>
  <c r="AT408" i="2"/>
  <c r="AM417" i="2"/>
  <c r="AA421" i="2"/>
  <c r="K417" i="2"/>
  <c r="K408" i="2" s="1"/>
  <c r="W417" i="2"/>
  <c r="AU417" i="2"/>
  <c r="M435" i="2"/>
  <c r="M430" i="2" s="1"/>
  <c r="Q435" i="2"/>
  <c r="Q430" i="2" s="1"/>
  <c r="AK435" i="2"/>
  <c r="AK430" i="2" s="1"/>
  <c r="S448" i="2"/>
  <c r="AQ456" i="2"/>
  <c r="AQ455" i="2" s="1"/>
  <c r="AQ454" i="2" s="1"/>
  <c r="AV456" i="2"/>
  <c r="AV455" i="2" s="1"/>
  <c r="AV454" i="2" s="1"/>
  <c r="AV453" i="2" s="1"/>
  <c r="J487" i="2"/>
  <c r="J486" i="2" s="1"/>
  <c r="J485" i="2" s="1"/>
  <c r="J484" i="2" s="1"/>
  <c r="N487" i="2"/>
  <c r="N486" i="2" s="1"/>
  <c r="N485" i="2" s="1"/>
  <c r="N484" i="2" s="1"/>
  <c r="AL481" i="4"/>
  <c r="AL480" i="4" s="1"/>
  <c r="AL490" i="2"/>
  <c r="AV481" i="4"/>
  <c r="AV480" i="4" s="1"/>
  <c r="AV490" i="2"/>
  <c r="AH68" i="3"/>
  <c r="K372" i="2"/>
  <c r="K371" i="2" s="1"/>
  <c r="V377" i="2"/>
  <c r="AH377" i="2"/>
  <c r="AS377" i="2"/>
  <c r="AW377" i="2"/>
  <c r="AC383" i="2"/>
  <c r="AU377" i="2"/>
  <c r="AA405" i="2"/>
  <c r="O403" i="2"/>
  <c r="O402" i="2" s="1"/>
  <c r="S413" i="2"/>
  <c r="N408" i="2"/>
  <c r="AE417" i="2"/>
  <c r="AE408" i="2" s="1"/>
  <c r="AI417" i="2"/>
  <c r="AI408" i="2" s="1"/>
  <c r="AQ417" i="2"/>
  <c r="S426" i="2"/>
  <c r="AL430" i="2"/>
  <c r="AY438" i="2"/>
  <c r="Y435" i="2"/>
  <c r="Y430" i="2" s="1"/>
  <c r="AG435" i="2"/>
  <c r="AG430" i="2" s="1"/>
  <c r="N435" i="2"/>
  <c r="N430" i="2" s="1"/>
  <c r="AH435" i="2"/>
  <c r="AH430" i="2" s="1"/>
  <c r="AT435" i="2"/>
  <c r="AT430" i="2" s="1"/>
  <c r="O456" i="2"/>
  <c r="O455" i="2" s="1"/>
  <c r="O454" i="2" s="1"/>
  <c r="O453" i="2" s="1"/>
  <c r="N454" i="2"/>
  <c r="N453" i="2" s="1"/>
  <c r="U488" i="2"/>
  <c r="U487" i="2" s="1"/>
  <c r="U486" i="2" s="1"/>
  <c r="U485" i="2" s="1"/>
  <c r="U484" i="2" s="1"/>
  <c r="AJ488" i="2"/>
  <c r="AJ487" i="2" s="1"/>
  <c r="AJ486" i="2" s="1"/>
  <c r="AJ485" i="2" s="1"/>
  <c r="AJ484" i="2" s="1"/>
  <c r="AC489" i="2"/>
  <c r="X494" i="2"/>
  <c r="X493" i="2" s="1"/>
  <c r="X492" i="2" s="1"/>
  <c r="X21" i="3"/>
  <c r="AP39" i="3"/>
  <c r="AW39" i="3"/>
  <c r="AP487" i="2"/>
  <c r="AP486" i="2" s="1"/>
  <c r="AP485" i="2" s="1"/>
  <c r="AP484" i="2" s="1"/>
  <c r="AT487" i="2"/>
  <c r="AT486" i="2" s="1"/>
  <c r="AT485" i="2" s="1"/>
  <c r="AT484" i="2" s="1"/>
  <c r="AC491" i="2"/>
  <c r="AF494" i="2"/>
  <c r="AF493" i="2" s="1"/>
  <c r="AF492" i="2" s="1"/>
  <c r="BA503" i="2"/>
  <c r="AT10" i="3"/>
  <c r="AT9" i="3" s="1"/>
  <c r="AE10" i="3"/>
  <c r="AE9" i="3" s="1"/>
  <c r="AD26" i="3"/>
  <c r="N31" i="3"/>
  <c r="X31" i="3"/>
  <c r="AG31" i="3"/>
  <c r="AP31" i="3"/>
  <c r="AV31" i="3"/>
  <c r="N68" i="3"/>
  <c r="N67" i="3" s="1"/>
  <c r="W68" i="3"/>
  <c r="AG68" i="3"/>
  <c r="AP68" i="3"/>
  <c r="AP67" i="3" s="1"/>
  <c r="AU68" i="3"/>
  <c r="AK115" i="3"/>
  <c r="AG119" i="3"/>
  <c r="AG118" i="3" s="1"/>
  <c r="AG117" i="3" s="1"/>
  <c r="AU160" i="3"/>
  <c r="W168" i="3"/>
  <c r="O333" i="3"/>
  <c r="O332" i="3" s="1"/>
  <c r="AH487" i="2"/>
  <c r="AH486" i="2" s="1"/>
  <c r="AH485" i="2" s="1"/>
  <c r="AH484" i="2" s="1"/>
  <c r="R496" i="2"/>
  <c r="R495" i="2" s="1"/>
  <c r="S499" i="2"/>
  <c r="S498" i="2" s="1"/>
  <c r="S494" i="2" s="1"/>
  <c r="S493" i="2" s="1"/>
  <c r="S492" i="2" s="1"/>
  <c r="J10" i="3"/>
  <c r="J9" i="3" s="1"/>
  <c r="O10" i="3"/>
  <c r="O9" i="3" s="1"/>
  <c r="Y10" i="3"/>
  <c r="Y9" i="3" s="1"/>
  <c r="AW10" i="3"/>
  <c r="AW9" i="3" s="1"/>
  <c r="AF16" i="3"/>
  <c r="AK16" i="3"/>
  <c r="Q21" i="3"/>
  <c r="K39" i="3"/>
  <c r="Q39" i="3"/>
  <c r="AK68" i="3"/>
  <c r="J115" i="3"/>
  <c r="W128" i="3"/>
  <c r="Q128" i="3"/>
  <c r="Q127" i="3" s="1"/>
  <c r="Q126" i="3" s="1"/>
  <c r="AI128" i="3"/>
  <c r="AI127" i="3" s="1"/>
  <c r="AI126" i="3" s="1"/>
  <c r="M10" i="3"/>
  <c r="M9" i="3" s="1"/>
  <c r="AQ10" i="3"/>
  <c r="AQ9" i="3" s="1"/>
  <c r="K10" i="3"/>
  <c r="K9" i="3" s="1"/>
  <c r="AD10" i="3"/>
  <c r="AD9" i="3" s="1"/>
  <c r="P16" i="3"/>
  <c r="AJ21" i="3"/>
  <c r="AF31" i="3"/>
  <c r="V39" i="3"/>
  <c r="O39" i="3"/>
  <c r="AE68" i="3"/>
  <c r="V92" i="3"/>
  <c r="AH92" i="3"/>
  <c r="AW92" i="3"/>
  <c r="N115" i="3"/>
  <c r="N114" i="3"/>
  <c r="AE115" i="3"/>
  <c r="AE114" i="3"/>
  <c r="AU115" i="3"/>
  <c r="AU114" i="3"/>
  <c r="N138" i="3"/>
  <c r="K160" i="3"/>
  <c r="W92" i="3"/>
  <c r="L119" i="3"/>
  <c r="L118" i="3" s="1"/>
  <c r="L117" i="3" s="1"/>
  <c r="V119" i="3"/>
  <c r="V118" i="3" s="1"/>
  <c r="V117" i="3" s="1"/>
  <c r="AR119" i="3"/>
  <c r="AR118" i="3" s="1"/>
  <c r="AR117" i="3" s="1"/>
  <c r="AV119" i="3"/>
  <c r="AV118" i="3" s="1"/>
  <c r="AV117" i="3" s="1"/>
  <c r="N119" i="3"/>
  <c r="N118" i="3" s="1"/>
  <c r="N117" i="3" s="1"/>
  <c r="AF119" i="3"/>
  <c r="AF118" i="3" s="1"/>
  <c r="AF117" i="3" s="1"/>
  <c r="AJ119" i="3"/>
  <c r="AJ118" i="3" s="1"/>
  <c r="AJ117" i="3" s="1"/>
  <c r="AS119" i="3"/>
  <c r="AS118" i="3" s="1"/>
  <c r="AS117" i="3" s="1"/>
  <c r="AP128" i="3"/>
  <c r="AP127" i="3" s="1"/>
  <c r="AP126" i="3" s="1"/>
  <c r="J128" i="3"/>
  <c r="J127" i="3" s="1"/>
  <c r="J126" i="3" s="1"/>
  <c r="O128" i="3"/>
  <c r="O127" i="3" s="1"/>
  <c r="O126" i="3" s="1"/>
  <c r="Y128" i="3"/>
  <c r="Y127" i="3" s="1"/>
  <c r="Y126" i="3" s="1"/>
  <c r="AH128" i="3"/>
  <c r="AH127" i="3" s="1"/>
  <c r="AH126" i="3" s="1"/>
  <c r="AQ128" i="3"/>
  <c r="AQ127" i="3" s="1"/>
  <c r="AQ126" i="3" s="1"/>
  <c r="AW128" i="3"/>
  <c r="AW127" i="3" s="1"/>
  <c r="AW126" i="3" s="1"/>
  <c r="J168" i="3"/>
  <c r="AU168" i="3"/>
  <c r="AI168" i="3"/>
  <c r="Y178" i="3"/>
  <c r="AI178" i="3"/>
  <c r="AI201" i="3"/>
  <c r="AU201" i="3"/>
  <c r="AE347" i="3"/>
  <c r="AT347" i="3"/>
  <c r="AT338" i="3" s="1"/>
  <c r="M114" i="3"/>
  <c r="Q114" i="3"/>
  <c r="Y114" i="3"/>
  <c r="AI114" i="3"/>
  <c r="AI92" i="3" s="1"/>
  <c r="AT114" i="3"/>
  <c r="AB149" i="3"/>
  <c r="AB148" i="3" s="1"/>
  <c r="AB147" i="3" s="1"/>
  <c r="O146" i="3"/>
  <c r="M146" i="3"/>
  <c r="M138" i="3" s="1"/>
  <c r="W160" i="3"/>
  <c r="AG160" i="3"/>
  <c r="AG138" i="3" s="1"/>
  <c r="AG168" i="3"/>
  <c r="M215" i="3"/>
  <c r="X119" i="3"/>
  <c r="X118" i="3" s="1"/>
  <c r="X117" i="3" s="1"/>
  <c r="AP119" i="3"/>
  <c r="AP118" i="3" s="1"/>
  <c r="AP117" i="3" s="1"/>
  <c r="AD119" i="3"/>
  <c r="AD118" i="3" s="1"/>
  <c r="AD117" i="3" s="1"/>
  <c r="AH119" i="3"/>
  <c r="AH118" i="3" s="1"/>
  <c r="AH117" i="3" s="1"/>
  <c r="N128" i="3"/>
  <c r="N127" i="3" s="1"/>
  <c r="N126" i="3" s="1"/>
  <c r="AU128" i="3"/>
  <c r="AU127" i="3" s="1"/>
  <c r="AU126" i="3" s="1"/>
  <c r="V128" i="3"/>
  <c r="V127" i="3" s="1"/>
  <c r="V126" i="3" s="1"/>
  <c r="AK128" i="3"/>
  <c r="AK127" i="3" s="1"/>
  <c r="AK126" i="3" s="1"/>
  <c r="AP138" i="3"/>
  <c r="Y146" i="3"/>
  <c r="Y138" i="3" s="1"/>
  <c r="AS167" i="3"/>
  <c r="AP201" i="3"/>
  <c r="AG292" i="3"/>
  <c r="N338" i="3"/>
  <c r="AP338" i="3"/>
  <c r="AI347" i="3"/>
  <c r="M338" i="3"/>
  <c r="P91" i="4"/>
  <c r="V333" i="3"/>
  <c r="V332" i="3" s="1"/>
  <c r="Q338" i="3"/>
  <c r="AD338" i="3"/>
  <c r="AS338" i="3"/>
  <c r="J347" i="3"/>
  <c r="J338" i="3" s="1"/>
  <c r="O347" i="3"/>
  <c r="Y347" i="3"/>
  <c r="M435" i="3"/>
  <c r="W448" i="3"/>
  <c r="AG448" i="3"/>
  <c r="AP448" i="3"/>
  <c r="AU448" i="3"/>
  <c r="AU447" i="3" s="1"/>
  <c r="AU442" i="3" s="1"/>
  <c r="AD453" i="3"/>
  <c r="AD461" i="3"/>
  <c r="J461" i="3"/>
  <c r="AQ461" i="3"/>
  <c r="AV11" i="4"/>
  <c r="M11" i="4"/>
  <c r="AF11" i="4"/>
  <c r="AK11" i="4"/>
  <c r="AT11" i="4"/>
  <c r="P16" i="4"/>
  <c r="AJ16" i="4"/>
  <c r="AF26" i="4"/>
  <c r="W37" i="4"/>
  <c r="K62" i="4"/>
  <c r="K61" i="4" s="1"/>
  <c r="AE62" i="4"/>
  <c r="AE61" i="4" s="1"/>
  <c r="AT62" i="4"/>
  <c r="AT61" i="4" s="1"/>
  <c r="Q103" i="4"/>
  <c r="Q102" i="4" s="1"/>
  <c r="Q101" i="4" s="1"/>
  <c r="AP122" i="4"/>
  <c r="AP121" i="4" s="1"/>
  <c r="J138" i="4"/>
  <c r="J137" i="4" s="1"/>
  <c r="O138" i="4"/>
  <c r="O137" i="4" s="1"/>
  <c r="AK338" i="3"/>
  <c r="AT361" i="3"/>
  <c r="AT360" i="3" s="1"/>
  <c r="K374" i="3"/>
  <c r="Q374" i="3"/>
  <c r="AE382" i="3"/>
  <c r="V415" i="3"/>
  <c r="J429" i="3"/>
  <c r="J428" i="3" s="1"/>
  <c r="P429" i="3"/>
  <c r="P428" i="3" s="1"/>
  <c r="P415" i="3" s="1"/>
  <c r="Y429" i="3"/>
  <c r="Y428" i="3" s="1"/>
  <c r="Y415" i="3" s="1"/>
  <c r="AH429" i="3"/>
  <c r="AH428" i="3" s="1"/>
  <c r="AR429" i="3"/>
  <c r="AR428" i="3" s="1"/>
  <c r="AW429" i="3"/>
  <c r="AW428" i="3" s="1"/>
  <c r="M448" i="3"/>
  <c r="V448" i="3"/>
  <c r="V447" i="3" s="1"/>
  <c r="AE448" i="3"/>
  <c r="AE447" i="3" s="1"/>
  <c r="AK448" i="3"/>
  <c r="AT448" i="3"/>
  <c r="AJ461" i="3"/>
  <c r="AH461" i="3"/>
  <c r="AP11" i="4"/>
  <c r="N21" i="4"/>
  <c r="V21" i="4"/>
  <c r="AF21" i="4"/>
  <c r="AT21" i="4"/>
  <c r="V26" i="4"/>
  <c r="AU37" i="4"/>
  <c r="M37" i="4"/>
  <c r="V37" i="4"/>
  <c r="AE37" i="4"/>
  <c r="AK37" i="4"/>
  <c r="AT37" i="4"/>
  <c r="N62" i="4"/>
  <c r="N61" i="4" s="1"/>
  <c r="W62" i="4"/>
  <c r="W61" i="4" s="1"/>
  <c r="AP62" i="4"/>
  <c r="AP61" i="4" s="1"/>
  <c r="AU62" i="4"/>
  <c r="AU61" i="4" s="1"/>
  <c r="X91" i="4"/>
  <c r="X90" i="4" s="1"/>
  <c r="X89" i="4" s="1"/>
  <c r="AG91" i="4"/>
  <c r="AG90" i="4" s="1"/>
  <c r="AG89" i="4" s="1"/>
  <c r="K103" i="4"/>
  <c r="K102" i="4" s="1"/>
  <c r="K101" i="4" s="1"/>
  <c r="AS103" i="4"/>
  <c r="AS102" i="4" s="1"/>
  <c r="AS101" i="4" s="1"/>
  <c r="N382" i="3"/>
  <c r="W382" i="3"/>
  <c r="AF382" i="3"/>
  <c r="AP382" i="3"/>
  <c r="AU382" i="3"/>
  <c r="X461" i="3"/>
  <c r="AG11" i="4"/>
  <c r="X21" i="4"/>
  <c r="AH21" i="4"/>
  <c r="AP21" i="4"/>
  <c r="M26" i="4"/>
  <c r="AT26" i="4"/>
  <c r="L26" i="4"/>
  <c r="Q26" i="4"/>
  <c r="AD26" i="4"/>
  <c r="AJ26" i="4"/>
  <c r="AS26" i="4"/>
  <c r="AP37" i="4"/>
  <c r="AK62" i="4"/>
  <c r="AK61" i="4" s="1"/>
  <c r="AH91" i="4"/>
  <c r="AV91" i="4"/>
  <c r="P90" i="4"/>
  <c r="P89" i="4" s="1"/>
  <c r="M102" i="4"/>
  <c r="M101" i="4" s="1"/>
  <c r="V103" i="4"/>
  <c r="V102" i="4" s="1"/>
  <c r="V101" i="4" s="1"/>
  <c r="AE103" i="4"/>
  <c r="AE102" i="4" s="1"/>
  <c r="AE101" i="4" s="1"/>
  <c r="AK103" i="4"/>
  <c r="AK102" i="4" s="1"/>
  <c r="AK101" i="4" s="1"/>
  <c r="AT102" i="4"/>
  <c r="AT101" i="4" s="1"/>
  <c r="AI103" i="4"/>
  <c r="AI102" i="4" s="1"/>
  <c r="AI101" i="4" s="1"/>
  <c r="AD422" i="4"/>
  <c r="AD421" i="4" s="1"/>
  <c r="AH347" i="3"/>
  <c r="AH338" i="3" s="1"/>
  <c r="AQ347" i="3"/>
  <c r="AW347" i="3"/>
  <c r="AW338" i="3" s="1"/>
  <c r="T358" i="3"/>
  <c r="T357" i="3" s="1"/>
  <c r="P382" i="3"/>
  <c r="AR382" i="3"/>
  <c r="J415" i="3"/>
  <c r="AH415" i="3"/>
  <c r="AR415" i="3"/>
  <c r="N453" i="3"/>
  <c r="W453" i="3"/>
  <c r="AG453" i="3"/>
  <c r="AP453" i="3"/>
  <c r="AU453" i="3"/>
  <c r="O461" i="3"/>
  <c r="AV461" i="3"/>
  <c r="W461" i="3"/>
  <c r="AF461" i="3"/>
  <c r="AP461" i="3"/>
  <c r="AU461" i="3"/>
  <c r="AK26" i="4"/>
  <c r="AG37" i="4"/>
  <c r="AI62" i="4"/>
  <c r="AI61" i="4" s="1"/>
  <c r="AK82" i="4"/>
  <c r="AK81" i="4" s="1"/>
  <c r="AS82" i="4"/>
  <c r="AS81" i="4" s="1"/>
  <c r="AJ91" i="4"/>
  <c r="L91" i="4"/>
  <c r="AR91" i="4"/>
  <c r="J90" i="4"/>
  <c r="J89" i="4" s="1"/>
  <c r="AD103" i="4"/>
  <c r="AD102" i="4" s="1"/>
  <c r="AD101" i="4" s="1"/>
  <c r="AE122" i="4"/>
  <c r="AE121" i="4" s="1"/>
  <c r="AE482" i="4"/>
  <c r="M255" i="4"/>
  <c r="AQ262" i="4"/>
  <c r="AQ261" i="4" s="1"/>
  <c r="AD268" i="4"/>
  <c r="W323" i="4"/>
  <c r="AP323" i="4"/>
  <c r="AF382" i="4"/>
  <c r="AF381" i="4" s="1"/>
  <c r="AF380" i="4" s="1"/>
  <c r="AE416" i="4"/>
  <c r="AE415" i="4" s="1"/>
  <c r="AE414" i="4" s="1"/>
  <c r="V430" i="4"/>
  <c r="V429" i="4" s="1"/>
  <c r="AF430" i="4"/>
  <c r="AF429" i="4" s="1"/>
  <c r="AF422" i="4" s="1"/>
  <c r="AF421" i="4" s="1"/>
  <c r="AT430" i="4"/>
  <c r="AT429" i="4" s="1"/>
  <c r="L422" i="4"/>
  <c r="L421" i="4" s="1"/>
  <c r="AS439" i="4"/>
  <c r="AK448" i="4"/>
  <c r="AK447" i="4" s="1"/>
  <c r="AW448" i="4"/>
  <c r="AW447" i="4" s="1"/>
  <c r="AG448" i="4"/>
  <c r="AG447" i="4" s="1"/>
  <c r="AE172" i="4"/>
  <c r="AE171" i="4" s="1"/>
  <c r="K214" i="4"/>
  <c r="K207" i="4" s="1"/>
  <c r="K206" i="4" s="1"/>
  <c r="Q214" i="4"/>
  <c r="V222" i="4"/>
  <c r="N222" i="4"/>
  <c r="W222" i="4"/>
  <c r="AF222" i="4"/>
  <c r="N254" i="4"/>
  <c r="V255" i="4"/>
  <c r="AD263" i="4"/>
  <c r="AI263" i="4"/>
  <c r="Q268" i="4"/>
  <c r="O268" i="4"/>
  <c r="AW268" i="4"/>
  <c r="AT276" i="4"/>
  <c r="AW286" i="4"/>
  <c r="P315" i="4"/>
  <c r="N315" i="4"/>
  <c r="X315" i="4"/>
  <c r="AG315" i="4"/>
  <c r="AP315" i="4"/>
  <c r="AV315" i="4"/>
  <c r="V382" i="4"/>
  <c r="V381" i="4" s="1"/>
  <c r="V380" i="4" s="1"/>
  <c r="AU393" i="4"/>
  <c r="AU392" i="4" s="1"/>
  <c r="V416" i="4"/>
  <c r="V415" i="4" s="1"/>
  <c r="V414" i="4" s="1"/>
  <c r="J448" i="4"/>
  <c r="J447" i="4" s="1"/>
  <c r="Y456" i="4"/>
  <c r="AD222" i="4"/>
  <c r="K268" i="4"/>
  <c r="K262" i="4" s="1"/>
  <c r="K261" i="4" s="1"/>
  <c r="AS268" i="4"/>
  <c r="AG323" i="4"/>
  <c r="AU323" i="4"/>
  <c r="M382" i="4"/>
  <c r="M381" i="4" s="1"/>
  <c r="M380" i="4" s="1"/>
  <c r="AT382" i="4"/>
  <c r="AT381" i="4" s="1"/>
  <c r="AT380" i="4" s="1"/>
  <c r="L382" i="4"/>
  <c r="L381" i="4" s="1"/>
  <c r="L380" i="4" s="1"/>
  <c r="Q382" i="4"/>
  <c r="Q381" i="4" s="1"/>
  <c r="Q380" i="4" s="1"/>
  <c r="AD382" i="4"/>
  <c r="AD381" i="4" s="1"/>
  <c r="AD380" i="4" s="1"/>
  <c r="AJ382" i="4"/>
  <c r="AJ381" i="4" s="1"/>
  <c r="AJ380" i="4" s="1"/>
  <c r="AS382" i="4"/>
  <c r="AS381" i="4" s="1"/>
  <c r="AS380" i="4" s="1"/>
  <c r="M416" i="4"/>
  <c r="M415" i="4" s="1"/>
  <c r="M414" i="4" s="1"/>
  <c r="AT416" i="4"/>
  <c r="AT415" i="4" s="1"/>
  <c r="AT414" i="4" s="1"/>
  <c r="V422" i="4"/>
  <c r="V421" i="4" s="1"/>
  <c r="AT422" i="4"/>
  <c r="AT421" i="4" s="1"/>
  <c r="AJ422" i="4"/>
  <c r="AJ421" i="4" s="1"/>
  <c r="AH448" i="4"/>
  <c r="AH447" i="4" s="1"/>
  <c r="K467" i="4"/>
  <c r="AU482" i="4"/>
  <c r="AI482" i="4"/>
  <c r="AP172" i="4"/>
  <c r="AP171" i="4" s="1"/>
  <c r="AI172" i="4"/>
  <c r="AI171" i="4" s="1"/>
  <c r="AE222" i="4"/>
  <c r="AE207" i="4" s="1"/>
  <c r="AE206" i="4" s="1"/>
  <c r="AU254" i="4"/>
  <c r="AI268" i="4"/>
  <c r="Y315" i="4"/>
  <c r="AR315" i="4"/>
  <c r="L315" i="4"/>
  <c r="Q315" i="4"/>
  <c r="N382" i="4"/>
  <c r="N381" i="4" s="1"/>
  <c r="N380" i="4" s="1"/>
  <c r="AG382" i="4"/>
  <c r="AG381" i="4" s="1"/>
  <c r="AG380" i="4" s="1"/>
  <c r="AV382" i="4"/>
  <c r="AV381" i="4" s="1"/>
  <c r="AV380" i="4" s="1"/>
  <c r="AK382" i="4"/>
  <c r="AK381" i="4" s="1"/>
  <c r="AK380" i="4" s="1"/>
  <c r="AG393" i="4"/>
  <c r="AG392" i="4" s="1"/>
  <c r="AK416" i="4"/>
  <c r="AK415" i="4" s="1"/>
  <c r="AK414" i="4" s="1"/>
  <c r="Q439" i="4"/>
  <c r="J439" i="4"/>
  <c r="J438" i="4" s="1"/>
  <c r="J437" i="4" s="1"/>
  <c r="AH439" i="4"/>
  <c r="AH438" i="4" s="1"/>
  <c r="AH437" i="4" s="1"/>
  <c r="AH436" i="4" s="1"/>
  <c r="AQ439" i="4"/>
  <c r="AQ438" i="4" s="1"/>
  <c r="AQ437" i="4" s="1"/>
  <c r="AW439" i="4"/>
  <c r="V438" i="4"/>
  <c r="V437" i="4" s="1"/>
  <c r="V436" i="4" s="1"/>
  <c r="Y448" i="4"/>
  <c r="Y447" i="4" s="1"/>
  <c r="AT92" i="3"/>
  <c r="K146" i="3"/>
  <c r="Q146" i="3"/>
  <c r="Q138" i="3" s="1"/>
  <c r="AD146" i="3"/>
  <c r="AI146" i="3"/>
  <c r="AS146" i="3"/>
  <c r="AS138" i="3" s="1"/>
  <c r="AU92" i="3"/>
  <c r="AD138" i="3"/>
  <c r="K67" i="3"/>
  <c r="AI67" i="3"/>
  <c r="J67" i="3"/>
  <c r="AQ67" i="3"/>
  <c r="AE92" i="3"/>
  <c r="AK92" i="3"/>
  <c r="AH67" i="3"/>
  <c r="M92" i="3"/>
  <c r="AG92" i="3"/>
  <c r="W127" i="3"/>
  <c r="W126" i="3" s="1"/>
  <c r="K128" i="3"/>
  <c r="K127" i="3" s="1"/>
  <c r="K126" i="3" s="1"/>
  <c r="AD128" i="3"/>
  <c r="AD127" i="3" s="1"/>
  <c r="AD126" i="3" s="1"/>
  <c r="AS128" i="3"/>
  <c r="AS127" i="3" s="1"/>
  <c r="AS126" i="3" s="1"/>
  <c r="AD168" i="3"/>
  <c r="O168" i="3"/>
  <c r="L16" i="3"/>
  <c r="Q16" i="3"/>
  <c r="AD16" i="3"/>
  <c r="AJ16" i="3"/>
  <c r="AS16" i="3"/>
  <c r="AU67" i="3"/>
  <c r="V67" i="3"/>
  <c r="AE67" i="3"/>
  <c r="AT67" i="3"/>
  <c r="AS92" i="3"/>
  <c r="J92" i="3"/>
  <c r="Y92" i="3"/>
  <c r="R148" i="3"/>
  <c r="R147" i="3" s="1"/>
  <c r="AQ160" i="3"/>
  <c r="AG178" i="3"/>
  <c r="M178" i="3"/>
  <c r="AK178" i="3"/>
  <c r="AQ201" i="3"/>
  <c r="AP361" i="3"/>
  <c r="AP360" i="3" s="1"/>
  <c r="V26" i="3"/>
  <c r="AF26" i="3"/>
  <c r="AT26" i="3"/>
  <c r="AH39" i="3"/>
  <c r="AH15" i="3" s="1"/>
  <c r="AU39" i="3"/>
  <c r="R77" i="3"/>
  <c r="R76" i="3" s="1"/>
  <c r="K92" i="3"/>
  <c r="Q92" i="3"/>
  <c r="Y338" i="3"/>
  <c r="AH361" i="3"/>
  <c r="AH360" i="3" s="1"/>
  <c r="N10" i="3"/>
  <c r="N9" i="3" s="1"/>
  <c r="W10" i="3"/>
  <c r="W9" i="3" s="1"/>
  <c r="AG10" i="3"/>
  <c r="AG9" i="3" s="1"/>
  <c r="AP10" i="3"/>
  <c r="AP9" i="3" s="1"/>
  <c r="AU10" i="3"/>
  <c r="AU9" i="3" s="1"/>
  <c r="AS39" i="3"/>
  <c r="N92" i="3"/>
  <c r="AH168" i="3"/>
  <c r="Y168" i="3"/>
  <c r="AD178" i="3"/>
  <c r="AQ178" i="3"/>
  <c r="AW215" i="3"/>
  <c r="AS240" i="3"/>
  <c r="J361" i="3"/>
  <c r="J360" i="3" s="1"/>
  <c r="Q10" i="3"/>
  <c r="Q9" i="3" s="1"/>
  <c r="AI10" i="3"/>
  <c r="AI9" i="3" s="1"/>
  <c r="L31" i="3"/>
  <c r="Q31" i="3"/>
  <c r="AD31" i="3"/>
  <c r="AJ31" i="3"/>
  <c r="AS31" i="3"/>
  <c r="O160" i="3"/>
  <c r="AS292" i="3"/>
  <c r="U358" i="3"/>
  <c r="U357" i="3" s="1"/>
  <c r="AS406" i="3"/>
  <c r="AV90" i="4"/>
  <c r="AV89" i="4" s="1"/>
  <c r="Q215" i="3"/>
  <c r="AS215" i="3"/>
  <c r="M333" i="3"/>
  <c r="M332" i="3" s="1"/>
  <c r="R358" i="3"/>
  <c r="R357" i="3" s="1"/>
  <c r="M415" i="3"/>
  <c r="M406" i="3" s="1"/>
  <c r="AK415" i="3"/>
  <c r="AK406" i="3" s="1"/>
  <c r="AW415" i="3"/>
  <c r="AW406" i="3" s="1"/>
  <c r="M469" i="3"/>
  <c r="AT469" i="3"/>
  <c r="Q469" i="3"/>
  <c r="AD469" i="3"/>
  <c r="AS469" i="3"/>
  <c r="AQ62" i="4"/>
  <c r="AQ61" i="4" s="1"/>
  <c r="AG215" i="3"/>
  <c r="AK215" i="3"/>
  <c r="X415" i="3"/>
  <c r="AP415" i="3"/>
  <c r="AP406" i="3" s="1"/>
  <c r="AE442" i="3"/>
  <c r="AI447" i="3"/>
  <c r="AI442" i="3" s="1"/>
  <c r="N469" i="3"/>
  <c r="AG469" i="3"/>
  <c r="AK469" i="3"/>
  <c r="Y240" i="3"/>
  <c r="AW240" i="3"/>
  <c r="M292" i="3"/>
  <c r="AK292" i="3"/>
  <c r="Q292" i="3"/>
  <c r="Y292" i="3"/>
  <c r="AW292" i="3"/>
  <c r="AP447" i="3"/>
  <c r="AP442" i="3" s="1"/>
  <c r="K447" i="3"/>
  <c r="K442" i="3" s="1"/>
  <c r="Q62" i="4"/>
  <c r="Q61" i="4" s="1"/>
  <c r="N90" i="4"/>
  <c r="N89" i="4" s="1"/>
  <c r="K255" i="4"/>
  <c r="K254" i="4"/>
  <c r="AS255" i="4"/>
  <c r="AS254" i="4"/>
  <c r="AG255" i="4"/>
  <c r="AG254" i="4"/>
  <c r="AQ260" i="4"/>
  <c r="Y435" i="3"/>
  <c r="V62" i="4"/>
  <c r="V61" i="4" s="1"/>
  <c r="AS62" i="4"/>
  <c r="AS61" i="4" s="1"/>
  <c r="J62" i="4"/>
  <c r="J61" i="4" s="1"/>
  <c r="O62" i="4"/>
  <c r="O61" i="4" s="1"/>
  <c r="Y62" i="4"/>
  <c r="Y61" i="4" s="1"/>
  <c r="AH62" i="4"/>
  <c r="AH61" i="4" s="1"/>
  <c r="M82" i="4"/>
  <c r="M81" i="4" s="1"/>
  <c r="Q82" i="4"/>
  <c r="Q81" i="4" s="1"/>
  <c r="Y82" i="4"/>
  <c r="Y81" i="4" s="1"/>
  <c r="AW82" i="4"/>
  <c r="AW81" i="4" s="1"/>
  <c r="V91" i="4"/>
  <c r="V90" i="4" s="1"/>
  <c r="V89" i="4" s="1"/>
  <c r="AJ90" i="4"/>
  <c r="AJ89" i="4" s="1"/>
  <c r="AR90" i="4"/>
  <c r="AR89" i="4" s="1"/>
  <c r="N122" i="4"/>
  <c r="N121" i="4" s="1"/>
  <c r="AG122" i="4"/>
  <c r="AG121" i="4" s="1"/>
  <c r="AU122" i="4"/>
  <c r="AU121" i="4" s="1"/>
  <c r="J172" i="4"/>
  <c r="J171" i="4" s="1"/>
  <c r="AD435" i="3"/>
  <c r="AH90" i="4"/>
  <c r="AH89" i="4" s="1"/>
  <c r="Y102" i="4"/>
  <c r="Y101" i="4" s="1"/>
  <c r="AG103" i="4"/>
  <c r="AG102" i="4" s="1"/>
  <c r="AG101" i="4" s="1"/>
  <c r="AI138" i="4"/>
  <c r="AI137" i="4" s="1"/>
  <c r="O172" i="4"/>
  <c r="O171" i="4" s="1"/>
  <c r="Y172" i="4"/>
  <c r="Y171" i="4" s="1"/>
  <c r="AH172" i="4"/>
  <c r="AH171" i="4" s="1"/>
  <c r="AW172" i="4"/>
  <c r="AW171" i="4" s="1"/>
  <c r="AT207" i="4"/>
  <c r="AT206" i="4" s="1"/>
  <c r="J453" i="3"/>
  <c r="J447" i="3" s="1"/>
  <c r="J442" i="3" s="1"/>
  <c r="O453" i="3"/>
  <c r="O447" i="3" s="1"/>
  <c r="O442" i="3" s="1"/>
  <c r="Y453" i="3"/>
  <c r="AH453" i="3"/>
  <c r="AH447" i="3" s="1"/>
  <c r="AH442" i="3" s="1"/>
  <c r="AQ453" i="3"/>
  <c r="AW453" i="3"/>
  <c r="AD62" i="4"/>
  <c r="AD61" i="4" s="1"/>
  <c r="AT91" i="4"/>
  <c r="AT90" i="4" s="1"/>
  <c r="AT89" i="4" s="1"/>
  <c r="L90" i="4"/>
  <c r="L89" i="4" s="1"/>
  <c r="AD90" i="4"/>
  <c r="AD89" i="4" s="1"/>
  <c r="AS90" i="4"/>
  <c r="AS89" i="4" s="1"/>
  <c r="W103" i="4"/>
  <c r="W102" i="4" s="1"/>
  <c r="W101" i="4" s="1"/>
  <c r="AU207" i="4"/>
  <c r="AU206" i="4" s="1"/>
  <c r="AB125" i="4"/>
  <c r="AB124" i="4" s="1"/>
  <c r="AB123" i="4" s="1"/>
  <c r="V122" i="4"/>
  <c r="V121" i="4" s="1"/>
  <c r="K138" i="4"/>
  <c r="K137" i="4" s="1"/>
  <c r="AU138" i="4"/>
  <c r="AU137" i="4" s="1"/>
  <c r="AE138" i="4"/>
  <c r="AE137" i="4" s="1"/>
  <c r="AT138" i="4"/>
  <c r="AT137" i="4" s="1"/>
  <c r="AP207" i="4"/>
  <c r="AP206" i="4" s="1"/>
  <c r="L306" i="4"/>
  <c r="M306" i="4"/>
  <c r="AD306" i="4"/>
  <c r="AP306" i="4"/>
  <c r="AT122" i="4"/>
  <c r="AT121" i="4" s="1"/>
  <c r="K122" i="4"/>
  <c r="K121" i="4" s="1"/>
  <c r="Q122" i="4"/>
  <c r="Q121" i="4" s="1"/>
  <c r="AD122" i="4"/>
  <c r="AD121" i="4" s="1"/>
  <c r="AI122" i="4"/>
  <c r="AI121" i="4" s="1"/>
  <c r="AS122" i="4"/>
  <c r="AS121" i="4" s="1"/>
  <c r="AP138" i="4"/>
  <c r="AP137" i="4" s="1"/>
  <c r="AQ138" i="4"/>
  <c r="AQ137" i="4" s="1"/>
  <c r="W207" i="4"/>
  <c r="W206" i="4" s="1"/>
  <c r="L114" i="4"/>
  <c r="L113" i="4" s="1"/>
  <c r="U124" i="4"/>
  <c r="U123" i="4" s="1"/>
  <c r="AK122" i="4"/>
  <c r="AK121" i="4" s="1"/>
  <c r="J207" i="4"/>
  <c r="J206" i="4" s="1"/>
  <c r="J200" i="4" s="1"/>
  <c r="AQ207" i="4"/>
  <c r="AQ206" i="4" s="1"/>
  <c r="O222" i="4"/>
  <c r="O207" i="4" s="1"/>
  <c r="O206" i="4" s="1"/>
  <c r="AH222" i="4"/>
  <c r="AH207" i="4" s="1"/>
  <c r="AH206" i="4" s="1"/>
  <c r="AH200" i="4" s="1"/>
  <c r="AG306" i="4"/>
  <c r="O276" i="4"/>
  <c r="AR306" i="4"/>
  <c r="AP254" i="4"/>
  <c r="AE255" i="4"/>
  <c r="Q255" i="4"/>
  <c r="Q254" i="4"/>
  <c r="J255" i="4"/>
  <c r="J254" i="4"/>
  <c r="Y255" i="4"/>
  <c r="Y254" i="4"/>
  <c r="AQ255" i="4"/>
  <c r="AQ254" i="4"/>
  <c r="O262" i="4"/>
  <c r="O261" i="4" s="1"/>
  <c r="O260" i="4" s="1"/>
  <c r="Y314" i="4"/>
  <c r="Y313" i="4" s="1"/>
  <c r="AE323" i="4"/>
  <c r="AT323" i="4"/>
  <c r="AD255" i="4"/>
  <c r="AD254" i="4"/>
  <c r="Y286" i="4"/>
  <c r="AF306" i="4"/>
  <c r="AT314" i="4"/>
  <c r="AT313" i="4" s="1"/>
  <c r="AI255" i="4"/>
  <c r="AI254" i="4"/>
  <c r="O255" i="4"/>
  <c r="O254" i="4"/>
  <c r="AH255" i="4"/>
  <c r="AH254" i="4"/>
  <c r="AW255" i="4"/>
  <c r="AW254" i="4"/>
  <c r="AE262" i="4"/>
  <c r="AE261" i="4" s="1"/>
  <c r="J262" i="4"/>
  <c r="J261" i="4" s="1"/>
  <c r="AU262" i="4"/>
  <c r="AU261" i="4" s="1"/>
  <c r="AU260" i="4" s="1"/>
  <c r="V262" i="4"/>
  <c r="V261" i="4" s="1"/>
  <c r="V260" i="4" s="1"/>
  <c r="AT263" i="4"/>
  <c r="AT262" i="4" s="1"/>
  <c r="AT261" i="4" s="1"/>
  <c r="AT260" i="4" s="1"/>
  <c r="K306" i="4"/>
  <c r="AS306" i="4"/>
  <c r="AS314" i="4"/>
  <c r="AS313" i="4" s="1"/>
  <c r="AW314" i="4"/>
  <c r="AW313" i="4" s="1"/>
  <c r="M331" i="4"/>
  <c r="M330" i="4" s="1"/>
  <c r="AT286" i="4"/>
  <c r="Q286" i="4"/>
  <c r="AH286" i="4"/>
  <c r="Q263" i="4"/>
  <c r="N276" i="4"/>
  <c r="N262" i="4" s="1"/>
  <c r="N261" i="4" s="1"/>
  <c r="N260" i="4" s="1"/>
  <c r="W276" i="4"/>
  <c r="W262" i="4" s="1"/>
  <c r="W261" i="4" s="1"/>
  <c r="W260" i="4" s="1"/>
  <c r="AG331" i="4"/>
  <c r="AG330" i="4" s="1"/>
  <c r="M323" i="4"/>
  <c r="M314" i="4" s="1"/>
  <c r="M313" i="4" s="1"/>
  <c r="AR422" i="4"/>
  <c r="AR421" i="4" s="1"/>
  <c r="X422" i="4"/>
  <c r="X421" i="4" s="1"/>
  <c r="AW331" i="4"/>
  <c r="AW330" i="4" s="1"/>
  <c r="AQ393" i="4"/>
  <c r="AQ392" i="4" s="1"/>
  <c r="Y467" i="4"/>
  <c r="AI455" i="4"/>
  <c r="Y331" i="4"/>
  <c r="Y330" i="4" s="1"/>
  <c r="AK331" i="4"/>
  <c r="AK330" i="4" s="1"/>
  <c r="Q393" i="4"/>
  <c r="Q392" i="4" s="1"/>
  <c r="AS393" i="4"/>
  <c r="AS392" i="4" s="1"/>
  <c r="AH422" i="4"/>
  <c r="AH421" i="4" s="1"/>
  <c r="AP422" i="4"/>
  <c r="AP421" i="4" s="1"/>
  <c r="M393" i="4"/>
  <c r="M392" i="4" s="1"/>
  <c r="AF393" i="4"/>
  <c r="AF392" i="4" s="1"/>
  <c r="AJ393" i="4"/>
  <c r="AJ392" i="4" s="1"/>
  <c r="AP448" i="4"/>
  <c r="AP447" i="4" s="1"/>
  <c r="AE455" i="4"/>
  <c r="W480" i="4"/>
  <c r="W477" i="4"/>
  <c r="W476" i="4" s="1"/>
  <c r="AG480" i="4"/>
  <c r="AG477" i="4"/>
  <c r="AG476" i="4" s="1"/>
  <c r="AU480" i="4"/>
  <c r="AU477" i="4"/>
  <c r="AU476" i="4" s="1"/>
  <c r="AU455" i="4" s="1"/>
  <c r="O393" i="4"/>
  <c r="O392" i="4" s="1"/>
  <c r="W393" i="4"/>
  <c r="W392" i="4" s="1"/>
  <c r="AW393" i="4"/>
  <c r="AW392" i="4" s="1"/>
  <c r="P422" i="4"/>
  <c r="P421" i="4" s="1"/>
  <c r="M430" i="4"/>
  <c r="M429" i="4" s="1"/>
  <c r="AK430" i="4"/>
  <c r="AK429" i="4" s="1"/>
  <c r="AB459" i="4"/>
  <c r="AB458" i="4" s="1"/>
  <c r="AB457" i="4" s="1"/>
  <c r="T458" i="4"/>
  <c r="T457" i="4" s="1"/>
  <c r="AQ455" i="4"/>
  <c r="AC459" i="4"/>
  <c r="AC458" i="4" s="1"/>
  <c r="AC457" i="4" s="1"/>
  <c r="V467" i="4"/>
  <c r="AT482" i="4"/>
  <c r="N477" i="4"/>
  <c r="N476" i="4" s="1"/>
  <c r="AP477" i="4"/>
  <c r="AP476" i="4" s="1"/>
  <c r="AP482" i="4"/>
  <c r="AW21" i="3"/>
  <c r="AQ39" i="3"/>
  <c r="Y39" i="3"/>
  <c r="AG240" i="3"/>
  <c r="W39" i="3"/>
  <c r="AD39" i="3"/>
  <c r="W178" i="3"/>
  <c r="AT39" i="3"/>
  <c r="AT15" i="3" s="1"/>
  <c r="AT8" i="3" s="1"/>
  <c r="AU178" i="3"/>
  <c r="AE178" i="3"/>
  <c r="J178" i="3"/>
  <c r="AI167" i="3"/>
  <c r="Y215" i="3"/>
  <c r="Y214" i="3" s="1"/>
  <c r="AG39" i="3"/>
  <c r="AW167" i="3"/>
  <c r="Q240" i="3"/>
  <c r="Q214" i="3" s="1"/>
  <c r="M240" i="3"/>
  <c r="M214" i="3" s="1"/>
  <c r="AK240" i="3"/>
  <c r="AK214" i="3" s="1"/>
  <c r="T77" i="3"/>
  <c r="T76" i="3" s="1"/>
  <c r="AC78" i="3"/>
  <c r="AC77" i="3" s="1"/>
  <c r="AC76" i="3" s="1"/>
  <c r="AC149" i="3"/>
  <c r="AC148" i="3" s="1"/>
  <c r="AC147" i="3" s="1"/>
  <c r="AP178" i="3"/>
  <c r="AP167" i="3" s="1"/>
  <c r="AT178" i="3"/>
  <c r="V178" i="3"/>
  <c r="AU167" i="3"/>
  <c r="Q201" i="3"/>
  <c r="Q167" i="3" s="1"/>
  <c r="AH201" i="3"/>
  <c r="K178" i="3"/>
  <c r="O178" i="3"/>
  <c r="X201" i="3"/>
  <c r="AG167" i="3"/>
  <c r="AK167" i="3"/>
  <c r="Y201" i="3"/>
  <c r="Y167" i="3" s="1"/>
  <c r="W201" i="3"/>
  <c r="W167" i="3" s="1"/>
  <c r="M201" i="3"/>
  <c r="AH435" i="3"/>
  <c r="AH406" i="3" s="1"/>
  <c r="V435" i="3"/>
  <c r="V406" i="3" s="1"/>
  <c r="W138" i="4"/>
  <c r="W137" i="4" s="1"/>
  <c r="AG286" i="4"/>
  <c r="AT435" i="3"/>
  <c r="AT406" i="3" s="1"/>
  <c r="N435" i="3"/>
  <c r="N406" i="3" s="1"/>
  <c r="AT10" i="4"/>
  <c r="AT9" i="4" s="1"/>
  <c r="AD286" i="4"/>
  <c r="AP286" i="4"/>
  <c r="J435" i="3"/>
  <c r="J406" i="3" s="1"/>
  <c r="J260" i="4"/>
  <c r="M286" i="4"/>
  <c r="AS286" i="4"/>
  <c r="J286" i="4"/>
  <c r="AK138" i="4"/>
  <c r="AK137" i="4" s="1"/>
  <c r="AS263" i="4"/>
  <c r="Y263" i="4"/>
  <c r="AG138" i="4"/>
  <c r="AG137" i="4" s="1"/>
  <c r="AT200" i="4"/>
  <c r="Y138" i="4"/>
  <c r="Y137" i="4" s="1"/>
  <c r="AW138" i="4"/>
  <c r="AW137" i="4" s="1"/>
  <c r="Q138" i="4"/>
  <c r="Q137" i="4" s="1"/>
  <c r="M138" i="4"/>
  <c r="M137" i="4" s="1"/>
  <c r="AS138" i="4"/>
  <c r="AS137" i="4" s="1"/>
  <c r="AW263" i="4"/>
  <c r="J314" i="4"/>
  <c r="J313" i="4" s="1"/>
  <c r="Y393" i="4"/>
  <c r="Y392" i="4" s="1"/>
  <c r="AD393" i="4"/>
  <c r="AD392" i="4" s="1"/>
  <c r="AH393" i="4"/>
  <c r="AH392" i="4" s="1"/>
  <c r="AP393" i="4"/>
  <c r="AP392" i="4" s="1"/>
  <c r="AT393" i="4"/>
  <c r="AT392" i="4" s="1"/>
  <c r="J422" i="4"/>
  <c r="J421" i="4" s="1"/>
  <c r="Q422" i="4"/>
  <c r="Q421" i="4" s="1"/>
  <c r="AH455" i="4"/>
  <c r="K482" i="4"/>
  <c r="K455" i="4" s="1"/>
  <c r="Q314" i="4"/>
  <c r="Q313" i="4" s="1"/>
  <c r="Q331" i="4"/>
  <c r="Q330" i="4" s="1"/>
  <c r="Y422" i="4"/>
  <c r="Y421" i="4" s="1"/>
  <c r="AD436" i="4"/>
  <c r="X393" i="4"/>
  <c r="X392" i="4" s="1"/>
  <c r="AR393" i="4"/>
  <c r="AR392" i="4" s="1"/>
  <c r="AV393" i="4"/>
  <c r="AV392" i="4" s="1"/>
  <c r="AS422" i="4"/>
  <c r="AS421" i="4" s="1"/>
  <c r="AW430" i="4"/>
  <c r="AW429" i="4" s="1"/>
  <c r="AW422" i="4" s="1"/>
  <c r="AW421" i="4" s="1"/>
  <c r="AW312" i="4" s="1"/>
  <c r="AT455" i="4"/>
  <c r="J482" i="4"/>
  <c r="J455" i="4" s="1"/>
  <c r="W482" i="4"/>
  <c r="N314" i="4"/>
  <c r="N313" i="4" s="1"/>
  <c r="P393" i="4"/>
  <c r="P392" i="4" s="1"/>
  <c r="N422" i="4"/>
  <c r="N421" i="4" s="1"/>
  <c r="AG422" i="4"/>
  <c r="AG421" i="4" s="1"/>
  <c r="M422" i="4"/>
  <c r="M421" i="4" s="1"/>
  <c r="AK422" i="4"/>
  <c r="AK421" i="4" s="1"/>
  <c r="AK312" i="4" s="1"/>
  <c r="V477" i="4"/>
  <c r="V476" i="4" s="1"/>
  <c r="O482" i="4"/>
  <c r="O455" i="4" s="1"/>
  <c r="D152" i="1"/>
  <c r="E180" i="1"/>
  <c r="C100" i="1"/>
  <c r="C171" i="1" s="1"/>
  <c r="C180" i="1" s="1"/>
  <c r="D100" i="1"/>
  <c r="D171" i="1" s="1"/>
  <c r="D180" i="1" s="1"/>
  <c r="D95" i="1"/>
  <c r="D170" i="1" s="1"/>
  <c r="AY13" i="4"/>
  <c r="AY12" i="4" s="1"/>
  <c r="AY18" i="3"/>
  <c r="AY17" i="3" s="1"/>
  <c r="AY13" i="2"/>
  <c r="AL18" i="4"/>
  <c r="AL17" i="4" s="1"/>
  <c r="AL23" i="3"/>
  <c r="AL22" i="3" s="1"/>
  <c r="AL18" i="2"/>
  <c r="AX18" i="4"/>
  <c r="AX17" i="4" s="1"/>
  <c r="AX23" i="3"/>
  <c r="AX22" i="3" s="1"/>
  <c r="AX18" i="2"/>
  <c r="AX17" i="2" s="1"/>
  <c r="S25" i="4"/>
  <c r="S24" i="4" s="1"/>
  <c r="S30" i="3"/>
  <c r="S29" i="3" s="1"/>
  <c r="S25" i="2"/>
  <c r="S22" i="2" s="1"/>
  <c r="AA26" i="2"/>
  <c r="AY25" i="4"/>
  <c r="AY24" i="4" s="1"/>
  <c r="AY30" i="3"/>
  <c r="AY29" i="3" s="1"/>
  <c r="AY25" i="2"/>
  <c r="AA43" i="4"/>
  <c r="AA42" i="4" s="1"/>
  <c r="AA45" i="3"/>
  <c r="AA44" i="3" s="1"/>
  <c r="AA62" i="3"/>
  <c r="AA61" i="3" s="1"/>
  <c r="AA60" i="3" s="1"/>
  <c r="AA57" i="2"/>
  <c r="AA56" i="2" s="1"/>
  <c r="AM117" i="4"/>
  <c r="AM116" i="4" s="1"/>
  <c r="AM115" i="4" s="1"/>
  <c r="AM114" i="4" s="1"/>
  <c r="AM113" i="4" s="1"/>
  <c r="AM142" i="3"/>
  <c r="AM141" i="3" s="1"/>
  <c r="AM140" i="3" s="1"/>
  <c r="AM139" i="3" s="1"/>
  <c r="AM109" i="2"/>
  <c r="AM108" i="2" s="1"/>
  <c r="AM107" i="2" s="1"/>
  <c r="AM106" i="2" s="1"/>
  <c r="AL162" i="4"/>
  <c r="AL161" i="4" s="1"/>
  <c r="AL160" i="4" s="1"/>
  <c r="AL193" i="3"/>
  <c r="AL192" i="3" s="1"/>
  <c r="AL191" i="3" s="1"/>
  <c r="AL160" i="2"/>
  <c r="AL159" i="2" s="1"/>
  <c r="AL146" i="2" s="1"/>
  <c r="S191" i="4"/>
  <c r="S190" i="4" s="1"/>
  <c r="S189" i="4" s="1"/>
  <c r="S188" i="4" s="1"/>
  <c r="S187" i="4" s="1"/>
  <c r="S207" i="3"/>
  <c r="S206" i="3" s="1"/>
  <c r="S205" i="3" s="1"/>
  <c r="AA175" i="2"/>
  <c r="S174" i="2"/>
  <c r="S173" i="2" s="1"/>
  <c r="S169" i="2" s="1"/>
  <c r="S135" i="2" s="1"/>
  <c r="AM191" i="4"/>
  <c r="AM190" i="4" s="1"/>
  <c r="AM189" i="4" s="1"/>
  <c r="AM188" i="4" s="1"/>
  <c r="AM187" i="4" s="1"/>
  <c r="AM207" i="3"/>
  <c r="AM206" i="3" s="1"/>
  <c r="AM205" i="3" s="1"/>
  <c r="AM174" i="2"/>
  <c r="AM173" i="2" s="1"/>
  <c r="AM169" i="2" s="1"/>
  <c r="T197" i="2"/>
  <c r="T196" i="2" s="1"/>
  <c r="AB198" i="2"/>
  <c r="AB197" i="2" s="1"/>
  <c r="AB196" i="2" s="1"/>
  <c r="AY186" i="4"/>
  <c r="AY185" i="4" s="1"/>
  <c r="AY184" i="4" s="1"/>
  <c r="AY183" i="4" s="1"/>
  <c r="AY182" i="4" s="1"/>
  <c r="AY307" i="3"/>
  <c r="AY306" i="3" s="1"/>
  <c r="AY305" i="3" s="1"/>
  <c r="AY200" i="2"/>
  <c r="AY199" i="2" s="1"/>
  <c r="AY183" i="2" s="1"/>
  <c r="AY182" i="2" s="1"/>
  <c r="S205" i="4"/>
  <c r="S204" i="4" s="1"/>
  <c r="S203" i="4" s="1"/>
  <c r="S202" i="4" s="1"/>
  <c r="S201" i="4" s="1"/>
  <c r="S367" i="3"/>
  <c r="S366" i="3" s="1"/>
  <c r="S365" i="3" s="1"/>
  <c r="AA209" i="2"/>
  <c r="S208" i="2"/>
  <c r="S207" i="2" s="1"/>
  <c r="AM205" i="4"/>
  <c r="AM204" i="4" s="1"/>
  <c r="AM203" i="4" s="1"/>
  <c r="AM202" i="4" s="1"/>
  <c r="AM201" i="4" s="1"/>
  <c r="AM367" i="3"/>
  <c r="AM366" i="3" s="1"/>
  <c r="AM365" i="3" s="1"/>
  <c r="AM208" i="2"/>
  <c r="AM207" i="2" s="1"/>
  <c r="AE253" i="2"/>
  <c r="AE248" i="2" s="1"/>
  <c r="AY253" i="2"/>
  <c r="AY248" i="2" s="1"/>
  <c r="T267" i="2"/>
  <c r="T266" i="2" s="1"/>
  <c r="T265" i="2" s="1"/>
  <c r="AB268" i="2"/>
  <c r="AB267" i="2" s="1"/>
  <c r="AB266" i="2" s="1"/>
  <c r="AB265" i="2" s="1"/>
  <c r="AN265" i="2"/>
  <c r="AM12" i="2"/>
  <c r="AU12" i="2"/>
  <c r="AY15" i="4"/>
  <c r="AY14" i="4" s="1"/>
  <c r="AY20" i="3"/>
  <c r="AY19" i="3" s="1"/>
  <c r="AY15" i="2"/>
  <c r="R18" i="4"/>
  <c r="R17" i="4" s="1"/>
  <c r="R23" i="3"/>
  <c r="R22" i="3" s="1"/>
  <c r="Z19" i="2"/>
  <c r="R18" i="2"/>
  <c r="AL20" i="4"/>
  <c r="AL19" i="4" s="1"/>
  <c r="AL25" i="3"/>
  <c r="AL24" i="3" s="1"/>
  <c r="AL20" i="2"/>
  <c r="AY22" i="2"/>
  <c r="S28" i="4"/>
  <c r="S27" i="4" s="1"/>
  <c r="S33" i="3"/>
  <c r="S32" i="3" s="1"/>
  <c r="S28" i="2"/>
  <c r="S27" i="2" s="1"/>
  <c r="AA29" i="2"/>
  <c r="AW11" i="2"/>
  <c r="AW10" i="2" s="1"/>
  <c r="AM100" i="4"/>
  <c r="AM99" i="4" s="1"/>
  <c r="AM98" i="4" s="1"/>
  <c r="AM66" i="3"/>
  <c r="AM65" i="3" s="1"/>
  <c r="AM64" i="3" s="1"/>
  <c r="AM63" i="3" s="1"/>
  <c r="AM61" i="2"/>
  <c r="AM60" i="2" s="1"/>
  <c r="AM59" i="2" s="1"/>
  <c r="R96" i="2"/>
  <c r="R95" i="2" s="1"/>
  <c r="R94" i="2" s="1"/>
  <c r="S95" i="2"/>
  <c r="S94" i="2" s="1"/>
  <c r="S117" i="4"/>
  <c r="S116" i="4" s="1"/>
  <c r="S115" i="4" s="1"/>
  <c r="S142" i="3"/>
  <c r="S141" i="3" s="1"/>
  <c r="S140" i="3" s="1"/>
  <c r="S109" i="2"/>
  <c r="S108" i="2" s="1"/>
  <c r="S107" i="2" s="1"/>
  <c r="S106" i="2" s="1"/>
  <c r="AA110" i="2"/>
  <c r="AY117" i="4"/>
  <c r="AY116" i="4" s="1"/>
  <c r="AY115" i="4" s="1"/>
  <c r="AY114" i="4" s="1"/>
  <c r="AY113" i="4" s="1"/>
  <c r="AY142" i="3"/>
  <c r="AY141" i="3" s="1"/>
  <c r="AY140" i="3" s="1"/>
  <c r="AY139" i="3" s="1"/>
  <c r="AY109" i="2"/>
  <c r="AY108" i="2" s="1"/>
  <c r="AY107" i="2" s="1"/>
  <c r="AY106" i="2" s="1"/>
  <c r="L146" i="2"/>
  <c r="AN191" i="4"/>
  <c r="AN190" i="4" s="1"/>
  <c r="AN189" i="4" s="1"/>
  <c r="AN188" i="4" s="1"/>
  <c r="AN187" i="4" s="1"/>
  <c r="AN207" i="3"/>
  <c r="AN206" i="3" s="1"/>
  <c r="AN205" i="3" s="1"/>
  <c r="AN174" i="2"/>
  <c r="AN173" i="2" s="1"/>
  <c r="AN169" i="2" s="1"/>
  <c r="N253" i="4"/>
  <c r="N252" i="4" s="1"/>
  <c r="N251" i="4" s="1"/>
  <c r="N250" i="4" s="1"/>
  <c r="N249" i="4" s="1"/>
  <c r="N364" i="3"/>
  <c r="N363" i="3" s="1"/>
  <c r="N362" i="3" s="1"/>
  <c r="R206" i="2"/>
  <c r="N205" i="2"/>
  <c r="N204" i="2" s="1"/>
  <c r="N203" i="2" s="1"/>
  <c r="N202" i="2" s="1"/>
  <c r="AC213" i="4"/>
  <c r="AC212" i="4" s="1"/>
  <c r="AC211" i="4" s="1"/>
  <c r="AC373" i="3"/>
  <c r="AC372" i="3" s="1"/>
  <c r="AC371" i="3" s="1"/>
  <c r="AC214" i="2"/>
  <c r="AC213" i="2" s="1"/>
  <c r="Z218" i="4"/>
  <c r="Z217" i="4" s="1"/>
  <c r="Z378" i="3"/>
  <c r="Z377" i="3" s="1"/>
  <c r="Z219" i="2"/>
  <c r="Z216" i="2" s="1"/>
  <c r="AV203" i="2"/>
  <c r="AV202" i="2" s="1"/>
  <c r="S299" i="4"/>
  <c r="S298" i="4" s="1"/>
  <c r="S297" i="4" s="1"/>
  <c r="S293" i="4" s="1"/>
  <c r="S292" i="4" s="1"/>
  <c r="S418" i="3"/>
  <c r="S417" i="3" s="1"/>
  <c r="S416" i="3" s="1"/>
  <c r="AA256" i="2"/>
  <c r="S255" i="2"/>
  <c r="S254" i="2" s="1"/>
  <c r="S253" i="2" s="1"/>
  <c r="S248" i="2" s="1"/>
  <c r="AM299" i="4"/>
  <c r="AM298" i="4" s="1"/>
  <c r="AM297" i="4" s="1"/>
  <c r="AM293" i="4" s="1"/>
  <c r="AM292" i="4" s="1"/>
  <c r="AM418" i="3"/>
  <c r="AM417" i="3" s="1"/>
  <c r="AM416" i="3" s="1"/>
  <c r="AM255" i="2"/>
  <c r="AM254" i="2" s="1"/>
  <c r="AM253" i="2" s="1"/>
  <c r="AM248" i="2" s="1"/>
  <c r="AZ265" i="2"/>
  <c r="AC311" i="4"/>
  <c r="AC310" i="4" s="1"/>
  <c r="AC309" i="4" s="1"/>
  <c r="AC308" i="4" s="1"/>
  <c r="AC307" i="4" s="1"/>
  <c r="AC306" i="4" s="1"/>
  <c r="AC446" i="3"/>
  <c r="AC445" i="3" s="1"/>
  <c r="AC444" i="3" s="1"/>
  <c r="AC443" i="3" s="1"/>
  <c r="AC270" i="2"/>
  <c r="AC269" i="2" s="1"/>
  <c r="AC265" i="2" s="1"/>
  <c r="AA267" i="4"/>
  <c r="AA266" i="4" s="1"/>
  <c r="AA452" i="3"/>
  <c r="AA451" i="3" s="1"/>
  <c r="AA276" i="2"/>
  <c r="K272" i="2"/>
  <c r="K264" i="2" s="1"/>
  <c r="AT272" i="2"/>
  <c r="AT264" i="2" s="1"/>
  <c r="J272" i="2"/>
  <c r="J264" i="2" s="1"/>
  <c r="J9" i="2" s="1"/>
  <c r="AL278" i="2"/>
  <c r="AV272" i="2"/>
  <c r="AV264" i="2" s="1"/>
  <c r="U280" i="4"/>
  <c r="U279" i="4" s="1"/>
  <c r="U465" i="3"/>
  <c r="U464" i="3" s="1"/>
  <c r="U289" i="2"/>
  <c r="AC290" i="2"/>
  <c r="AB280" i="4"/>
  <c r="AB279" i="4" s="1"/>
  <c r="AB465" i="3"/>
  <c r="AB464" i="3" s="1"/>
  <c r="AB289" i="2"/>
  <c r="AA285" i="4"/>
  <c r="AA284" i="4" s="1"/>
  <c r="AA283" i="4" s="1"/>
  <c r="AA282" i="4" s="1"/>
  <c r="AA281" i="4" s="1"/>
  <c r="AA468" i="3"/>
  <c r="AA467" i="3" s="1"/>
  <c r="AA466" i="3" s="1"/>
  <c r="AA292" i="2"/>
  <c r="AA291" i="2" s="1"/>
  <c r="E7" i="1"/>
  <c r="E170" i="1"/>
  <c r="E169" i="1" s="1"/>
  <c r="O11" i="2"/>
  <c r="O10" i="2" s="1"/>
  <c r="U23" i="4"/>
  <c r="U22" i="4" s="1"/>
  <c r="U28" i="3"/>
  <c r="U27" i="3" s="1"/>
  <c r="U23" i="2"/>
  <c r="U22" i="2" s="1"/>
  <c r="AC24" i="2"/>
  <c r="AY28" i="4"/>
  <c r="AY27" i="4" s="1"/>
  <c r="AY33" i="3"/>
  <c r="AY32" i="3" s="1"/>
  <c r="AY28" i="2"/>
  <c r="M11" i="2"/>
  <c r="M10" i="2" s="1"/>
  <c r="Q11" i="2"/>
  <c r="Q10" i="2" s="1"/>
  <c r="AS11" i="2"/>
  <c r="AS10" i="2" s="1"/>
  <c r="L63" i="2"/>
  <c r="L10" i="2" s="1"/>
  <c r="P63" i="2"/>
  <c r="U63" i="2"/>
  <c r="T87" i="2"/>
  <c r="T86" i="2" s="1"/>
  <c r="T85" i="2" s="1"/>
  <c r="S97" i="4"/>
  <c r="S96" i="4" s="1"/>
  <c r="S125" i="3"/>
  <c r="S124" i="3" s="1"/>
  <c r="AA93" i="2"/>
  <c r="S92" i="2"/>
  <c r="S87" i="2" s="1"/>
  <c r="S86" i="2" s="1"/>
  <c r="S85" i="2" s="1"/>
  <c r="AM97" i="4"/>
  <c r="AM96" i="4" s="1"/>
  <c r="AM125" i="3"/>
  <c r="AM124" i="3" s="1"/>
  <c r="AM92" i="2"/>
  <c r="AM87" i="2" s="1"/>
  <c r="AM86" i="2" s="1"/>
  <c r="AM85" i="2" s="1"/>
  <c r="AA147" i="4"/>
  <c r="AA146" i="4" s="1"/>
  <c r="AA145" i="4" s="1"/>
  <c r="AA174" i="3"/>
  <c r="AA173" i="3" s="1"/>
  <c r="AA172" i="3" s="1"/>
  <c r="AA141" i="2"/>
  <c r="AA140" i="2" s="1"/>
  <c r="L135" i="2"/>
  <c r="AM135" i="2"/>
  <c r="T169" i="2"/>
  <c r="U183" i="2"/>
  <c r="U182" i="2" s="1"/>
  <c r="AO183" i="2"/>
  <c r="AO182" i="2" s="1"/>
  <c r="R183" i="2"/>
  <c r="R182" i="2" s="1"/>
  <c r="R213" i="4"/>
  <c r="R212" i="4" s="1"/>
  <c r="R211" i="4" s="1"/>
  <c r="R373" i="3"/>
  <c r="R372" i="3" s="1"/>
  <c r="R371" i="3" s="1"/>
  <c r="Z215" i="2"/>
  <c r="R214" i="2"/>
  <c r="R213" i="2" s="1"/>
  <c r="AB221" i="4"/>
  <c r="AB220" i="4" s="1"/>
  <c r="AB219" i="4" s="1"/>
  <c r="AB381" i="3"/>
  <c r="AB380" i="3" s="1"/>
  <c r="AB379" i="3" s="1"/>
  <c r="AB222" i="2"/>
  <c r="AB221" i="2" s="1"/>
  <c r="AS224" i="2"/>
  <c r="AM203" i="2"/>
  <c r="AM202" i="2" s="1"/>
  <c r="AN229" i="4"/>
  <c r="AN228" i="4" s="1"/>
  <c r="AN227" i="4" s="1"/>
  <c r="AN389" i="3"/>
  <c r="AN388" i="3" s="1"/>
  <c r="AN387" i="3" s="1"/>
  <c r="AN230" i="2"/>
  <c r="AN229" i="2" s="1"/>
  <c r="R273" i="2"/>
  <c r="Y272" i="2"/>
  <c r="Y264" i="2" s="1"/>
  <c r="AD272" i="2"/>
  <c r="AD264" i="2" s="1"/>
  <c r="C170" i="1"/>
  <c r="C169" i="1" s="1"/>
  <c r="Z13" i="4"/>
  <c r="Z12" i="4" s="1"/>
  <c r="Z18" i="3"/>
  <c r="Z17" i="3" s="1"/>
  <c r="Z13" i="2"/>
  <c r="V11" i="2"/>
  <c r="V10" i="2" s="1"/>
  <c r="AX11" i="2"/>
  <c r="AX10" i="2" s="1"/>
  <c r="R20" i="4"/>
  <c r="R19" i="4" s="1"/>
  <c r="R25" i="3"/>
  <c r="R24" i="3" s="1"/>
  <c r="Z21" i="2"/>
  <c r="R20" i="2"/>
  <c r="AC20" i="4"/>
  <c r="AC19" i="4" s="1"/>
  <c r="AC25" i="3"/>
  <c r="AC24" i="3" s="1"/>
  <c r="AC20" i="2"/>
  <c r="AC17" i="2" s="1"/>
  <c r="AM25" i="4"/>
  <c r="AM24" i="4" s="1"/>
  <c r="AM30" i="3"/>
  <c r="AM29" i="3" s="1"/>
  <c r="AM25" i="2"/>
  <c r="AM22" i="2" s="1"/>
  <c r="AY30" i="4"/>
  <c r="AY29" i="4" s="1"/>
  <c r="AY35" i="3"/>
  <c r="AY34" i="3" s="1"/>
  <c r="AY30" i="2"/>
  <c r="AJ35" i="2"/>
  <c r="AJ11" i="2" s="1"/>
  <c r="AJ10" i="2" s="1"/>
  <c r="AC41" i="4"/>
  <c r="AC40" i="4" s="1"/>
  <c r="AC43" i="3"/>
  <c r="AC42" i="3" s="1"/>
  <c r="AC38" i="2"/>
  <c r="U60" i="4"/>
  <c r="U59" i="4" s="1"/>
  <c r="U58" i="4" s="1"/>
  <c r="U59" i="3"/>
  <c r="U58" i="3" s="1"/>
  <c r="U57" i="3" s="1"/>
  <c r="U54" i="2"/>
  <c r="U53" i="2" s="1"/>
  <c r="AC55" i="2"/>
  <c r="R128" i="4"/>
  <c r="R127" i="4" s="1"/>
  <c r="R126" i="4" s="1"/>
  <c r="R152" i="3"/>
  <c r="R151" i="3" s="1"/>
  <c r="R150" i="3" s="1"/>
  <c r="Z120" i="2"/>
  <c r="R119" i="2"/>
  <c r="R118" i="2" s="1"/>
  <c r="R114" i="2" s="1"/>
  <c r="R106" i="2" s="1"/>
  <c r="AO135" i="2"/>
  <c r="S186" i="4"/>
  <c r="S185" i="4" s="1"/>
  <c r="S184" i="4" s="1"/>
  <c r="S183" i="4" s="1"/>
  <c r="S182" i="4" s="1"/>
  <c r="S307" i="3"/>
  <c r="S306" i="3" s="1"/>
  <c r="S305" i="3" s="1"/>
  <c r="S200" i="2"/>
  <c r="S199" i="2" s="1"/>
  <c r="S183" i="2" s="1"/>
  <c r="S182" i="2" s="1"/>
  <c r="AA201" i="2"/>
  <c r="AM186" i="4"/>
  <c r="AM185" i="4" s="1"/>
  <c r="AM184" i="4" s="1"/>
  <c r="AM183" i="4" s="1"/>
  <c r="AM182" i="4" s="1"/>
  <c r="AM307" i="3"/>
  <c r="AM306" i="3" s="1"/>
  <c r="AM305" i="3" s="1"/>
  <c r="AM200" i="2"/>
  <c r="AM199" i="2" s="1"/>
  <c r="AM183" i="2" s="1"/>
  <c r="AM182" i="2" s="1"/>
  <c r="AS203" i="2"/>
  <c r="AS202" i="2" s="1"/>
  <c r="AL216" i="2"/>
  <c r="AL203" i="2" s="1"/>
  <c r="AL202" i="2" s="1"/>
  <c r="AC218" i="4"/>
  <c r="AC217" i="4" s="1"/>
  <c r="AC378" i="3"/>
  <c r="AC377" i="3" s="1"/>
  <c r="AC219" i="2"/>
  <c r="AZ343" i="4"/>
  <c r="AZ342" i="4" s="1"/>
  <c r="AZ341" i="4" s="1"/>
  <c r="AZ221" i="3"/>
  <c r="AZ220" i="3" s="1"/>
  <c r="AZ219" i="3" s="1"/>
  <c r="AZ302" i="2"/>
  <c r="AZ301" i="2" s="1"/>
  <c r="E152" i="1"/>
  <c r="E94" i="1" s="1"/>
  <c r="E93" i="1" s="1"/>
  <c r="R13" i="2"/>
  <c r="R12" i="2" s="1"/>
  <c r="K13" i="4"/>
  <c r="K12" i="4" s="1"/>
  <c r="K18" i="3"/>
  <c r="K17" i="3" s="1"/>
  <c r="T13" i="4"/>
  <c r="T12" i="4" s="1"/>
  <c r="T18" i="3"/>
  <c r="T17" i="3" s="1"/>
  <c r="AE13" i="4"/>
  <c r="AE12" i="4" s="1"/>
  <c r="AE18" i="3"/>
  <c r="AE17" i="3" s="1"/>
  <c r="AN13" i="4"/>
  <c r="AN12" i="4" s="1"/>
  <c r="AN18" i="3"/>
  <c r="AN17" i="3" s="1"/>
  <c r="AX13" i="4"/>
  <c r="AX12" i="4" s="1"/>
  <c r="AX18" i="3"/>
  <c r="AX17" i="3" s="1"/>
  <c r="K15" i="4"/>
  <c r="K14" i="4" s="1"/>
  <c r="K20" i="3"/>
  <c r="K19" i="3" s="1"/>
  <c r="T15" i="4"/>
  <c r="T14" i="4" s="1"/>
  <c r="T20" i="3"/>
  <c r="T19" i="3" s="1"/>
  <c r="AA16" i="2"/>
  <c r="AI15" i="4"/>
  <c r="AI14" i="4" s="1"/>
  <c r="AI20" i="3"/>
  <c r="AI19" i="3" s="1"/>
  <c r="AO15" i="4"/>
  <c r="AO14" i="4" s="1"/>
  <c r="AO20" i="3"/>
  <c r="AO19" i="3" s="1"/>
  <c r="K19" i="2"/>
  <c r="T18" i="4"/>
  <c r="T17" i="4" s="1"/>
  <c r="T23" i="3"/>
  <c r="T22" i="3" s="1"/>
  <c r="AE19" i="2"/>
  <c r="AN18" i="4"/>
  <c r="AN17" i="4" s="1"/>
  <c r="AN23" i="3"/>
  <c r="AN22" i="3" s="1"/>
  <c r="AU18" i="4"/>
  <c r="AU17" i="4" s="1"/>
  <c r="AU23" i="3"/>
  <c r="AU22" i="3" s="1"/>
  <c r="BA18" i="4"/>
  <c r="BA17" i="4" s="1"/>
  <c r="BA23" i="3"/>
  <c r="BA22" i="3" s="1"/>
  <c r="U20" i="2"/>
  <c r="U17" i="2" s="1"/>
  <c r="W20" i="4"/>
  <c r="W19" i="4" s="1"/>
  <c r="W25" i="3"/>
  <c r="W24" i="3" s="1"/>
  <c r="AP20" i="4"/>
  <c r="AP19" i="4" s="1"/>
  <c r="AP25" i="3"/>
  <c r="AP24" i="3" s="1"/>
  <c r="Q23" i="4"/>
  <c r="Q22" i="4" s="1"/>
  <c r="Q21" i="4" s="1"/>
  <c r="Q28" i="3"/>
  <c r="Q27" i="3" s="1"/>
  <c r="Q26" i="3" s="1"/>
  <c r="AB24" i="2"/>
  <c r="AL23" i="4"/>
  <c r="AL22" i="4" s="1"/>
  <c r="AL28" i="3"/>
  <c r="AL27" i="3" s="1"/>
  <c r="AS23" i="4"/>
  <c r="AS22" i="4" s="1"/>
  <c r="AS21" i="4" s="1"/>
  <c r="AS28" i="3"/>
  <c r="AS27" i="3" s="1"/>
  <c r="AS26" i="3" s="1"/>
  <c r="AZ23" i="4"/>
  <c r="AZ22" i="4" s="1"/>
  <c r="AZ28" i="3"/>
  <c r="AZ27" i="3" s="1"/>
  <c r="R25" i="4"/>
  <c r="R24" i="4" s="1"/>
  <c r="R30" i="3"/>
  <c r="R29" i="3" s="1"/>
  <c r="W25" i="4"/>
  <c r="W24" i="4" s="1"/>
  <c r="W21" i="4" s="1"/>
  <c r="W30" i="3"/>
  <c r="W29" i="3" s="1"/>
  <c r="W26" i="3" s="1"/>
  <c r="AC26" i="2"/>
  <c r="AU25" i="4"/>
  <c r="AU24" i="4" s="1"/>
  <c r="AU21" i="4" s="1"/>
  <c r="AU30" i="3"/>
  <c r="AU29" i="3" s="1"/>
  <c r="AU26" i="3" s="1"/>
  <c r="BA25" i="4"/>
  <c r="BA24" i="4" s="1"/>
  <c r="BA30" i="3"/>
  <c r="BA29" i="3" s="1"/>
  <c r="Z29" i="2"/>
  <c r="AE28" i="4"/>
  <c r="AE27" i="4" s="1"/>
  <c r="AE33" i="3"/>
  <c r="AE32" i="3" s="1"/>
  <c r="AN28" i="4"/>
  <c r="AN27" i="4" s="1"/>
  <c r="AN33" i="3"/>
  <c r="AN32" i="3" s="1"/>
  <c r="AX28" i="4"/>
  <c r="AX27" i="4" s="1"/>
  <c r="AX33" i="3"/>
  <c r="AX32" i="3" s="1"/>
  <c r="K30" i="4"/>
  <c r="K29" i="4" s="1"/>
  <c r="K35" i="3"/>
  <c r="K34" i="3" s="1"/>
  <c r="T30" i="4"/>
  <c r="T29" i="4" s="1"/>
  <c r="T35" i="3"/>
  <c r="T34" i="3" s="1"/>
  <c r="AA31" i="2"/>
  <c r="AI30" i="4"/>
  <c r="AI29" i="4" s="1"/>
  <c r="AI35" i="3"/>
  <c r="AI34" i="3" s="1"/>
  <c r="AO30" i="4"/>
  <c r="AO29" i="4" s="1"/>
  <c r="AO35" i="3"/>
  <c r="AO34" i="3" s="1"/>
  <c r="P36" i="4"/>
  <c r="P35" i="4" s="1"/>
  <c r="P34" i="4" s="1"/>
  <c r="P38" i="3"/>
  <c r="P37" i="3" s="1"/>
  <c r="P36" i="3" s="1"/>
  <c r="U36" i="4"/>
  <c r="U35" i="4" s="1"/>
  <c r="U34" i="4" s="1"/>
  <c r="U38" i="3"/>
  <c r="U37" i="3" s="1"/>
  <c r="U36" i="3" s="1"/>
  <c r="AL36" i="4"/>
  <c r="AL35" i="4" s="1"/>
  <c r="AL34" i="4" s="1"/>
  <c r="AL38" i="3"/>
  <c r="AL37" i="3" s="1"/>
  <c r="AL36" i="3" s="1"/>
  <c r="AR36" i="4"/>
  <c r="AR35" i="4" s="1"/>
  <c r="AR34" i="4" s="1"/>
  <c r="AR38" i="3"/>
  <c r="AR37" i="3" s="1"/>
  <c r="AR36" i="3" s="1"/>
  <c r="AZ34" i="2"/>
  <c r="R39" i="4"/>
  <c r="R38" i="4" s="1"/>
  <c r="R41" i="3"/>
  <c r="R40" i="3" s="1"/>
  <c r="X39" i="4"/>
  <c r="X38" i="4" s="1"/>
  <c r="X41" i="3"/>
  <c r="X40" i="3" s="1"/>
  <c r="AC37" i="2"/>
  <c r="AM39" i="4"/>
  <c r="AM38" i="4" s="1"/>
  <c r="AM41" i="3"/>
  <c r="AM40" i="3" s="1"/>
  <c r="AV39" i="4"/>
  <c r="AV38" i="4" s="1"/>
  <c r="AV41" i="3"/>
  <c r="AV40" i="3" s="1"/>
  <c r="BA39" i="4"/>
  <c r="BA38" i="4" s="1"/>
  <c r="BA41" i="3"/>
  <c r="BA40" i="3" s="1"/>
  <c r="U38" i="2"/>
  <c r="U35" i="2" s="1"/>
  <c r="R39" i="2"/>
  <c r="X41" i="4"/>
  <c r="X40" i="4" s="1"/>
  <c r="X43" i="3"/>
  <c r="X42" i="3" s="1"/>
  <c r="AM41" i="4"/>
  <c r="AM40" i="4" s="1"/>
  <c r="AM43" i="3"/>
  <c r="AM42" i="3" s="1"/>
  <c r="AV41" i="4"/>
  <c r="AV40" i="4" s="1"/>
  <c r="AV43" i="3"/>
  <c r="AV42" i="3" s="1"/>
  <c r="BA41" i="4"/>
  <c r="BA40" i="4" s="1"/>
  <c r="BA43" i="3"/>
  <c r="BA42" i="3" s="1"/>
  <c r="L43" i="4"/>
  <c r="L42" i="4" s="1"/>
  <c r="L45" i="3"/>
  <c r="L44" i="3" s="1"/>
  <c r="T41" i="2"/>
  <c r="AJ43" i="4"/>
  <c r="AJ42" i="4" s="1"/>
  <c r="AJ45" i="3"/>
  <c r="AJ44" i="3" s="1"/>
  <c r="AO43" i="4"/>
  <c r="AO42" i="4" s="1"/>
  <c r="AO45" i="3"/>
  <c r="AO44" i="3" s="1"/>
  <c r="AY43" i="4"/>
  <c r="AY42" i="4" s="1"/>
  <c r="AY45" i="3"/>
  <c r="AY44" i="3" s="1"/>
  <c r="P45" i="4"/>
  <c r="P44" i="4" s="1"/>
  <c r="P47" i="3"/>
  <c r="P46" i="3" s="1"/>
  <c r="U45" i="4"/>
  <c r="U44" i="4" s="1"/>
  <c r="U47" i="3"/>
  <c r="U46" i="3" s="1"/>
  <c r="AL45" i="4"/>
  <c r="AL44" i="4" s="1"/>
  <c r="AL47" i="3"/>
  <c r="AL46" i="3" s="1"/>
  <c r="AR45" i="4"/>
  <c r="AR44" i="4" s="1"/>
  <c r="AR47" i="3"/>
  <c r="AR46" i="3" s="1"/>
  <c r="AZ43" i="2"/>
  <c r="R48" i="4"/>
  <c r="R47" i="4" s="1"/>
  <c r="R46" i="4" s="1"/>
  <c r="R50" i="3"/>
  <c r="R49" i="3" s="1"/>
  <c r="R48" i="3" s="1"/>
  <c r="X48" i="4"/>
  <c r="X47" i="4" s="1"/>
  <c r="X46" i="4" s="1"/>
  <c r="X50" i="3"/>
  <c r="X49" i="3" s="1"/>
  <c r="X48" i="3" s="1"/>
  <c r="AC46" i="2"/>
  <c r="AM48" i="4"/>
  <c r="AM47" i="4" s="1"/>
  <c r="AM46" i="4" s="1"/>
  <c r="AM50" i="3"/>
  <c r="AM49" i="3" s="1"/>
  <c r="AM48" i="3" s="1"/>
  <c r="AV48" i="4"/>
  <c r="AV47" i="4" s="1"/>
  <c r="AV46" i="4" s="1"/>
  <c r="AV50" i="3"/>
  <c r="AV49" i="3" s="1"/>
  <c r="AV48" i="3" s="1"/>
  <c r="BA48" i="4"/>
  <c r="BA47" i="4" s="1"/>
  <c r="BA46" i="4" s="1"/>
  <c r="BA50" i="3"/>
  <c r="BA49" i="3" s="1"/>
  <c r="BA48" i="3" s="1"/>
  <c r="S51" i="4"/>
  <c r="S50" i="4" s="1"/>
  <c r="S49" i="4" s="1"/>
  <c r="S53" i="3"/>
  <c r="S52" i="3" s="1"/>
  <c r="S51" i="3" s="1"/>
  <c r="Z49" i="2"/>
  <c r="AF51" i="4"/>
  <c r="AF50" i="4" s="1"/>
  <c r="AF49" i="4" s="1"/>
  <c r="AF53" i="3"/>
  <c r="AF52" i="3" s="1"/>
  <c r="AF51" i="3" s="1"/>
  <c r="AN49" i="2"/>
  <c r="AX51" i="4"/>
  <c r="AX50" i="4" s="1"/>
  <c r="AX49" i="4" s="1"/>
  <c r="AX53" i="3"/>
  <c r="AX52" i="3" s="1"/>
  <c r="AX51" i="3" s="1"/>
  <c r="L54" i="4"/>
  <c r="L53" i="4" s="1"/>
  <c r="L52" i="4" s="1"/>
  <c r="L56" i="3"/>
  <c r="L55" i="3" s="1"/>
  <c r="L54" i="3" s="1"/>
  <c r="T52" i="2"/>
  <c r="AA52" i="2"/>
  <c r="AJ54" i="4"/>
  <c r="AJ53" i="4" s="1"/>
  <c r="AJ52" i="4" s="1"/>
  <c r="AJ56" i="3"/>
  <c r="AJ55" i="3" s="1"/>
  <c r="AJ54" i="3" s="1"/>
  <c r="AO54" i="4"/>
  <c r="AO53" i="4" s="1"/>
  <c r="AO52" i="4" s="1"/>
  <c r="AO56" i="3"/>
  <c r="AO55" i="3" s="1"/>
  <c r="AO54" i="3" s="1"/>
  <c r="AY54" i="4"/>
  <c r="AY53" i="4" s="1"/>
  <c r="AY52" i="4" s="1"/>
  <c r="AY56" i="3"/>
  <c r="AY55" i="3" s="1"/>
  <c r="AY54" i="3" s="1"/>
  <c r="Q60" i="4"/>
  <c r="Q59" i="4" s="1"/>
  <c r="Q58" i="4" s="1"/>
  <c r="Q59" i="3"/>
  <c r="Q58" i="3" s="1"/>
  <c r="Q57" i="3" s="1"/>
  <c r="AB55" i="2"/>
  <c r="AL60" i="4"/>
  <c r="AL59" i="4" s="1"/>
  <c r="AL58" i="4" s="1"/>
  <c r="AL59" i="3"/>
  <c r="AL58" i="3" s="1"/>
  <c r="AL57" i="3" s="1"/>
  <c r="AS60" i="4"/>
  <c r="AS59" i="4" s="1"/>
  <c r="AS58" i="4" s="1"/>
  <c r="AS59" i="3"/>
  <c r="AS58" i="3" s="1"/>
  <c r="AS57" i="3" s="1"/>
  <c r="AZ60" i="4"/>
  <c r="AZ59" i="4" s="1"/>
  <c r="AZ58" i="4" s="1"/>
  <c r="AZ59" i="3"/>
  <c r="AZ58" i="3" s="1"/>
  <c r="AZ57" i="3" s="1"/>
  <c r="AB57" i="2"/>
  <c r="AB56" i="2" s="1"/>
  <c r="AE61" i="2"/>
  <c r="AE60" i="2" s="1"/>
  <c r="AE59" i="2" s="1"/>
  <c r="O100" i="4"/>
  <c r="O99" i="4" s="1"/>
  <c r="O98" i="4" s="1"/>
  <c r="O66" i="3"/>
  <c r="O65" i="3" s="1"/>
  <c r="O64" i="3" s="1"/>
  <c r="O63" i="3" s="1"/>
  <c r="U100" i="4"/>
  <c r="U99" i="4" s="1"/>
  <c r="U98" i="4" s="1"/>
  <c r="U66" i="3"/>
  <c r="U65" i="3" s="1"/>
  <c r="U64" i="3" s="1"/>
  <c r="U63" i="3" s="1"/>
  <c r="AB62" i="2"/>
  <c r="AL100" i="4"/>
  <c r="AL99" i="4" s="1"/>
  <c r="AL98" i="4" s="1"/>
  <c r="AL66" i="3"/>
  <c r="AL65" i="3" s="1"/>
  <c r="AL64" i="3" s="1"/>
  <c r="AL63" i="3" s="1"/>
  <c r="AQ100" i="4"/>
  <c r="AQ99" i="4" s="1"/>
  <c r="AQ98" i="4" s="1"/>
  <c r="AQ66" i="3"/>
  <c r="AQ65" i="3" s="1"/>
  <c r="AQ64" i="3" s="1"/>
  <c r="AQ63" i="3" s="1"/>
  <c r="AZ100" i="4"/>
  <c r="AZ99" i="4" s="1"/>
  <c r="AZ98" i="4" s="1"/>
  <c r="AZ66" i="3"/>
  <c r="AZ65" i="3" s="1"/>
  <c r="AZ64" i="3" s="1"/>
  <c r="AZ63" i="3" s="1"/>
  <c r="T33" i="4"/>
  <c r="T32" i="4" s="1"/>
  <c r="T31" i="4" s="1"/>
  <c r="T95" i="3"/>
  <c r="T94" i="3" s="1"/>
  <c r="T93" i="3" s="1"/>
  <c r="AB66" i="2"/>
  <c r="AN33" i="4"/>
  <c r="AN32" i="4" s="1"/>
  <c r="AN31" i="4" s="1"/>
  <c r="AN95" i="3"/>
  <c r="AN94" i="3" s="1"/>
  <c r="AN93" i="3" s="1"/>
  <c r="AZ33" i="4"/>
  <c r="AZ32" i="4" s="1"/>
  <c r="AZ31" i="4" s="1"/>
  <c r="AZ95" i="3"/>
  <c r="AZ94" i="3" s="1"/>
  <c r="AZ93" i="3" s="1"/>
  <c r="R57" i="4"/>
  <c r="R56" i="4" s="1"/>
  <c r="R55" i="4" s="1"/>
  <c r="R98" i="3"/>
  <c r="R97" i="3" s="1"/>
  <c r="R96" i="3" s="1"/>
  <c r="X57" i="4"/>
  <c r="X56" i="4" s="1"/>
  <c r="X55" i="4" s="1"/>
  <c r="X98" i="3"/>
  <c r="X97" i="3" s="1"/>
  <c r="X96" i="3" s="1"/>
  <c r="AC69" i="2"/>
  <c r="AM57" i="4"/>
  <c r="AM56" i="4" s="1"/>
  <c r="AM55" i="4" s="1"/>
  <c r="AM98" i="3"/>
  <c r="AM97" i="3" s="1"/>
  <c r="AM96" i="3" s="1"/>
  <c r="AV57" i="4"/>
  <c r="AV56" i="4" s="1"/>
  <c r="AV55" i="4" s="1"/>
  <c r="AV98" i="3"/>
  <c r="AV97" i="3" s="1"/>
  <c r="AV96" i="3" s="1"/>
  <c r="BA57" i="4"/>
  <c r="BA56" i="4" s="1"/>
  <c r="BA55" i="4" s="1"/>
  <c r="BA98" i="3"/>
  <c r="BA97" i="3" s="1"/>
  <c r="BA96" i="3" s="1"/>
  <c r="S65" i="4"/>
  <c r="S64" i="4" s="1"/>
  <c r="S63" i="4" s="1"/>
  <c r="S101" i="3"/>
  <c r="S100" i="3" s="1"/>
  <c r="S99" i="3" s="1"/>
  <c r="Z72" i="2"/>
  <c r="AF65" i="4"/>
  <c r="AF64" i="4" s="1"/>
  <c r="AF63" i="4" s="1"/>
  <c r="AF101" i="3"/>
  <c r="AF100" i="3" s="1"/>
  <c r="AF99" i="3" s="1"/>
  <c r="AN72" i="2"/>
  <c r="AX65" i="4"/>
  <c r="AX64" i="4" s="1"/>
  <c r="AX63" i="4" s="1"/>
  <c r="AX101" i="3"/>
  <c r="AX100" i="3" s="1"/>
  <c r="AX99" i="3" s="1"/>
  <c r="L71" i="4"/>
  <c r="L70" i="4" s="1"/>
  <c r="L69" i="4" s="1"/>
  <c r="L104" i="3"/>
  <c r="L103" i="3" s="1"/>
  <c r="L102" i="3" s="1"/>
  <c r="T75" i="2"/>
  <c r="AA75" i="2"/>
  <c r="AJ71" i="4"/>
  <c r="AJ70" i="4" s="1"/>
  <c r="AJ69" i="4" s="1"/>
  <c r="AJ104" i="3"/>
  <c r="AJ103" i="3" s="1"/>
  <c r="AJ102" i="3" s="1"/>
  <c r="AO71" i="4"/>
  <c r="AO70" i="4" s="1"/>
  <c r="AO69" i="4" s="1"/>
  <c r="AO104" i="3"/>
  <c r="AO103" i="3" s="1"/>
  <c r="AO102" i="3" s="1"/>
  <c r="AY71" i="4"/>
  <c r="AY70" i="4" s="1"/>
  <c r="AY69" i="4" s="1"/>
  <c r="AY104" i="3"/>
  <c r="AY103" i="3" s="1"/>
  <c r="AY102" i="3" s="1"/>
  <c r="P74" i="4"/>
  <c r="P73" i="4" s="1"/>
  <c r="P72" i="4" s="1"/>
  <c r="P107" i="3"/>
  <c r="P106" i="3" s="1"/>
  <c r="P105" i="3" s="1"/>
  <c r="U74" i="4"/>
  <c r="U73" i="4" s="1"/>
  <c r="U72" i="4" s="1"/>
  <c r="U107" i="3"/>
  <c r="U106" i="3" s="1"/>
  <c r="U105" i="3" s="1"/>
  <c r="AL74" i="4"/>
  <c r="AL73" i="4" s="1"/>
  <c r="AL72" i="4" s="1"/>
  <c r="AL107" i="3"/>
  <c r="AL106" i="3" s="1"/>
  <c r="AL105" i="3" s="1"/>
  <c r="AR74" i="4"/>
  <c r="AR73" i="4" s="1"/>
  <c r="AR72" i="4" s="1"/>
  <c r="AR107" i="3"/>
  <c r="AR106" i="3" s="1"/>
  <c r="AR105" i="3" s="1"/>
  <c r="AZ78" i="2"/>
  <c r="R85" i="4"/>
  <c r="R84" i="4" s="1"/>
  <c r="R83" i="4" s="1"/>
  <c r="R110" i="3"/>
  <c r="R109" i="3" s="1"/>
  <c r="R108" i="3" s="1"/>
  <c r="X85" i="4"/>
  <c r="X84" i="4" s="1"/>
  <c r="X83" i="4" s="1"/>
  <c r="X82" i="4" s="1"/>
  <c r="X81" i="4" s="1"/>
  <c r="X110" i="3"/>
  <c r="X109" i="3" s="1"/>
  <c r="X108" i="3" s="1"/>
  <c r="AC81" i="2"/>
  <c r="AM85" i="4"/>
  <c r="AM84" i="4" s="1"/>
  <c r="AM83" i="4" s="1"/>
  <c r="AM110" i="3"/>
  <c r="AM109" i="3" s="1"/>
  <c r="AM108" i="3" s="1"/>
  <c r="AV85" i="4"/>
  <c r="AV84" i="4" s="1"/>
  <c r="AV83" i="4" s="1"/>
  <c r="AV82" i="4" s="1"/>
  <c r="AV81" i="4" s="1"/>
  <c r="AV110" i="3"/>
  <c r="AV109" i="3" s="1"/>
  <c r="AV108" i="3" s="1"/>
  <c r="BA85" i="4"/>
  <c r="BA84" i="4" s="1"/>
  <c r="BA83" i="4" s="1"/>
  <c r="BA110" i="3"/>
  <c r="BA109" i="3" s="1"/>
  <c r="BA108" i="3" s="1"/>
  <c r="U88" i="4"/>
  <c r="U87" i="4" s="1"/>
  <c r="U86" i="4" s="1"/>
  <c r="U113" i="3"/>
  <c r="U112" i="3" s="1"/>
  <c r="U111" i="3" s="1"/>
  <c r="AC84" i="2"/>
  <c r="AO88" i="4"/>
  <c r="AO87" i="4" s="1"/>
  <c r="AO86" i="4" s="1"/>
  <c r="AO113" i="3"/>
  <c r="AO112" i="3" s="1"/>
  <c r="AO111" i="3" s="1"/>
  <c r="BA88" i="4"/>
  <c r="BA87" i="4" s="1"/>
  <c r="BA86" i="4" s="1"/>
  <c r="BA113" i="3"/>
  <c r="BA112" i="3" s="1"/>
  <c r="BA111" i="3" s="1"/>
  <c r="S93" i="4"/>
  <c r="S92" i="4" s="1"/>
  <c r="S121" i="3"/>
  <c r="S120" i="3" s="1"/>
  <c r="Z89" i="2"/>
  <c r="AK93" i="4"/>
  <c r="AK92" i="4" s="1"/>
  <c r="AK121" i="3"/>
  <c r="AK120" i="3" s="1"/>
  <c r="AO89" i="2"/>
  <c r="AZ93" i="4"/>
  <c r="AZ92" i="4" s="1"/>
  <c r="AZ121" i="3"/>
  <c r="AZ120" i="3" s="1"/>
  <c r="R95" i="4"/>
  <c r="R94" i="4" s="1"/>
  <c r="R123" i="3"/>
  <c r="R122" i="3" s="1"/>
  <c r="Y95" i="4"/>
  <c r="Y94" i="4" s="1"/>
  <c r="Y123" i="3"/>
  <c r="Y122" i="3" s="1"/>
  <c r="AN95" i="4"/>
  <c r="AN94" i="4" s="1"/>
  <c r="AN123" i="3"/>
  <c r="AN122" i="3" s="1"/>
  <c r="AY95" i="4"/>
  <c r="AY94" i="4" s="1"/>
  <c r="AY123" i="3"/>
  <c r="AY122" i="3" s="1"/>
  <c r="K92" i="2"/>
  <c r="K87" i="2" s="1"/>
  <c r="K86" i="2" s="1"/>
  <c r="K85" i="2" s="1"/>
  <c r="AE92" i="2"/>
  <c r="AE87" i="2" s="1"/>
  <c r="AE86" i="2" s="1"/>
  <c r="AE85" i="2" s="1"/>
  <c r="O97" i="4"/>
  <c r="O96" i="4" s="1"/>
  <c r="O91" i="4" s="1"/>
  <c r="O125" i="3"/>
  <c r="O124" i="3" s="1"/>
  <c r="O119" i="3" s="1"/>
  <c r="O118" i="3" s="1"/>
  <c r="O117" i="3" s="1"/>
  <c r="U97" i="4"/>
  <c r="U96" i="4" s="1"/>
  <c r="U125" i="3"/>
  <c r="U124" i="3" s="1"/>
  <c r="AB93" i="2"/>
  <c r="AL97" i="4"/>
  <c r="AL96" i="4" s="1"/>
  <c r="AL125" i="3"/>
  <c r="AL124" i="3" s="1"/>
  <c r="AQ97" i="4"/>
  <c r="AQ96" i="4" s="1"/>
  <c r="AQ91" i="4" s="1"/>
  <c r="AQ125" i="3"/>
  <c r="AQ124" i="3" s="1"/>
  <c r="AQ119" i="3" s="1"/>
  <c r="AQ118" i="3" s="1"/>
  <c r="AQ117" i="3" s="1"/>
  <c r="AZ97" i="4"/>
  <c r="AZ96" i="4" s="1"/>
  <c r="AZ125" i="3"/>
  <c r="AZ124" i="3" s="1"/>
  <c r="R105" i="4"/>
  <c r="R104" i="4" s="1"/>
  <c r="R130" i="3"/>
  <c r="R129" i="3" s="1"/>
  <c r="X105" i="4"/>
  <c r="X104" i="4" s="1"/>
  <c r="X130" i="3"/>
  <c r="X129" i="3" s="1"/>
  <c r="AC98" i="2"/>
  <c r="AM105" i="4"/>
  <c r="AM104" i="4" s="1"/>
  <c r="AM130" i="3"/>
  <c r="AM129" i="3" s="1"/>
  <c r="AV105" i="4"/>
  <c r="AV104" i="4" s="1"/>
  <c r="AV130" i="3"/>
  <c r="AV129" i="3" s="1"/>
  <c r="BA105" i="4"/>
  <c r="BA104" i="4" s="1"/>
  <c r="BA130" i="3"/>
  <c r="BA129" i="3" s="1"/>
  <c r="S107" i="4"/>
  <c r="S106" i="4" s="1"/>
  <c r="S132" i="3"/>
  <c r="S131" i="3" s="1"/>
  <c r="Z100" i="2"/>
  <c r="AF107" i="4"/>
  <c r="AF106" i="4" s="1"/>
  <c r="AF132" i="3"/>
  <c r="AF131" i="3" s="1"/>
  <c r="AN100" i="2"/>
  <c r="AX107" i="4"/>
  <c r="AX106" i="4" s="1"/>
  <c r="AX132" i="3"/>
  <c r="AX131" i="3" s="1"/>
  <c r="L109" i="4"/>
  <c r="L108" i="4" s="1"/>
  <c r="L134" i="3"/>
  <c r="L133" i="3" s="1"/>
  <c r="T102" i="2"/>
  <c r="AA102" i="2"/>
  <c r="AJ109" i="4"/>
  <c r="AJ108" i="4" s="1"/>
  <c r="AJ134" i="3"/>
  <c r="AJ133" i="3" s="1"/>
  <c r="AO109" i="4"/>
  <c r="AO108" i="4" s="1"/>
  <c r="AO134" i="3"/>
  <c r="AO133" i="3" s="1"/>
  <c r="AY109" i="4"/>
  <c r="AY108" i="4" s="1"/>
  <c r="AY134" i="3"/>
  <c r="AY133" i="3" s="1"/>
  <c r="P112" i="4"/>
  <c r="P111" i="4" s="1"/>
  <c r="P110" i="4" s="1"/>
  <c r="P137" i="3"/>
  <c r="P136" i="3" s="1"/>
  <c r="P135" i="3" s="1"/>
  <c r="U112" i="4"/>
  <c r="U111" i="4" s="1"/>
  <c r="U110" i="4" s="1"/>
  <c r="U137" i="3"/>
  <c r="U136" i="3" s="1"/>
  <c r="U135" i="3" s="1"/>
  <c r="AL112" i="4"/>
  <c r="AL111" i="4" s="1"/>
  <c r="AL110" i="4" s="1"/>
  <c r="AL137" i="3"/>
  <c r="AL136" i="3" s="1"/>
  <c r="AL135" i="3" s="1"/>
  <c r="AR112" i="4"/>
  <c r="AR111" i="4" s="1"/>
  <c r="AR110" i="4" s="1"/>
  <c r="AR137" i="3"/>
  <c r="AR136" i="3" s="1"/>
  <c r="AR135" i="3" s="1"/>
  <c r="AZ105" i="2"/>
  <c r="R117" i="4"/>
  <c r="R116" i="4" s="1"/>
  <c r="R115" i="4" s="1"/>
  <c r="R142" i="3"/>
  <c r="R141" i="3" s="1"/>
  <c r="R140" i="3" s="1"/>
  <c r="W117" i="4"/>
  <c r="W116" i="4" s="1"/>
  <c r="W115" i="4" s="1"/>
  <c r="W114" i="4" s="1"/>
  <c r="W113" i="4" s="1"/>
  <c r="W142" i="3"/>
  <c r="W141" i="3" s="1"/>
  <c r="W140" i="3" s="1"/>
  <c r="W139" i="3" s="1"/>
  <c r="AC110" i="2"/>
  <c r="AU117" i="4"/>
  <c r="AU116" i="4" s="1"/>
  <c r="AU115" i="4" s="1"/>
  <c r="AU114" i="4" s="1"/>
  <c r="AU113" i="4" s="1"/>
  <c r="AU142" i="3"/>
  <c r="AU141" i="3" s="1"/>
  <c r="AU140" i="3" s="1"/>
  <c r="AU139" i="3" s="1"/>
  <c r="AU138" i="3" s="1"/>
  <c r="BA117" i="4"/>
  <c r="BA116" i="4" s="1"/>
  <c r="BA115" i="4" s="1"/>
  <c r="BA114" i="4" s="1"/>
  <c r="BA113" i="4" s="1"/>
  <c r="BA142" i="3"/>
  <c r="BA141" i="3" s="1"/>
  <c r="BA140" i="3" s="1"/>
  <c r="BA139" i="3" s="1"/>
  <c r="U120" i="4"/>
  <c r="U119" i="4" s="1"/>
  <c r="U118" i="4" s="1"/>
  <c r="U145" i="3"/>
  <c r="U144" i="3" s="1"/>
  <c r="U143" i="3" s="1"/>
  <c r="AC113" i="2"/>
  <c r="P128" i="4"/>
  <c r="P127" i="4" s="1"/>
  <c r="P126" i="4" s="1"/>
  <c r="P152" i="3"/>
  <c r="P151" i="3" s="1"/>
  <c r="P150" i="3" s="1"/>
  <c r="U128" i="4"/>
  <c r="U127" i="4" s="1"/>
  <c r="U126" i="4" s="1"/>
  <c r="U152" i="3"/>
  <c r="U151" i="3" s="1"/>
  <c r="U150" i="3" s="1"/>
  <c r="AL128" i="4"/>
  <c r="AL127" i="4" s="1"/>
  <c r="AL126" i="4" s="1"/>
  <c r="AL152" i="3"/>
  <c r="AL151" i="3" s="1"/>
  <c r="AL150" i="3" s="1"/>
  <c r="AR128" i="4"/>
  <c r="AR127" i="4" s="1"/>
  <c r="AR126" i="4" s="1"/>
  <c r="AR152" i="3"/>
  <c r="AR151" i="3" s="1"/>
  <c r="AR150" i="3" s="1"/>
  <c r="AZ120" i="2"/>
  <c r="R131" i="4"/>
  <c r="R130" i="4" s="1"/>
  <c r="R129" i="4" s="1"/>
  <c r="R155" i="3"/>
  <c r="R154" i="3" s="1"/>
  <c r="R153" i="3" s="1"/>
  <c r="X131" i="4"/>
  <c r="X130" i="4" s="1"/>
  <c r="X129" i="4" s="1"/>
  <c r="X155" i="3"/>
  <c r="X154" i="3" s="1"/>
  <c r="X153" i="3" s="1"/>
  <c r="AC123" i="2"/>
  <c r="AM131" i="4"/>
  <c r="AM130" i="4" s="1"/>
  <c r="AM129" i="4" s="1"/>
  <c r="AM155" i="3"/>
  <c r="AM154" i="3" s="1"/>
  <c r="AM153" i="3" s="1"/>
  <c r="AV131" i="4"/>
  <c r="AV130" i="4" s="1"/>
  <c r="AV129" i="4" s="1"/>
  <c r="AV155" i="3"/>
  <c r="AV154" i="3" s="1"/>
  <c r="AV153" i="3" s="1"/>
  <c r="BA131" i="4"/>
  <c r="BA130" i="4" s="1"/>
  <c r="BA129" i="4" s="1"/>
  <c r="BA155" i="3"/>
  <c r="BA154" i="3" s="1"/>
  <c r="BA153" i="3" s="1"/>
  <c r="S136" i="4"/>
  <c r="S135" i="4" s="1"/>
  <c r="S134" i="4" s="1"/>
  <c r="S133" i="4" s="1"/>
  <c r="S132" i="4" s="1"/>
  <c r="S159" i="3"/>
  <c r="S158" i="3" s="1"/>
  <c r="S157" i="3" s="1"/>
  <c r="S156" i="3" s="1"/>
  <c r="Z127" i="2"/>
  <c r="AF136" i="4"/>
  <c r="AF135" i="4" s="1"/>
  <c r="AF134" i="4" s="1"/>
  <c r="AF133" i="4" s="1"/>
  <c r="AF132" i="4" s="1"/>
  <c r="AF159" i="3"/>
  <c r="AF158" i="3" s="1"/>
  <c r="AF157" i="3" s="1"/>
  <c r="AF156" i="3" s="1"/>
  <c r="AN127" i="2"/>
  <c r="AX136" i="4"/>
  <c r="AX135" i="4" s="1"/>
  <c r="AX134" i="4" s="1"/>
  <c r="AX133" i="4" s="1"/>
  <c r="AX132" i="4" s="1"/>
  <c r="AX159" i="3"/>
  <c r="AX158" i="3" s="1"/>
  <c r="AX157" i="3" s="1"/>
  <c r="AX156" i="3" s="1"/>
  <c r="L68" i="4"/>
  <c r="L67" i="4" s="1"/>
  <c r="L66" i="4" s="1"/>
  <c r="L163" i="3"/>
  <c r="L162" i="3" s="1"/>
  <c r="L161" i="3" s="1"/>
  <c r="L160" i="3" s="1"/>
  <c r="T131" i="2"/>
  <c r="AA131" i="2"/>
  <c r="AJ68" i="4"/>
  <c r="AJ67" i="4" s="1"/>
  <c r="AJ66" i="4" s="1"/>
  <c r="AJ163" i="3"/>
  <c r="AJ162" i="3" s="1"/>
  <c r="AJ161" i="3" s="1"/>
  <c r="AJ160" i="3" s="1"/>
  <c r="AO68" i="4"/>
  <c r="AO67" i="4" s="1"/>
  <c r="AO66" i="4" s="1"/>
  <c r="AO163" i="3"/>
  <c r="AO162" i="3" s="1"/>
  <c r="AO161" i="3" s="1"/>
  <c r="AY68" i="4"/>
  <c r="AY67" i="4" s="1"/>
  <c r="AY66" i="4" s="1"/>
  <c r="AY163" i="3"/>
  <c r="AY162" i="3" s="1"/>
  <c r="AY161" i="3" s="1"/>
  <c r="U80" i="4"/>
  <c r="U79" i="4" s="1"/>
  <c r="U78" i="4" s="1"/>
  <c r="U166" i="3"/>
  <c r="U165" i="3" s="1"/>
  <c r="U164" i="3" s="1"/>
  <c r="AC134" i="2"/>
  <c r="AO80" i="4"/>
  <c r="AO79" i="4" s="1"/>
  <c r="AO78" i="4" s="1"/>
  <c r="AO166" i="3"/>
  <c r="AO165" i="3" s="1"/>
  <c r="AO164" i="3" s="1"/>
  <c r="BA80" i="4"/>
  <c r="BA79" i="4" s="1"/>
  <c r="BA78" i="4" s="1"/>
  <c r="BA166" i="3"/>
  <c r="BA165" i="3" s="1"/>
  <c r="BA164" i="3" s="1"/>
  <c r="S77" i="4"/>
  <c r="S76" i="4" s="1"/>
  <c r="S75" i="4" s="1"/>
  <c r="S171" i="3"/>
  <c r="S170" i="3" s="1"/>
  <c r="S169" i="3" s="1"/>
  <c r="AA139" i="2"/>
  <c r="AJ77" i="4"/>
  <c r="AJ76" i="4" s="1"/>
  <c r="AJ75" i="4" s="1"/>
  <c r="AJ171" i="3"/>
  <c r="AJ170" i="3" s="1"/>
  <c r="AJ169" i="3" s="1"/>
  <c r="AO77" i="4"/>
  <c r="AO76" i="4" s="1"/>
  <c r="AO75" i="4" s="1"/>
  <c r="AO171" i="3"/>
  <c r="AO170" i="3" s="1"/>
  <c r="AO169" i="3" s="1"/>
  <c r="AY77" i="4"/>
  <c r="AY76" i="4" s="1"/>
  <c r="AY75" i="4" s="1"/>
  <c r="AY171" i="3"/>
  <c r="AY170" i="3" s="1"/>
  <c r="AY169" i="3" s="1"/>
  <c r="P147" i="4"/>
  <c r="P146" i="4" s="1"/>
  <c r="P145" i="4" s="1"/>
  <c r="P174" i="3"/>
  <c r="P173" i="3" s="1"/>
  <c r="P172" i="3" s="1"/>
  <c r="U147" i="4"/>
  <c r="U146" i="4" s="1"/>
  <c r="U145" i="4" s="1"/>
  <c r="U174" i="3"/>
  <c r="U173" i="3" s="1"/>
  <c r="U172" i="3" s="1"/>
  <c r="AJ147" i="4"/>
  <c r="AJ146" i="4" s="1"/>
  <c r="AJ145" i="4" s="1"/>
  <c r="AJ174" i="3"/>
  <c r="AO147" i="4"/>
  <c r="AO146" i="4" s="1"/>
  <c r="AO145" i="4" s="1"/>
  <c r="AO174" i="3"/>
  <c r="AY147" i="4"/>
  <c r="AY146" i="4" s="1"/>
  <c r="AY145" i="4" s="1"/>
  <c r="AY174" i="3"/>
  <c r="P156" i="4"/>
  <c r="P155" i="4" s="1"/>
  <c r="P154" i="4" s="1"/>
  <c r="P177" i="3"/>
  <c r="P176" i="3" s="1"/>
  <c r="P175" i="3" s="1"/>
  <c r="U156" i="4"/>
  <c r="U155" i="4" s="1"/>
  <c r="U154" i="4" s="1"/>
  <c r="U177" i="3"/>
  <c r="U176" i="3" s="1"/>
  <c r="U175" i="3" s="1"/>
  <c r="AL156" i="4"/>
  <c r="AL155" i="4" s="1"/>
  <c r="AL154" i="4" s="1"/>
  <c r="AL177" i="3"/>
  <c r="AL176" i="3" s="1"/>
  <c r="AL175" i="3" s="1"/>
  <c r="AR156" i="4"/>
  <c r="AR155" i="4" s="1"/>
  <c r="AR154" i="4" s="1"/>
  <c r="AR177" i="3"/>
  <c r="AR176" i="3" s="1"/>
  <c r="AR175" i="3" s="1"/>
  <c r="AZ145" i="2"/>
  <c r="P149" i="2"/>
  <c r="U141" i="4"/>
  <c r="U140" i="4" s="1"/>
  <c r="U139" i="4" s="1"/>
  <c r="U181" i="3"/>
  <c r="U180" i="3" s="1"/>
  <c r="U179" i="3" s="1"/>
  <c r="AL141" i="4"/>
  <c r="AL140" i="4" s="1"/>
  <c r="AL139" i="4" s="1"/>
  <c r="AL181" i="3"/>
  <c r="AL180" i="3" s="1"/>
  <c r="AL179" i="3" s="1"/>
  <c r="AR141" i="4"/>
  <c r="AR140" i="4" s="1"/>
  <c r="AR139" i="4" s="1"/>
  <c r="AR181" i="3"/>
  <c r="AR180" i="3" s="1"/>
  <c r="AR179" i="3" s="1"/>
  <c r="AZ149" i="2"/>
  <c r="R144" i="4"/>
  <c r="R143" i="4" s="1"/>
  <c r="R142" i="4" s="1"/>
  <c r="R184" i="3"/>
  <c r="R183" i="3" s="1"/>
  <c r="R182" i="3" s="1"/>
  <c r="X144" i="4"/>
  <c r="X143" i="4" s="1"/>
  <c r="X142" i="4" s="1"/>
  <c r="X184" i="3"/>
  <c r="X183" i="3" s="1"/>
  <c r="X182" i="3" s="1"/>
  <c r="AC152" i="2"/>
  <c r="AM144" i="4"/>
  <c r="AM143" i="4" s="1"/>
  <c r="AM142" i="4" s="1"/>
  <c r="AM184" i="3"/>
  <c r="AM183" i="3" s="1"/>
  <c r="AM182" i="3" s="1"/>
  <c r="AV144" i="4"/>
  <c r="AV143" i="4" s="1"/>
  <c r="AV142" i="4" s="1"/>
  <c r="AV184" i="3"/>
  <c r="AV183" i="3" s="1"/>
  <c r="AV182" i="3" s="1"/>
  <c r="BA144" i="4"/>
  <c r="BA143" i="4" s="1"/>
  <c r="BA142" i="4" s="1"/>
  <c r="BA184" i="3"/>
  <c r="BA183" i="3" s="1"/>
  <c r="BA182" i="3" s="1"/>
  <c r="S150" i="4"/>
  <c r="S149" i="4" s="1"/>
  <c r="S148" i="4" s="1"/>
  <c r="S187" i="3"/>
  <c r="S186" i="3" s="1"/>
  <c r="S185" i="3" s="1"/>
  <c r="Z155" i="2"/>
  <c r="AF150" i="4"/>
  <c r="AF149" i="4" s="1"/>
  <c r="AF148" i="4" s="1"/>
  <c r="AF187" i="3"/>
  <c r="AF186" i="3" s="1"/>
  <c r="AF185" i="3" s="1"/>
  <c r="AN155" i="2"/>
  <c r="AX150" i="4"/>
  <c r="AX149" i="4" s="1"/>
  <c r="AX148" i="4" s="1"/>
  <c r="AX187" i="3"/>
  <c r="AX186" i="3" s="1"/>
  <c r="AX185" i="3" s="1"/>
  <c r="L153" i="4"/>
  <c r="L152" i="4" s="1"/>
  <c r="L151" i="4" s="1"/>
  <c r="L190" i="3"/>
  <c r="L189" i="3" s="1"/>
  <c r="L188" i="3" s="1"/>
  <c r="T158" i="2"/>
  <c r="AA158" i="2"/>
  <c r="AJ153" i="4"/>
  <c r="AJ152" i="4" s="1"/>
  <c r="AJ151" i="4" s="1"/>
  <c r="AJ190" i="3"/>
  <c r="AJ189" i="3" s="1"/>
  <c r="AJ188" i="3" s="1"/>
  <c r="AO153" i="4"/>
  <c r="AO152" i="4" s="1"/>
  <c r="AO151" i="4" s="1"/>
  <c r="AO190" i="3"/>
  <c r="AO189" i="3" s="1"/>
  <c r="AO188" i="3" s="1"/>
  <c r="AY153" i="4"/>
  <c r="AY152" i="4" s="1"/>
  <c r="AY151" i="4" s="1"/>
  <c r="AY190" i="3"/>
  <c r="AY189" i="3" s="1"/>
  <c r="AY188" i="3" s="1"/>
  <c r="S162" i="4"/>
  <c r="S161" i="4" s="1"/>
  <c r="S160" i="4" s="1"/>
  <c r="S193" i="3"/>
  <c r="S192" i="3" s="1"/>
  <c r="S191" i="3" s="1"/>
  <c r="AA161" i="2"/>
  <c r="AX162" i="4"/>
  <c r="AX161" i="4" s="1"/>
  <c r="AX160" i="4" s="1"/>
  <c r="AX193" i="3"/>
  <c r="AX192" i="3" s="1"/>
  <c r="AX191" i="3" s="1"/>
  <c r="R165" i="4"/>
  <c r="R164" i="4" s="1"/>
  <c r="R163" i="4" s="1"/>
  <c r="R196" i="3"/>
  <c r="R195" i="3" s="1"/>
  <c r="R194" i="3" s="1"/>
  <c r="Z164" i="2"/>
  <c r="AL165" i="4"/>
  <c r="AL164" i="4" s="1"/>
  <c r="AL163" i="4" s="1"/>
  <c r="AL196" i="3"/>
  <c r="AL195" i="3" s="1"/>
  <c r="AL194" i="3" s="1"/>
  <c r="AX165" i="4"/>
  <c r="AX164" i="4" s="1"/>
  <c r="AX163" i="4" s="1"/>
  <c r="AX196" i="3"/>
  <c r="AX195" i="3" s="1"/>
  <c r="AX194" i="3" s="1"/>
  <c r="R170" i="4"/>
  <c r="R169" i="4" s="1"/>
  <c r="R168" i="4" s="1"/>
  <c r="R167" i="4" s="1"/>
  <c r="R166" i="4" s="1"/>
  <c r="R200" i="3"/>
  <c r="R199" i="3" s="1"/>
  <c r="R198" i="3" s="1"/>
  <c r="R197" i="3" s="1"/>
  <c r="Z168" i="2"/>
  <c r="AD170" i="4"/>
  <c r="AD169" i="4" s="1"/>
  <c r="AD168" i="4" s="1"/>
  <c r="AD167" i="4" s="1"/>
  <c r="AD166" i="4" s="1"/>
  <c r="AD200" i="3"/>
  <c r="AD199" i="3" s="1"/>
  <c r="AD198" i="3" s="1"/>
  <c r="AD197" i="3" s="1"/>
  <c r="AN170" i="4"/>
  <c r="AN169" i="4" s="1"/>
  <c r="AN168" i="4" s="1"/>
  <c r="AN167" i="4" s="1"/>
  <c r="AN166" i="4" s="1"/>
  <c r="AN200" i="3"/>
  <c r="AN199" i="3" s="1"/>
  <c r="AN198" i="3" s="1"/>
  <c r="AN197" i="3" s="1"/>
  <c r="AY170" i="4"/>
  <c r="AY169" i="4" s="1"/>
  <c r="AY168" i="4" s="1"/>
  <c r="AY167" i="4" s="1"/>
  <c r="AY166" i="4" s="1"/>
  <c r="AY200" i="3"/>
  <c r="AY199" i="3" s="1"/>
  <c r="AY198" i="3" s="1"/>
  <c r="AY197" i="3" s="1"/>
  <c r="S196" i="4"/>
  <c r="S195" i="4" s="1"/>
  <c r="S194" i="4" s="1"/>
  <c r="S204" i="3"/>
  <c r="AA172" i="2"/>
  <c r="AM196" i="4"/>
  <c r="AM195" i="4" s="1"/>
  <c r="AM194" i="4" s="1"/>
  <c r="AM204" i="3"/>
  <c r="AY196" i="4"/>
  <c r="AY195" i="4" s="1"/>
  <c r="AY194" i="4" s="1"/>
  <c r="AY204" i="3"/>
  <c r="O174" i="2"/>
  <c r="O173" i="2" s="1"/>
  <c r="O169" i="2" s="1"/>
  <c r="O135" i="2" s="1"/>
  <c r="AE174" i="2"/>
  <c r="AE173" i="2" s="1"/>
  <c r="AE169" i="2" s="1"/>
  <c r="AE135" i="2" s="1"/>
  <c r="K191" i="4"/>
  <c r="K190" i="4" s="1"/>
  <c r="K189" i="4" s="1"/>
  <c r="K188" i="4" s="1"/>
  <c r="K187" i="4" s="1"/>
  <c r="K207" i="3"/>
  <c r="K206" i="3" s="1"/>
  <c r="K205" i="3" s="1"/>
  <c r="K201" i="3" s="1"/>
  <c r="P191" i="4"/>
  <c r="P190" i="4" s="1"/>
  <c r="P189" i="4" s="1"/>
  <c r="P188" i="4" s="1"/>
  <c r="P187" i="4" s="1"/>
  <c r="P207" i="3"/>
  <c r="P206" i="3" s="1"/>
  <c r="P205" i="3" s="1"/>
  <c r="P201" i="3" s="1"/>
  <c r="U191" i="4"/>
  <c r="U190" i="4" s="1"/>
  <c r="U189" i="4" s="1"/>
  <c r="U188" i="4" s="1"/>
  <c r="U187" i="4" s="1"/>
  <c r="U207" i="3"/>
  <c r="U206" i="3" s="1"/>
  <c r="U205" i="3" s="1"/>
  <c r="AC175" i="2"/>
  <c r="AX191" i="4"/>
  <c r="AX190" i="4" s="1"/>
  <c r="AX189" i="4" s="1"/>
  <c r="AX188" i="4" s="1"/>
  <c r="AX187" i="4" s="1"/>
  <c r="AX207" i="3"/>
  <c r="AX206" i="3" s="1"/>
  <c r="AX205" i="3" s="1"/>
  <c r="R199" i="4"/>
  <c r="R198" i="4" s="1"/>
  <c r="R197" i="4" s="1"/>
  <c r="R210" i="3"/>
  <c r="R209" i="3" s="1"/>
  <c r="R208" i="3" s="1"/>
  <c r="Z178" i="2"/>
  <c r="AL199" i="4"/>
  <c r="AL198" i="4" s="1"/>
  <c r="AL197" i="4" s="1"/>
  <c r="AL210" i="3"/>
  <c r="AL209" i="3" s="1"/>
  <c r="AL208" i="3" s="1"/>
  <c r="AX199" i="4"/>
  <c r="AX198" i="4" s="1"/>
  <c r="AX197" i="4" s="1"/>
  <c r="AX210" i="3"/>
  <c r="AX209" i="3" s="1"/>
  <c r="AX208" i="3" s="1"/>
  <c r="N159" i="4"/>
  <c r="N158" i="4" s="1"/>
  <c r="N157" i="4" s="1"/>
  <c r="N213" i="3"/>
  <c r="N212" i="3" s="1"/>
  <c r="N211" i="3" s="1"/>
  <c r="U159" i="4"/>
  <c r="U158" i="4" s="1"/>
  <c r="U157" i="4" s="1"/>
  <c r="U213" i="3"/>
  <c r="U212" i="3" s="1"/>
  <c r="U211" i="3" s="1"/>
  <c r="AB181" i="2"/>
  <c r="T248" i="4"/>
  <c r="T247" i="4" s="1"/>
  <c r="T246" i="4" s="1"/>
  <c r="T245" i="4" s="1"/>
  <c r="T244" i="4" s="1"/>
  <c r="T295" i="3"/>
  <c r="T294" i="3" s="1"/>
  <c r="T293" i="3" s="1"/>
  <c r="AB186" i="2"/>
  <c r="AN248" i="4"/>
  <c r="AN247" i="4" s="1"/>
  <c r="AN246" i="4" s="1"/>
  <c r="AN245" i="4" s="1"/>
  <c r="AN244" i="4" s="1"/>
  <c r="AN295" i="3"/>
  <c r="AN294" i="3" s="1"/>
  <c r="AN293" i="3" s="1"/>
  <c r="AZ248" i="4"/>
  <c r="AZ247" i="4" s="1"/>
  <c r="AZ246" i="4" s="1"/>
  <c r="AZ245" i="4" s="1"/>
  <c r="AZ244" i="4" s="1"/>
  <c r="AZ295" i="3"/>
  <c r="AZ294" i="3" s="1"/>
  <c r="AZ293" i="3" s="1"/>
  <c r="R175" i="4"/>
  <c r="R174" i="4" s="1"/>
  <c r="R173" i="4" s="1"/>
  <c r="R298" i="3"/>
  <c r="R297" i="3" s="1"/>
  <c r="R296" i="3" s="1"/>
  <c r="X175" i="4"/>
  <c r="X174" i="4" s="1"/>
  <c r="X173" i="4" s="1"/>
  <c r="X298" i="3"/>
  <c r="X297" i="3" s="1"/>
  <c r="X296" i="3" s="1"/>
  <c r="AC189" i="2"/>
  <c r="AM175" i="4"/>
  <c r="AM174" i="4" s="1"/>
  <c r="AM173" i="4" s="1"/>
  <c r="AM298" i="3"/>
  <c r="AM297" i="3" s="1"/>
  <c r="AM296" i="3" s="1"/>
  <c r="AV175" i="4"/>
  <c r="AV174" i="4" s="1"/>
  <c r="AV173" i="4" s="1"/>
  <c r="AV298" i="3"/>
  <c r="AV297" i="3" s="1"/>
  <c r="AV296" i="3" s="1"/>
  <c r="BA175" i="4"/>
  <c r="BA174" i="4" s="1"/>
  <c r="BA173" i="4" s="1"/>
  <c r="BA298" i="3"/>
  <c r="BA297" i="3" s="1"/>
  <c r="BA296" i="3" s="1"/>
  <c r="S178" i="4"/>
  <c r="S177" i="4" s="1"/>
  <c r="S176" i="4" s="1"/>
  <c r="S301" i="3"/>
  <c r="S300" i="3" s="1"/>
  <c r="S299" i="3" s="1"/>
  <c r="Z192" i="2"/>
  <c r="AF178" i="4"/>
  <c r="AF177" i="4" s="1"/>
  <c r="AF176" i="4" s="1"/>
  <c r="AF301" i="3"/>
  <c r="AF300" i="3" s="1"/>
  <c r="AF299" i="3" s="1"/>
  <c r="AN192" i="2"/>
  <c r="AX178" i="4"/>
  <c r="AX177" i="4" s="1"/>
  <c r="AX176" i="4" s="1"/>
  <c r="AX301" i="3"/>
  <c r="AX300" i="3" s="1"/>
  <c r="AX299" i="3" s="1"/>
  <c r="L181" i="4"/>
  <c r="L180" i="4" s="1"/>
  <c r="L179" i="4" s="1"/>
  <c r="L304" i="3"/>
  <c r="L303" i="3" s="1"/>
  <c r="L302" i="3" s="1"/>
  <c r="T195" i="2"/>
  <c r="AA195" i="2"/>
  <c r="AJ181" i="4"/>
  <c r="AJ180" i="4" s="1"/>
  <c r="AJ179" i="4" s="1"/>
  <c r="AJ304" i="3"/>
  <c r="AJ303" i="3" s="1"/>
  <c r="AJ302" i="3" s="1"/>
  <c r="AO181" i="4"/>
  <c r="AO180" i="4" s="1"/>
  <c r="AO179" i="4" s="1"/>
  <c r="AO304" i="3"/>
  <c r="AO303" i="3" s="1"/>
  <c r="AO302" i="3" s="1"/>
  <c r="AY181" i="4"/>
  <c r="AY180" i="4" s="1"/>
  <c r="AY179" i="4" s="1"/>
  <c r="AY304" i="3"/>
  <c r="AY303" i="3" s="1"/>
  <c r="AY302" i="3" s="1"/>
  <c r="R186" i="4"/>
  <c r="R185" i="4" s="1"/>
  <c r="R184" i="4" s="1"/>
  <c r="R183" i="4" s="1"/>
  <c r="R182" i="4" s="1"/>
  <c r="R307" i="3"/>
  <c r="R306" i="3" s="1"/>
  <c r="R305" i="3" s="1"/>
  <c r="W186" i="4"/>
  <c r="W185" i="4" s="1"/>
  <c r="W184" i="4" s="1"/>
  <c r="W183" i="4" s="1"/>
  <c r="W182" i="4" s="1"/>
  <c r="W307" i="3"/>
  <c r="W306" i="3" s="1"/>
  <c r="W305" i="3" s="1"/>
  <c r="AC201" i="2"/>
  <c r="AU186" i="4"/>
  <c r="AU185" i="4" s="1"/>
  <c r="AU184" i="4" s="1"/>
  <c r="AU183" i="4" s="1"/>
  <c r="AU182" i="4" s="1"/>
  <c r="AU307" i="3"/>
  <c r="AU306" i="3" s="1"/>
  <c r="AU305" i="3" s="1"/>
  <c r="BA186" i="4"/>
  <c r="BA185" i="4" s="1"/>
  <c r="BA184" i="4" s="1"/>
  <c r="BA183" i="4" s="1"/>
  <c r="BA182" i="4" s="1"/>
  <c r="BA307" i="3"/>
  <c r="BA306" i="3" s="1"/>
  <c r="BA305" i="3" s="1"/>
  <c r="S206" i="2"/>
  <c r="AM253" i="4"/>
  <c r="AM252" i="4" s="1"/>
  <c r="AM251" i="4" s="1"/>
  <c r="AM250" i="4" s="1"/>
  <c r="AM249" i="4" s="1"/>
  <c r="AM364" i="3"/>
  <c r="AM363" i="3" s="1"/>
  <c r="AM362" i="3" s="1"/>
  <c r="AY253" i="4"/>
  <c r="AY252" i="4" s="1"/>
  <c r="AY251" i="4" s="1"/>
  <c r="AY250" i="4" s="1"/>
  <c r="AY249" i="4" s="1"/>
  <c r="AY364" i="3"/>
  <c r="AY363" i="3" s="1"/>
  <c r="AY362" i="3" s="1"/>
  <c r="K208" i="2"/>
  <c r="K207" i="2" s="1"/>
  <c r="K203" i="2" s="1"/>
  <c r="K202" i="2" s="1"/>
  <c r="AE208" i="2"/>
  <c r="AE207" i="2" s="1"/>
  <c r="AE203" i="2" s="1"/>
  <c r="AE202" i="2" s="1"/>
  <c r="O205" i="4"/>
  <c r="O204" i="4" s="1"/>
  <c r="O203" i="4" s="1"/>
  <c r="O202" i="4" s="1"/>
  <c r="O201" i="4" s="1"/>
  <c r="O367" i="3"/>
  <c r="O366" i="3" s="1"/>
  <c r="O365" i="3" s="1"/>
  <c r="U205" i="4"/>
  <c r="U204" i="4" s="1"/>
  <c r="U203" i="4" s="1"/>
  <c r="U202" i="4" s="1"/>
  <c r="U201" i="4" s="1"/>
  <c r="U367" i="3"/>
  <c r="U366" i="3" s="1"/>
  <c r="U365" i="3" s="1"/>
  <c r="AB209" i="2"/>
  <c r="AL205" i="4"/>
  <c r="AL204" i="4" s="1"/>
  <c r="AL203" i="4" s="1"/>
  <c r="AL202" i="4" s="1"/>
  <c r="AL201" i="4" s="1"/>
  <c r="AL367" i="3"/>
  <c r="AL366" i="3" s="1"/>
  <c r="AL365" i="3" s="1"/>
  <c r="AQ205" i="4"/>
  <c r="AQ204" i="4" s="1"/>
  <c r="AQ203" i="4" s="1"/>
  <c r="AQ202" i="4" s="1"/>
  <c r="AQ201" i="4" s="1"/>
  <c r="AQ367" i="3"/>
  <c r="AQ366" i="3" s="1"/>
  <c r="AQ365" i="3" s="1"/>
  <c r="AQ361" i="3" s="1"/>
  <c r="AQ360" i="3" s="1"/>
  <c r="AZ205" i="4"/>
  <c r="AZ204" i="4" s="1"/>
  <c r="AZ203" i="4" s="1"/>
  <c r="AZ202" i="4" s="1"/>
  <c r="AZ201" i="4" s="1"/>
  <c r="AZ367" i="3"/>
  <c r="AZ366" i="3" s="1"/>
  <c r="AZ365" i="3" s="1"/>
  <c r="R210" i="4"/>
  <c r="R209" i="4" s="1"/>
  <c r="R208" i="4" s="1"/>
  <c r="R370" i="3"/>
  <c r="R369" i="3" s="1"/>
  <c r="R368" i="3" s="1"/>
  <c r="X210" i="4"/>
  <c r="X209" i="4" s="1"/>
  <c r="X208" i="4" s="1"/>
  <c r="X370" i="3"/>
  <c r="X369" i="3" s="1"/>
  <c r="X368" i="3" s="1"/>
  <c r="AC212" i="2"/>
  <c r="AM210" i="4"/>
  <c r="AM209" i="4" s="1"/>
  <c r="AM208" i="4" s="1"/>
  <c r="AM370" i="3"/>
  <c r="AM369" i="3" s="1"/>
  <c r="AM368" i="3" s="1"/>
  <c r="AV210" i="4"/>
  <c r="AV209" i="4" s="1"/>
  <c r="AV208" i="4" s="1"/>
  <c r="AV370" i="3"/>
  <c r="AV369" i="3" s="1"/>
  <c r="AV368" i="3" s="1"/>
  <c r="BA210" i="4"/>
  <c r="BA209" i="4" s="1"/>
  <c r="BA208" i="4" s="1"/>
  <c r="BA370" i="3"/>
  <c r="BA369" i="3" s="1"/>
  <c r="BA368" i="3" s="1"/>
  <c r="U214" i="2"/>
  <c r="U213" i="2" s="1"/>
  <c r="V213" i="4"/>
  <c r="V212" i="4" s="1"/>
  <c r="V211" i="4" s="1"/>
  <c r="V373" i="3"/>
  <c r="V372" i="3" s="1"/>
  <c r="V371" i="3" s="1"/>
  <c r="AL213" i="4"/>
  <c r="AL212" i="4" s="1"/>
  <c r="AL211" i="4" s="1"/>
  <c r="AL373" i="3"/>
  <c r="AL372" i="3" s="1"/>
  <c r="AL371" i="3" s="1"/>
  <c r="AR213" i="4"/>
  <c r="AR212" i="4" s="1"/>
  <c r="AR211" i="4" s="1"/>
  <c r="AR373" i="3"/>
  <c r="AR372" i="3" s="1"/>
  <c r="AR371" i="3" s="1"/>
  <c r="AZ215" i="2"/>
  <c r="R216" i="4"/>
  <c r="R215" i="4" s="1"/>
  <c r="R376" i="3"/>
  <c r="R375" i="3" s="1"/>
  <c r="X216" i="4"/>
  <c r="X215" i="4" s="1"/>
  <c r="X376" i="3"/>
  <c r="X375" i="3" s="1"/>
  <c r="AC218" i="2"/>
  <c r="AM216" i="4"/>
  <c r="AM215" i="4" s="1"/>
  <c r="AM376" i="3"/>
  <c r="AM375" i="3" s="1"/>
  <c r="AV216" i="4"/>
  <c r="AV215" i="4" s="1"/>
  <c r="AV376" i="3"/>
  <c r="AV375" i="3" s="1"/>
  <c r="BA216" i="4"/>
  <c r="BA215" i="4" s="1"/>
  <c r="BA376" i="3"/>
  <c r="BA375" i="3" s="1"/>
  <c r="U219" i="2"/>
  <c r="U216" i="2" s="1"/>
  <c r="S218" i="4"/>
  <c r="S217" i="4" s="1"/>
  <c r="S378" i="3"/>
  <c r="S377" i="3" s="1"/>
  <c r="X220" i="2"/>
  <c r="AM218" i="4"/>
  <c r="AM217" i="4" s="1"/>
  <c r="AM378" i="3"/>
  <c r="AM377" i="3" s="1"/>
  <c r="AV218" i="4"/>
  <c r="AV217" i="4" s="1"/>
  <c r="AV378" i="3"/>
  <c r="AV377" i="3" s="1"/>
  <c r="BA218" i="4"/>
  <c r="BA217" i="4" s="1"/>
  <c r="BA378" i="3"/>
  <c r="BA377" i="3" s="1"/>
  <c r="R224" i="4"/>
  <c r="R223" i="4" s="1"/>
  <c r="R384" i="3"/>
  <c r="R383" i="3" s="1"/>
  <c r="Y224" i="4"/>
  <c r="Y223" i="4" s="1"/>
  <c r="Y384" i="3"/>
  <c r="Y383" i="3" s="1"/>
  <c r="AM224" i="4"/>
  <c r="AM223" i="4" s="1"/>
  <c r="AM384" i="3"/>
  <c r="AM383" i="3" s="1"/>
  <c r="AW224" i="4"/>
  <c r="AW223" i="4" s="1"/>
  <c r="AW384" i="3"/>
  <c r="AW383" i="3" s="1"/>
  <c r="BA226" i="2"/>
  <c r="S226" i="4"/>
  <c r="S225" i="4" s="1"/>
  <c r="S386" i="3"/>
  <c r="S385" i="3" s="1"/>
  <c r="Z228" i="2"/>
  <c r="AG226" i="4"/>
  <c r="AG225" i="4" s="1"/>
  <c r="AG386" i="3"/>
  <c r="AG385" i="3" s="1"/>
  <c r="AN226" i="4"/>
  <c r="AN225" i="4" s="1"/>
  <c r="AN386" i="3"/>
  <c r="AN385" i="3" s="1"/>
  <c r="AX226" i="4"/>
  <c r="AX225" i="4" s="1"/>
  <c r="AX386" i="3"/>
  <c r="AX385" i="3" s="1"/>
  <c r="R229" i="4"/>
  <c r="R228" i="4" s="1"/>
  <c r="R227" i="4" s="1"/>
  <c r="R389" i="3"/>
  <c r="R388" i="3" s="1"/>
  <c r="R387" i="3" s="1"/>
  <c r="Z231" i="2"/>
  <c r="AD229" i="4"/>
  <c r="AD228" i="4" s="1"/>
  <c r="AD227" i="4" s="1"/>
  <c r="AD207" i="4" s="1"/>
  <c r="AD206" i="4" s="1"/>
  <c r="AD389" i="3"/>
  <c r="AD388" i="3" s="1"/>
  <c r="AD387" i="3" s="1"/>
  <c r="AD361" i="3" s="1"/>
  <c r="AD360" i="3" s="1"/>
  <c r="AZ229" i="4"/>
  <c r="AZ228" i="4" s="1"/>
  <c r="AZ227" i="4" s="1"/>
  <c r="AZ389" i="3"/>
  <c r="AZ388" i="3" s="1"/>
  <c r="AZ387" i="3" s="1"/>
  <c r="T232" i="4"/>
  <c r="T231" i="4" s="1"/>
  <c r="T230" i="4" s="1"/>
  <c r="T392" i="3"/>
  <c r="T391" i="3" s="1"/>
  <c r="T390" i="3" s="1"/>
  <c r="AB234" i="2"/>
  <c r="AN232" i="4"/>
  <c r="AN231" i="4" s="1"/>
  <c r="AN230" i="4" s="1"/>
  <c r="AN392" i="3"/>
  <c r="AN391" i="3" s="1"/>
  <c r="AN390" i="3" s="1"/>
  <c r="AZ232" i="4"/>
  <c r="AZ231" i="4" s="1"/>
  <c r="AZ230" i="4" s="1"/>
  <c r="AZ392" i="3"/>
  <c r="AZ391" i="3" s="1"/>
  <c r="AZ390" i="3" s="1"/>
  <c r="T235" i="4"/>
  <c r="T234" i="4" s="1"/>
  <c r="T233" i="4" s="1"/>
  <c r="T395" i="3"/>
  <c r="T394" i="3" s="1"/>
  <c r="T393" i="3" s="1"/>
  <c r="AB237" i="2"/>
  <c r="AN235" i="4"/>
  <c r="AN234" i="4" s="1"/>
  <c r="AN233" i="4" s="1"/>
  <c r="AN395" i="3"/>
  <c r="AN394" i="3" s="1"/>
  <c r="AN393" i="3" s="1"/>
  <c r="AZ235" i="4"/>
  <c r="AZ234" i="4" s="1"/>
  <c r="AZ233" i="4" s="1"/>
  <c r="AZ395" i="3"/>
  <c r="AZ394" i="3" s="1"/>
  <c r="AZ393" i="3" s="1"/>
  <c r="T238" i="4"/>
  <c r="T237" i="4" s="1"/>
  <c r="T236" i="4" s="1"/>
  <c r="T398" i="3"/>
  <c r="T397" i="3" s="1"/>
  <c r="T396" i="3" s="1"/>
  <c r="AB240" i="2"/>
  <c r="AN238" i="4"/>
  <c r="AN237" i="4" s="1"/>
  <c r="AN236" i="4" s="1"/>
  <c r="AN398" i="3"/>
  <c r="AN397" i="3" s="1"/>
  <c r="AN396" i="3" s="1"/>
  <c r="AZ238" i="4"/>
  <c r="AZ237" i="4" s="1"/>
  <c r="AZ236" i="4" s="1"/>
  <c r="AZ398" i="3"/>
  <c r="AZ397" i="3" s="1"/>
  <c r="AZ396" i="3" s="1"/>
  <c r="R243" i="4"/>
  <c r="R242" i="4" s="1"/>
  <c r="R241" i="4" s="1"/>
  <c r="R240" i="4" s="1"/>
  <c r="R239" i="4" s="1"/>
  <c r="R401" i="3"/>
  <c r="R400" i="3" s="1"/>
  <c r="R399" i="3" s="1"/>
  <c r="X243" i="4"/>
  <c r="X242" i="4" s="1"/>
  <c r="X241" i="4" s="1"/>
  <c r="X240" i="4" s="1"/>
  <c r="X239" i="4" s="1"/>
  <c r="X401" i="3"/>
  <c r="X400" i="3" s="1"/>
  <c r="X399" i="3" s="1"/>
  <c r="AC243" i="2"/>
  <c r="AM243" i="4"/>
  <c r="AM242" i="4" s="1"/>
  <c r="AM241" i="4" s="1"/>
  <c r="AM240" i="4" s="1"/>
  <c r="AM239" i="4" s="1"/>
  <c r="AM401" i="3"/>
  <c r="AM400" i="3" s="1"/>
  <c r="AM399" i="3" s="1"/>
  <c r="AV243" i="4"/>
  <c r="AV242" i="4" s="1"/>
  <c r="AV241" i="4" s="1"/>
  <c r="AV240" i="4" s="1"/>
  <c r="AV239" i="4" s="1"/>
  <c r="AV401" i="3"/>
  <c r="AV400" i="3" s="1"/>
  <c r="AV399" i="3" s="1"/>
  <c r="BA243" i="4"/>
  <c r="BA242" i="4" s="1"/>
  <c r="BA241" i="4" s="1"/>
  <c r="BA240" i="4" s="1"/>
  <c r="BA239" i="4" s="1"/>
  <c r="BA401" i="3"/>
  <c r="BA400" i="3" s="1"/>
  <c r="BA399" i="3" s="1"/>
  <c r="S259" i="4"/>
  <c r="S258" i="4" s="1"/>
  <c r="S257" i="4" s="1"/>
  <c r="S256" i="4" s="1"/>
  <c r="S405" i="3"/>
  <c r="S404" i="3" s="1"/>
  <c r="S403" i="3" s="1"/>
  <c r="S402" i="3" s="1"/>
  <c r="Z247" i="2"/>
  <c r="AF259" i="4"/>
  <c r="AF258" i="4" s="1"/>
  <c r="AF257" i="4" s="1"/>
  <c r="AF256" i="4" s="1"/>
  <c r="AF405" i="3"/>
  <c r="AF404" i="3" s="1"/>
  <c r="AF403" i="3" s="1"/>
  <c r="AF402" i="3" s="1"/>
  <c r="AN247" i="2"/>
  <c r="AX259" i="4"/>
  <c r="AX258" i="4" s="1"/>
  <c r="AX257" i="4" s="1"/>
  <c r="AX256" i="4" s="1"/>
  <c r="AX405" i="3"/>
  <c r="AX404" i="3" s="1"/>
  <c r="AX403" i="3" s="1"/>
  <c r="AX402" i="3" s="1"/>
  <c r="L291" i="4"/>
  <c r="L290" i="4" s="1"/>
  <c r="L289" i="4" s="1"/>
  <c r="L288" i="4" s="1"/>
  <c r="L287" i="4" s="1"/>
  <c r="L410" i="3"/>
  <c r="L409" i="3" s="1"/>
  <c r="L408" i="3" s="1"/>
  <c r="L407" i="3" s="1"/>
  <c r="T252" i="2"/>
  <c r="AA252" i="2"/>
  <c r="AJ291" i="4"/>
  <c r="AJ290" i="4" s="1"/>
  <c r="AJ289" i="4" s="1"/>
  <c r="AJ288" i="4" s="1"/>
  <c r="AJ287" i="4" s="1"/>
  <c r="AJ286" i="4" s="1"/>
  <c r="AJ410" i="3"/>
  <c r="AJ409" i="3" s="1"/>
  <c r="AJ408" i="3" s="1"/>
  <c r="AJ407" i="3" s="1"/>
  <c r="AO291" i="4"/>
  <c r="AO290" i="4" s="1"/>
  <c r="AO289" i="4" s="1"/>
  <c r="AO288" i="4" s="1"/>
  <c r="AO287" i="4" s="1"/>
  <c r="AO410" i="3"/>
  <c r="AO409" i="3" s="1"/>
  <c r="AO408" i="3" s="1"/>
  <c r="AO407" i="3" s="1"/>
  <c r="AY291" i="4"/>
  <c r="AY290" i="4" s="1"/>
  <c r="AY289" i="4" s="1"/>
  <c r="AY288" i="4" s="1"/>
  <c r="AY287" i="4" s="1"/>
  <c r="AY410" i="3"/>
  <c r="AY409" i="3" s="1"/>
  <c r="AY408" i="3" s="1"/>
  <c r="AY407" i="3" s="1"/>
  <c r="K255" i="2"/>
  <c r="K254" i="2" s="1"/>
  <c r="K253" i="2" s="1"/>
  <c r="K248" i="2" s="1"/>
  <c r="AI255" i="2"/>
  <c r="AI254" i="2" s="1"/>
  <c r="AI253" i="2" s="1"/>
  <c r="AI248" i="2" s="1"/>
  <c r="O299" i="4"/>
  <c r="O298" i="4" s="1"/>
  <c r="O297" i="4" s="1"/>
  <c r="O293" i="4" s="1"/>
  <c r="O292" i="4" s="1"/>
  <c r="O286" i="4" s="1"/>
  <c r="O418" i="3"/>
  <c r="O417" i="3" s="1"/>
  <c r="O416" i="3" s="1"/>
  <c r="U299" i="4"/>
  <c r="U298" i="4" s="1"/>
  <c r="U297" i="4" s="1"/>
  <c r="U293" i="4" s="1"/>
  <c r="U292" i="4" s="1"/>
  <c r="U418" i="3"/>
  <c r="U417" i="3" s="1"/>
  <c r="U416" i="3" s="1"/>
  <c r="AB256" i="2"/>
  <c r="AL299" i="4"/>
  <c r="AL298" i="4" s="1"/>
  <c r="AL297" i="4" s="1"/>
  <c r="AL293" i="4" s="1"/>
  <c r="AL292" i="4" s="1"/>
  <c r="AL418" i="3"/>
  <c r="AL417" i="3" s="1"/>
  <c r="AL416" i="3" s="1"/>
  <c r="AQ299" i="4"/>
  <c r="AQ298" i="4" s="1"/>
  <c r="AQ297" i="4" s="1"/>
  <c r="AQ293" i="4" s="1"/>
  <c r="AQ292" i="4" s="1"/>
  <c r="AQ418" i="3"/>
  <c r="AQ417" i="3" s="1"/>
  <c r="AQ416" i="3" s="1"/>
  <c r="AZ299" i="4"/>
  <c r="AZ298" i="4" s="1"/>
  <c r="AZ297" i="4" s="1"/>
  <c r="AZ293" i="4" s="1"/>
  <c r="AZ292" i="4" s="1"/>
  <c r="AZ418" i="3"/>
  <c r="AZ417" i="3" s="1"/>
  <c r="AZ416" i="3" s="1"/>
  <c r="T305" i="4"/>
  <c r="T304" i="4" s="1"/>
  <c r="T303" i="4" s="1"/>
  <c r="T302" i="4" s="1"/>
  <c r="T421" i="3"/>
  <c r="T420" i="3" s="1"/>
  <c r="T419" i="3" s="1"/>
  <c r="AB259" i="2"/>
  <c r="AN305" i="4"/>
  <c r="AN304" i="4" s="1"/>
  <c r="AN303" i="4" s="1"/>
  <c r="AN302" i="4" s="1"/>
  <c r="AN421" i="3"/>
  <c r="AN420" i="3" s="1"/>
  <c r="AN419" i="3" s="1"/>
  <c r="AZ305" i="4"/>
  <c r="AZ304" i="4" s="1"/>
  <c r="AZ303" i="4" s="1"/>
  <c r="AZ302" i="4" s="1"/>
  <c r="AZ421" i="3"/>
  <c r="AZ420" i="3" s="1"/>
  <c r="AZ419" i="3" s="1"/>
  <c r="R462" i="4"/>
  <c r="R461" i="4" s="1"/>
  <c r="R460" i="4" s="1"/>
  <c r="R456" i="4" s="1"/>
  <c r="R441" i="3"/>
  <c r="R440" i="3" s="1"/>
  <c r="R439" i="3" s="1"/>
  <c r="X462" i="4"/>
  <c r="X461" i="4" s="1"/>
  <c r="X460" i="4" s="1"/>
  <c r="X456" i="4" s="1"/>
  <c r="X441" i="3"/>
  <c r="X440" i="3" s="1"/>
  <c r="X439" i="3" s="1"/>
  <c r="X435" i="3" s="1"/>
  <c r="AC263" i="2"/>
  <c r="AM462" i="4"/>
  <c r="AM461" i="4" s="1"/>
  <c r="AM460" i="4" s="1"/>
  <c r="AM456" i="4" s="1"/>
  <c r="AM441" i="3"/>
  <c r="AM440" i="3" s="1"/>
  <c r="AM439" i="3" s="1"/>
  <c r="AV462" i="4"/>
  <c r="AV461" i="4" s="1"/>
  <c r="AV460" i="4" s="1"/>
  <c r="AV456" i="4" s="1"/>
  <c r="AV441" i="3"/>
  <c r="AV440" i="3" s="1"/>
  <c r="AV439" i="3" s="1"/>
  <c r="AV435" i="3" s="1"/>
  <c r="BA462" i="4"/>
  <c r="BA461" i="4" s="1"/>
  <c r="BA460" i="4" s="1"/>
  <c r="BA456" i="4" s="1"/>
  <c r="BA441" i="3"/>
  <c r="BA440" i="3" s="1"/>
  <c r="BA439" i="3" s="1"/>
  <c r="Z268" i="2"/>
  <c r="Z267" i="2" s="1"/>
  <c r="Z266" i="2" s="1"/>
  <c r="Z265" i="2" s="1"/>
  <c r="R311" i="4"/>
  <c r="R310" i="4" s="1"/>
  <c r="R309" i="4" s="1"/>
  <c r="R308" i="4" s="1"/>
  <c r="R307" i="4" s="1"/>
  <c r="R306" i="4" s="1"/>
  <c r="R446" i="3"/>
  <c r="R445" i="3" s="1"/>
  <c r="R444" i="3" s="1"/>
  <c r="R443" i="3" s="1"/>
  <c r="V311" i="4"/>
  <c r="V310" i="4" s="1"/>
  <c r="V309" i="4" s="1"/>
  <c r="V308" i="4" s="1"/>
  <c r="V307" i="4" s="1"/>
  <c r="V306" i="4" s="1"/>
  <c r="V446" i="3"/>
  <c r="V445" i="3" s="1"/>
  <c r="V444" i="3" s="1"/>
  <c r="V443" i="3" s="1"/>
  <c r="AO311" i="4"/>
  <c r="AO310" i="4" s="1"/>
  <c r="AO309" i="4" s="1"/>
  <c r="AO308" i="4" s="1"/>
  <c r="AO307" i="4" s="1"/>
  <c r="AO306" i="4" s="1"/>
  <c r="AO446" i="3"/>
  <c r="AO445" i="3" s="1"/>
  <c r="AO444" i="3" s="1"/>
  <c r="AO443" i="3" s="1"/>
  <c r="BA311" i="4"/>
  <c r="BA310" i="4" s="1"/>
  <c r="BA309" i="4" s="1"/>
  <c r="BA308" i="4" s="1"/>
  <c r="BA307" i="4" s="1"/>
  <c r="BA306" i="4" s="1"/>
  <c r="BA446" i="3"/>
  <c r="BA445" i="3" s="1"/>
  <c r="BA444" i="3" s="1"/>
  <c r="BA443" i="3" s="1"/>
  <c r="S265" i="4"/>
  <c r="S264" i="4" s="1"/>
  <c r="S450" i="3"/>
  <c r="S449" i="3" s="1"/>
  <c r="Z275" i="2"/>
  <c r="AF265" i="4"/>
  <c r="AF264" i="4" s="1"/>
  <c r="AF450" i="3"/>
  <c r="AF449" i="3" s="1"/>
  <c r="AN275" i="2"/>
  <c r="AX265" i="4"/>
  <c r="AX264" i="4" s="1"/>
  <c r="AX450" i="3"/>
  <c r="AX449" i="3" s="1"/>
  <c r="L267" i="4"/>
  <c r="L266" i="4" s="1"/>
  <c r="L452" i="3"/>
  <c r="L451" i="3" s="1"/>
  <c r="T277" i="2"/>
  <c r="BA267" i="4"/>
  <c r="BA266" i="4" s="1"/>
  <c r="BA452" i="3"/>
  <c r="BA451" i="3" s="1"/>
  <c r="S270" i="4"/>
  <c r="S269" i="4" s="1"/>
  <c r="S455" i="3"/>
  <c r="S454" i="3" s="1"/>
  <c r="Z270" i="4"/>
  <c r="Z269" i="4" s="1"/>
  <c r="Z455" i="3"/>
  <c r="Z454" i="3" s="1"/>
  <c r="AJ270" i="4"/>
  <c r="AJ269" i="4" s="1"/>
  <c r="AJ455" i="3"/>
  <c r="AJ454" i="3" s="1"/>
  <c r="AJ279" i="2"/>
  <c r="AO270" i="4"/>
  <c r="AO269" i="4" s="1"/>
  <c r="AO455" i="3"/>
  <c r="AO454" i="3" s="1"/>
  <c r="AY270" i="4"/>
  <c r="AY269" i="4" s="1"/>
  <c r="AY455" i="3"/>
  <c r="AY454" i="3" s="1"/>
  <c r="P272" i="4"/>
  <c r="P271" i="4" s="1"/>
  <c r="P457" i="3"/>
  <c r="P456" i="3" s="1"/>
  <c r="U272" i="4"/>
  <c r="U271" i="4" s="1"/>
  <c r="U457" i="3"/>
  <c r="U456" i="3" s="1"/>
  <c r="U281" i="2"/>
  <c r="U278" i="2" s="1"/>
  <c r="AC282" i="2"/>
  <c r="AM272" i="4"/>
  <c r="AM271" i="4" s="1"/>
  <c r="AM457" i="3"/>
  <c r="AM456" i="3" s="1"/>
  <c r="U275" i="4"/>
  <c r="U274" i="4" s="1"/>
  <c r="U273" i="4" s="1"/>
  <c r="U460" i="3"/>
  <c r="U459" i="3" s="1"/>
  <c r="U458" i="3" s="1"/>
  <c r="AC285" i="2"/>
  <c r="AM275" i="4"/>
  <c r="AM274" i="4" s="1"/>
  <c r="AM273" i="4" s="1"/>
  <c r="AM460" i="3"/>
  <c r="AM459" i="3" s="1"/>
  <c r="AM458" i="3" s="1"/>
  <c r="AV275" i="4"/>
  <c r="AV274" i="4" s="1"/>
  <c r="AV273" i="4" s="1"/>
  <c r="AV460" i="3"/>
  <c r="AV459" i="3" s="1"/>
  <c r="AV458" i="3" s="1"/>
  <c r="BA275" i="4"/>
  <c r="BA274" i="4" s="1"/>
  <c r="BA273" i="4" s="1"/>
  <c r="BA460" i="3"/>
  <c r="BA459" i="3" s="1"/>
  <c r="BA458" i="3" s="1"/>
  <c r="M278" i="4"/>
  <c r="M277" i="4" s="1"/>
  <c r="M463" i="3"/>
  <c r="M462" i="3" s="1"/>
  <c r="U288" i="2"/>
  <c r="T278" i="4"/>
  <c r="T277" i="4" s="1"/>
  <c r="T463" i="3"/>
  <c r="T462" i="3" s="1"/>
  <c r="AB288" i="2"/>
  <c r="AG278" i="4"/>
  <c r="AG277" i="4" s="1"/>
  <c r="AG463" i="3"/>
  <c r="AG462" i="3" s="1"/>
  <c r="AN278" i="4"/>
  <c r="AN277" i="4" s="1"/>
  <c r="AN463" i="3"/>
  <c r="AN462" i="3" s="1"/>
  <c r="AN287" i="2"/>
  <c r="AN286" i="2" s="1"/>
  <c r="AX278" i="4"/>
  <c r="AX277" i="4" s="1"/>
  <c r="AX463" i="3"/>
  <c r="AX462" i="3" s="1"/>
  <c r="Q280" i="4"/>
  <c r="Q279" i="4" s="1"/>
  <c r="Q465" i="3"/>
  <c r="Q464" i="3" s="1"/>
  <c r="Q289" i="2"/>
  <c r="Q286" i="2" s="1"/>
  <c r="Q272" i="2" s="1"/>
  <c r="AN285" i="4"/>
  <c r="AN284" i="4" s="1"/>
  <c r="AN283" i="4" s="1"/>
  <c r="AN282" i="4" s="1"/>
  <c r="AN281" i="4" s="1"/>
  <c r="AN468" i="3"/>
  <c r="AN467" i="3" s="1"/>
  <c r="AN466" i="3" s="1"/>
  <c r="AZ285" i="4"/>
  <c r="AZ284" i="4" s="1"/>
  <c r="AZ283" i="4" s="1"/>
  <c r="AZ282" i="4" s="1"/>
  <c r="AZ281" i="4" s="1"/>
  <c r="AZ468" i="3"/>
  <c r="AZ467" i="3" s="1"/>
  <c r="AZ466" i="3" s="1"/>
  <c r="AE337" i="4"/>
  <c r="AE336" i="4" s="1"/>
  <c r="AE335" i="4" s="1"/>
  <c r="AE218" i="3"/>
  <c r="AE217" i="3" s="1"/>
  <c r="AE216" i="3" s="1"/>
  <c r="AE215" i="3" s="1"/>
  <c r="AM300" i="2"/>
  <c r="AE299" i="2"/>
  <c r="AE298" i="2" s="1"/>
  <c r="AD343" i="4"/>
  <c r="AD342" i="4" s="1"/>
  <c r="AD341" i="4" s="1"/>
  <c r="AD221" i="3"/>
  <c r="AD220" i="3" s="1"/>
  <c r="AD219" i="3" s="1"/>
  <c r="AL303" i="2"/>
  <c r="AF303" i="2"/>
  <c r="AX343" i="4"/>
  <c r="AX342" i="4" s="1"/>
  <c r="AX341" i="4" s="1"/>
  <c r="AX221" i="3"/>
  <c r="AX220" i="3" s="1"/>
  <c r="AX219" i="3" s="1"/>
  <c r="AV305" i="2"/>
  <c r="AV304" i="2" s="1"/>
  <c r="BA352" i="4"/>
  <c r="BA351" i="4" s="1"/>
  <c r="BA350" i="4" s="1"/>
  <c r="BA305" i="2"/>
  <c r="BA304" i="2" s="1"/>
  <c r="X227" i="3"/>
  <c r="X226" i="3" s="1"/>
  <c r="X225" i="3" s="1"/>
  <c r="X311" i="2"/>
  <c r="X310" i="2" s="1"/>
  <c r="X297" i="2" s="1"/>
  <c r="AJ227" i="3"/>
  <c r="AJ226" i="3" s="1"/>
  <c r="AJ225" i="3" s="1"/>
  <c r="AN312" i="2"/>
  <c r="AJ311" i="2"/>
  <c r="AJ310" i="2" s="1"/>
  <c r="AY334" i="4"/>
  <c r="AY333" i="4" s="1"/>
  <c r="AY332" i="4" s="1"/>
  <c r="AY249" i="3"/>
  <c r="AY248" i="3" s="1"/>
  <c r="AY247" i="3" s="1"/>
  <c r="AY333" i="2"/>
  <c r="AY332" i="2" s="1"/>
  <c r="N325" i="2"/>
  <c r="AY331" i="3"/>
  <c r="AY330" i="3" s="1"/>
  <c r="AY329" i="3" s="1"/>
  <c r="AY400" i="2"/>
  <c r="AY399" i="2" s="1"/>
  <c r="U435" i="2"/>
  <c r="U430" i="2" s="1"/>
  <c r="AM431" i="4"/>
  <c r="AM430" i="3"/>
  <c r="AM443" i="2"/>
  <c r="AM442" i="2" s="1"/>
  <c r="S435" i="4"/>
  <c r="S434" i="4" s="1"/>
  <c r="S433" i="4" s="1"/>
  <c r="S434" i="3"/>
  <c r="S433" i="3" s="1"/>
  <c r="S432" i="3" s="1"/>
  <c r="S447" i="2"/>
  <c r="S446" i="2" s="1"/>
  <c r="AA448" i="2"/>
  <c r="AY435" i="4"/>
  <c r="AY434" i="4" s="1"/>
  <c r="AY433" i="4" s="1"/>
  <c r="AY434" i="3"/>
  <c r="AY433" i="3" s="1"/>
  <c r="AY432" i="3" s="1"/>
  <c r="AY447" i="2"/>
  <c r="AY446" i="2" s="1"/>
  <c r="AI39" i="3"/>
  <c r="S13" i="2"/>
  <c r="S12" i="2" s="1"/>
  <c r="AQ13" i="2"/>
  <c r="AQ12" i="2" s="1"/>
  <c r="O13" i="4"/>
  <c r="O12" i="4" s="1"/>
  <c r="O18" i="3"/>
  <c r="O17" i="3" s="1"/>
  <c r="U13" i="4"/>
  <c r="U12" i="4" s="1"/>
  <c r="U18" i="3"/>
  <c r="U17" i="3" s="1"/>
  <c r="AI13" i="4"/>
  <c r="AI12" i="4" s="1"/>
  <c r="AI11" i="4" s="1"/>
  <c r="AI18" i="3"/>
  <c r="AI17" i="3" s="1"/>
  <c r="AI16" i="3" s="1"/>
  <c r="AO13" i="4"/>
  <c r="AO12" i="4" s="1"/>
  <c r="AO11" i="4" s="1"/>
  <c r="AO18" i="3"/>
  <c r="AO17" i="3" s="1"/>
  <c r="AO16" i="3" s="1"/>
  <c r="O15" i="4"/>
  <c r="O14" i="4" s="1"/>
  <c r="O20" i="3"/>
  <c r="O19" i="3" s="1"/>
  <c r="U15" i="4"/>
  <c r="U14" i="4" s="1"/>
  <c r="U20" i="3"/>
  <c r="U19" i="3" s="1"/>
  <c r="AB15" i="4"/>
  <c r="AB14" i="4" s="1"/>
  <c r="AB20" i="3"/>
  <c r="AB19" i="3" s="1"/>
  <c r="AL15" i="4"/>
  <c r="AL14" i="4" s="1"/>
  <c r="AL20" i="3"/>
  <c r="AL19" i="3" s="1"/>
  <c r="AQ15" i="4"/>
  <c r="AQ14" i="4" s="1"/>
  <c r="AQ20" i="3"/>
  <c r="AQ19" i="3" s="1"/>
  <c r="AZ15" i="4"/>
  <c r="AZ14" i="4" s="1"/>
  <c r="AZ20" i="3"/>
  <c r="AZ19" i="3" s="1"/>
  <c r="O18" i="4"/>
  <c r="O17" i="4" s="1"/>
  <c r="O23" i="3"/>
  <c r="O22" i="3" s="1"/>
  <c r="U18" i="4"/>
  <c r="U17" i="4" s="1"/>
  <c r="U23" i="3"/>
  <c r="U22" i="3" s="1"/>
  <c r="AB18" i="4"/>
  <c r="AB17" i="4" s="1"/>
  <c r="AB23" i="3"/>
  <c r="AB22" i="3" s="1"/>
  <c r="AI18" i="4"/>
  <c r="AI17" i="4" s="1"/>
  <c r="AI23" i="3"/>
  <c r="AI22" i="3" s="1"/>
  <c r="AO18" i="4"/>
  <c r="AO17" i="4" s="1"/>
  <c r="AO23" i="3"/>
  <c r="AO22" i="3" s="1"/>
  <c r="J20" i="4"/>
  <c r="J19" i="4" s="1"/>
  <c r="J25" i="3"/>
  <c r="J24" i="3" s="1"/>
  <c r="AD20" i="4"/>
  <c r="AD19" i="4" s="1"/>
  <c r="AD25" i="3"/>
  <c r="AD24" i="3" s="1"/>
  <c r="AQ20" i="4"/>
  <c r="AQ19" i="4" s="1"/>
  <c r="AQ25" i="3"/>
  <c r="AQ24" i="3" s="1"/>
  <c r="AZ20" i="4"/>
  <c r="AZ19" i="4" s="1"/>
  <c r="AZ25" i="3"/>
  <c r="AZ24" i="3" s="1"/>
  <c r="R23" i="4"/>
  <c r="R22" i="4" s="1"/>
  <c r="R21" i="4" s="1"/>
  <c r="R28" i="3"/>
  <c r="R27" i="3" s="1"/>
  <c r="R26" i="3" s="1"/>
  <c r="Y23" i="4"/>
  <c r="Y22" i="4" s="1"/>
  <c r="Y21" i="4" s="1"/>
  <c r="Y28" i="3"/>
  <c r="Y27" i="3" s="1"/>
  <c r="Y26" i="3" s="1"/>
  <c r="AM23" i="4"/>
  <c r="AM22" i="4" s="1"/>
  <c r="AM21" i="4" s="1"/>
  <c r="AM28" i="3"/>
  <c r="AM27" i="3" s="1"/>
  <c r="AM26" i="3" s="1"/>
  <c r="AW23" i="4"/>
  <c r="AW22" i="4" s="1"/>
  <c r="AW21" i="4" s="1"/>
  <c r="AW28" i="3"/>
  <c r="AW27" i="3" s="1"/>
  <c r="AW26" i="3" s="1"/>
  <c r="BA24" i="2"/>
  <c r="Z25" i="4"/>
  <c r="Z24" i="4" s="1"/>
  <c r="Z30" i="3"/>
  <c r="Z29" i="3" s="1"/>
  <c r="AE25" i="4"/>
  <c r="AE24" i="4" s="1"/>
  <c r="AE21" i="4" s="1"/>
  <c r="AE30" i="3"/>
  <c r="AE29" i="3" s="1"/>
  <c r="AE26" i="3" s="1"/>
  <c r="AN25" i="4"/>
  <c r="AN24" i="4" s="1"/>
  <c r="AN30" i="3"/>
  <c r="AN29" i="3" s="1"/>
  <c r="AX25" i="4"/>
  <c r="AX24" i="4" s="1"/>
  <c r="AX30" i="3"/>
  <c r="AX29" i="3" s="1"/>
  <c r="K28" i="4"/>
  <c r="K27" i="4" s="1"/>
  <c r="K26" i="4" s="1"/>
  <c r="K33" i="3"/>
  <c r="K32" i="3" s="1"/>
  <c r="K31" i="3" s="1"/>
  <c r="T28" i="4"/>
  <c r="T27" i="4" s="1"/>
  <c r="T26" i="4" s="1"/>
  <c r="T33" i="3"/>
  <c r="T32" i="3" s="1"/>
  <c r="T31" i="3" s="1"/>
  <c r="AI28" i="4"/>
  <c r="AI27" i="4" s="1"/>
  <c r="AI26" i="4" s="1"/>
  <c r="AI33" i="3"/>
  <c r="AI32" i="3" s="1"/>
  <c r="AI31" i="3" s="1"/>
  <c r="AO28" i="4"/>
  <c r="AO27" i="4" s="1"/>
  <c r="AO26" i="4" s="1"/>
  <c r="AO33" i="3"/>
  <c r="AO32" i="3" s="1"/>
  <c r="AO31" i="3" s="1"/>
  <c r="O30" i="4"/>
  <c r="O29" i="4" s="1"/>
  <c r="O35" i="3"/>
  <c r="O34" i="3" s="1"/>
  <c r="U30" i="4"/>
  <c r="U29" i="4" s="1"/>
  <c r="U35" i="3"/>
  <c r="U34" i="3" s="1"/>
  <c r="AB30" i="4"/>
  <c r="AB29" i="4" s="1"/>
  <c r="AB35" i="3"/>
  <c r="AB34" i="3" s="1"/>
  <c r="AL30" i="4"/>
  <c r="AL29" i="4" s="1"/>
  <c r="AL35" i="3"/>
  <c r="AL34" i="3" s="1"/>
  <c r="AQ30" i="4"/>
  <c r="AQ29" i="4" s="1"/>
  <c r="AQ35" i="3"/>
  <c r="AQ34" i="3" s="1"/>
  <c r="AZ30" i="4"/>
  <c r="AZ29" i="4" s="1"/>
  <c r="AZ35" i="3"/>
  <c r="AZ34" i="3" s="1"/>
  <c r="R36" i="4"/>
  <c r="R35" i="4" s="1"/>
  <c r="R34" i="4" s="1"/>
  <c r="R38" i="3"/>
  <c r="R37" i="3" s="1"/>
  <c r="R36" i="3" s="1"/>
  <c r="X36" i="4"/>
  <c r="X35" i="4" s="1"/>
  <c r="X34" i="4" s="1"/>
  <c r="X38" i="3"/>
  <c r="X37" i="3" s="1"/>
  <c r="X36" i="3" s="1"/>
  <c r="AC36" i="4"/>
  <c r="AC35" i="4" s="1"/>
  <c r="AC34" i="4" s="1"/>
  <c r="AC38" i="3"/>
  <c r="AC37" i="3" s="1"/>
  <c r="AC36" i="3" s="1"/>
  <c r="AM36" i="4"/>
  <c r="AM35" i="4" s="1"/>
  <c r="AM34" i="4" s="1"/>
  <c r="AM38" i="3"/>
  <c r="AM37" i="3" s="1"/>
  <c r="AM36" i="3" s="1"/>
  <c r="AV36" i="4"/>
  <c r="AV35" i="4" s="1"/>
  <c r="AV34" i="4" s="1"/>
  <c r="AV38" i="3"/>
  <c r="AV37" i="3" s="1"/>
  <c r="AV36" i="3" s="1"/>
  <c r="BA36" i="4"/>
  <c r="BA35" i="4" s="1"/>
  <c r="BA34" i="4" s="1"/>
  <c r="BA38" i="3"/>
  <c r="BA37" i="3" s="1"/>
  <c r="BA36" i="3" s="1"/>
  <c r="S39" i="4"/>
  <c r="S38" i="4" s="1"/>
  <c r="S41" i="3"/>
  <c r="S40" i="3" s="1"/>
  <c r="Z39" i="4"/>
  <c r="Z38" i="4" s="1"/>
  <c r="Z41" i="3"/>
  <c r="Z40" i="3" s="1"/>
  <c r="AF39" i="4"/>
  <c r="AF38" i="4" s="1"/>
  <c r="AF41" i="3"/>
  <c r="AF40" i="3" s="1"/>
  <c r="AN37" i="2"/>
  <c r="AX39" i="4"/>
  <c r="AX38" i="4" s="1"/>
  <c r="AX41" i="3"/>
  <c r="AX40" i="3" s="1"/>
  <c r="L41" i="4"/>
  <c r="L40" i="4" s="1"/>
  <c r="L43" i="3"/>
  <c r="L42" i="3" s="1"/>
  <c r="S41" i="4"/>
  <c r="S40" i="4" s="1"/>
  <c r="S43" i="3"/>
  <c r="S42" i="3" s="1"/>
  <c r="AF41" i="4"/>
  <c r="AF40" i="4" s="1"/>
  <c r="AF43" i="3"/>
  <c r="AF42" i="3" s="1"/>
  <c r="AN39" i="2"/>
  <c r="AX41" i="4"/>
  <c r="AX40" i="4" s="1"/>
  <c r="AX43" i="3"/>
  <c r="AX42" i="3" s="1"/>
  <c r="P43" i="4"/>
  <c r="P42" i="4" s="1"/>
  <c r="P45" i="3"/>
  <c r="P44" i="3" s="1"/>
  <c r="U43" i="4"/>
  <c r="U42" i="4" s="1"/>
  <c r="U45" i="3"/>
  <c r="U44" i="3" s="1"/>
  <c r="AL43" i="4"/>
  <c r="AL42" i="4" s="1"/>
  <c r="AL45" i="3"/>
  <c r="AL44" i="3" s="1"/>
  <c r="AR43" i="4"/>
  <c r="AR42" i="4" s="1"/>
  <c r="AR45" i="3"/>
  <c r="AR44" i="3" s="1"/>
  <c r="AZ41" i="2"/>
  <c r="R45" i="4"/>
  <c r="R44" i="4" s="1"/>
  <c r="R47" i="3"/>
  <c r="R46" i="3" s="1"/>
  <c r="X45" i="4"/>
  <c r="X44" i="4" s="1"/>
  <c r="X47" i="3"/>
  <c r="X46" i="3" s="1"/>
  <c r="AC45" i="4"/>
  <c r="AC44" i="4" s="1"/>
  <c r="AC47" i="3"/>
  <c r="AC46" i="3" s="1"/>
  <c r="AM45" i="4"/>
  <c r="AM44" i="4" s="1"/>
  <c r="AM47" i="3"/>
  <c r="AM46" i="3" s="1"/>
  <c r="AV45" i="4"/>
  <c r="AV44" i="4" s="1"/>
  <c r="AV47" i="3"/>
  <c r="AV46" i="3" s="1"/>
  <c r="BA45" i="4"/>
  <c r="BA44" i="4" s="1"/>
  <c r="BA47" i="3"/>
  <c r="BA46" i="3" s="1"/>
  <c r="S48" i="4"/>
  <c r="S47" i="4" s="1"/>
  <c r="S46" i="4" s="1"/>
  <c r="S50" i="3"/>
  <c r="S49" i="3" s="1"/>
  <c r="S48" i="3" s="1"/>
  <c r="Z48" i="4"/>
  <c r="Z47" i="4" s="1"/>
  <c r="Z46" i="4" s="1"/>
  <c r="Z50" i="3"/>
  <c r="Z49" i="3" s="1"/>
  <c r="Z48" i="3" s="1"/>
  <c r="AF48" i="4"/>
  <c r="AF47" i="4" s="1"/>
  <c r="AF46" i="4" s="1"/>
  <c r="AF50" i="3"/>
  <c r="AF49" i="3" s="1"/>
  <c r="AF48" i="3" s="1"/>
  <c r="AN46" i="2"/>
  <c r="AX48" i="4"/>
  <c r="AX47" i="4" s="1"/>
  <c r="AX46" i="4" s="1"/>
  <c r="AX50" i="3"/>
  <c r="AX49" i="3" s="1"/>
  <c r="AX48" i="3" s="1"/>
  <c r="L51" i="4"/>
  <c r="L50" i="4" s="1"/>
  <c r="L49" i="4" s="1"/>
  <c r="L53" i="3"/>
  <c r="L52" i="3" s="1"/>
  <c r="L51" i="3" s="1"/>
  <c r="T49" i="2"/>
  <c r="AA51" i="4"/>
  <c r="AA50" i="4" s="1"/>
  <c r="AA49" i="4" s="1"/>
  <c r="AA53" i="3"/>
  <c r="AA52" i="3" s="1"/>
  <c r="AA51" i="3" s="1"/>
  <c r="AJ51" i="4"/>
  <c r="AJ50" i="4" s="1"/>
  <c r="AJ49" i="4" s="1"/>
  <c r="AJ53" i="3"/>
  <c r="AJ52" i="3" s="1"/>
  <c r="AJ51" i="3" s="1"/>
  <c r="AO51" i="4"/>
  <c r="AO50" i="4" s="1"/>
  <c r="AO49" i="4" s="1"/>
  <c r="AO53" i="3"/>
  <c r="AO52" i="3" s="1"/>
  <c r="AO51" i="3" s="1"/>
  <c r="AY51" i="4"/>
  <c r="AY50" i="4" s="1"/>
  <c r="AY49" i="4" s="1"/>
  <c r="AY53" i="3"/>
  <c r="AY52" i="3" s="1"/>
  <c r="AY51" i="3" s="1"/>
  <c r="P54" i="4"/>
  <c r="P53" i="4" s="1"/>
  <c r="P52" i="4" s="1"/>
  <c r="P56" i="3"/>
  <c r="P55" i="3" s="1"/>
  <c r="P54" i="3" s="1"/>
  <c r="U54" i="4"/>
  <c r="U53" i="4" s="1"/>
  <c r="U52" i="4" s="1"/>
  <c r="U56" i="3"/>
  <c r="U55" i="3" s="1"/>
  <c r="U54" i="3" s="1"/>
  <c r="AL54" i="4"/>
  <c r="AL53" i="4" s="1"/>
  <c r="AL52" i="4" s="1"/>
  <c r="AL56" i="3"/>
  <c r="AL55" i="3" s="1"/>
  <c r="AL54" i="3" s="1"/>
  <c r="AR54" i="4"/>
  <c r="AR53" i="4" s="1"/>
  <c r="AR52" i="4" s="1"/>
  <c r="AR56" i="3"/>
  <c r="AR55" i="3" s="1"/>
  <c r="AR54" i="3" s="1"/>
  <c r="AZ52" i="2"/>
  <c r="R60" i="4"/>
  <c r="R59" i="4" s="1"/>
  <c r="R58" i="4" s="1"/>
  <c r="R59" i="3"/>
  <c r="R58" i="3" s="1"/>
  <c r="R57" i="3" s="1"/>
  <c r="Y60" i="4"/>
  <c r="Y59" i="4" s="1"/>
  <c r="Y58" i="4" s="1"/>
  <c r="Y59" i="3"/>
  <c r="Y58" i="3" s="1"/>
  <c r="Y57" i="3" s="1"/>
  <c r="AM60" i="4"/>
  <c r="AM59" i="4" s="1"/>
  <c r="AM58" i="4" s="1"/>
  <c r="AM59" i="3"/>
  <c r="AM58" i="3" s="1"/>
  <c r="AM57" i="3" s="1"/>
  <c r="AW60" i="4"/>
  <c r="AW59" i="4" s="1"/>
  <c r="AW58" i="4" s="1"/>
  <c r="AW59" i="3"/>
  <c r="AW58" i="3" s="1"/>
  <c r="AW57" i="3" s="1"/>
  <c r="BA55" i="2"/>
  <c r="AC57" i="2"/>
  <c r="AC56" i="2" s="1"/>
  <c r="R100" i="4"/>
  <c r="R99" i="4" s="1"/>
  <c r="R98" i="4" s="1"/>
  <c r="R66" i="3"/>
  <c r="R65" i="3" s="1"/>
  <c r="R64" i="3" s="1"/>
  <c r="R63" i="3" s="1"/>
  <c r="W100" i="4"/>
  <c r="W99" i="4" s="1"/>
  <c r="W98" i="4" s="1"/>
  <c r="W66" i="3"/>
  <c r="W65" i="3" s="1"/>
  <c r="W64" i="3" s="1"/>
  <c r="W63" i="3" s="1"/>
  <c r="AC100" i="4"/>
  <c r="AC99" i="4" s="1"/>
  <c r="AC98" i="4" s="1"/>
  <c r="AC66" i="3"/>
  <c r="AC65" i="3" s="1"/>
  <c r="AC64" i="3" s="1"/>
  <c r="AC63" i="3" s="1"/>
  <c r="AU100" i="4"/>
  <c r="AU99" i="4" s="1"/>
  <c r="AU98" i="4" s="1"/>
  <c r="AU66" i="3"/>
  <c r="AU65" i="3" s="1"/>
  <c r="AU64" i="3" s="1"/>
  <c r="AU63" i="3" s="1"/>
  <c r="BA100" i="4"/>
  <c r="BA99" i="4" s="1"/>
  <c r="BA98" i="4" s="1"/>
  <c r="BA66" i="3"/>
  <c r="BA65" i="3" s="1"/>
  <c r="BA64" i="3" s="1"/>
  <c r="BA63" i="3" s="1"/>
  <c r="U33" i="4"/>
  <c r="U32" i="4" s="1"/>
  <c r="U31" i="4" s="1"/>
  <c r="U95" i="3"/>
  <c r="U94" i="3" s="1"/>
  <c r="U93" i="3" s="1"/>
  <c r="AC66" i="2"/>
  <c r="AO33" i="4"/>
  <c r="AO32" i="4" s="1"/>
  <c r="AO31" i="4" s="1"/>
  <c r="AO95" i="3"/>
  <c r="AO94" i="3" s="1"/>
  <c r="AO93" i="3" s="1"/>
  <c r="BA33" i="4"/>
  <c r="BA32" i="4" s="1"/>
  <c r="BA31" i="4" s="1"/>
  <c r="BA95" i="3"/>
  <c r="BA94" i="3" s="1"/>
  <c r="BA93" i="3" s="1"/>
  <c r="S57" i="4"/>
  <c r="S56" i="4" s="1"/>
  <c r="S55" i="4" s="1"/>
  <c r="S98" i="3"/>
  <c r="S97" i="3" s="1"/>
  <c r="S96" i="3" s="1"/>
  <c r="Z57" i="4"/>
  <c r="Z56" i="4" s="1"/>
  <c r="Z55" i="4" s="1"/>
  <c r="Z98" i="3"/>
  <c r="Z97" i="3" s="1"/>
  <c r="Z96" i="3" s="1"/>
  <c r="AF57" i="4"/>
  <c r="AF56" i="4" s="1"/>
  <c r="AF55" i="4" s="1"/>
  <c r="AF98" i="3"/>
  <c r="AF97" i="3" s="1"/>
  <c r="AF96" i="3" s="1"/>
  <c r="AN69" i="2"/>
  <c r="AX57" i="4"/>
  <c r="AX56" i="4" s="1"/>
  <c r="AX55" i="4" s="1"/>
  <c r="AX98" i="3"/>
  <c r="AX97" i="3" s="1"/>
  <c r="AX96" i="3" s="1"/>
  <c r="L65" i="4"/>
  <c r="L64" i="4" s="1"/>
  <c r="L63" i="4" s="1"/>
  <c r="L101" i="3"/>
  <c r="L100" i="3" s="1"/>
  <c r="L99" i="3" s="1"/>
  <c r="T72" i="2"/>
  <c r="AA65" i="4"/>
  <c r="AA64" i="4" s="1"/>
  <c r="AA63" i="4" s="1"/>
  <c r="AA101" i="3"/>
  <c r="AA100" i="3" s="1"/>
  <c r="AA99" i="3" s="1"/>
  <c r="AJ65" i="4"/>
  <c r="AJ64" i="4" s="1"/>
  <c r="AJ63" i="4" s="1"/>
  <c r="AJ101" i="3"/>
  <c r="AJ100" i="3" s="1"/>
  <c r="AJ99" i="3" s="1"/>
  <c r="AO65" i="4"/>
  <c r="AO64" i="4" s="1"/>
  <c r="AO63" i="4" s="1"/>
  <c r="AO101" i="3"/>
  <c r="AO100" i="3" s="1"/>
  <c r="AO99" i="3" s="1"/>
  <c r="AY65" i="4"/>
  <c r="AY64" i="4" s="1"/>
  <c r="AY63" i="4" s="1"/>
  <c r="AY101" i="3"/>
  <c r="AY100" i="3" s="1"/>
  <c r="AY99" i="3" s="1"/>
  <c r="P71" i="4"/>
  <c r="P70" i="4" s="1"/>
  <c r="P69" i="4" s="1"/>
  <c r="P104" i="3"/>
  <c r="P103" i="3" s="1"/>
  <c r="P102" i="3" s="1"/>
  <c r="U71" i="4"/>
  <c r="U70" i="4" s="1"/>
  <c r="U69" i="4" s="1"/>
  <c r="U104" i="3"/>
  <c r="U103" i="3" s="1"/>
  <c r="U102" i="3" s="1"/>
  <c r="AL71" i="4"/>
  <c r="AL70" i="4" s="1"/>
  <c r="AL69" i="4" s="1"/>
  <c r="AL104" i="3"/>
  <c r="AL103" i="3" s="1"/>
  <c r="AL102" i="3" s="1"/>
  <c r="AR71" i="4"/>
  <c r="AR70" i="4" s="1"/>
  <c r="AR69" i="4" s="1"/>
  <c r="AR104" i="3"/>
  <c r="AR103" i="3" s="1"/>
  <c r="AR102" i="3" s="1"/>
  <c r="AZ75" i="2"/>
  <c r="R74" i="4"/>
  <c r="R73" i="4" s="1"/>
  <c r="R72" i="4" s="1"/>
  <c r="R107" i="3"/>
  <c r="R106" i="3" s="1"/>
  <c r="R105" i="3" s="1"/>
  <c r="X74" i="4"/>
  <c r="X73" i="4" s="1"/>
  <c r="X72" i="4" s="1"/>
  <c r="X107" i="3"/>
  <c r="X106" i="3" s="1"/>
  <c r="X105" i="3" s="1"/>
  <c r="AC74" i="4"/>
  <c r="AC73" i="4" s="1"/>
  <c r="AC72" i="4" s="1"/>
  <c r="AC107" i="3"/>
  <c r="AC106" i="3" s="1"/>
  <c r="AC105" i="3" s="1"/>
  <c r="AM74" i="4"/>
  <c r="AM73" i="4" s="1"/>
  <c r="AM72" i="4" s="1"/>
  <c r="AM107" i="3"/>
  <c r="AM106" i="3" s="1"/>
  <c r="AM105" i="3" s="1"/>
  <c r="AV74" i="4"/>
  <c r="AV73" i="4" s="1"/>
  <c r="AV72" i="4" s="1"/>
  <c r="AV107" i="3"/>
  <c r="AV106" i="3" s="1"/>
  <c r="AV105" i="3" s="1"/>
  <c r="BA74" i="4"/>
  <c r="BA73" i="4" s="1"/>
  <c r="BA72" i="4" s="1"/>
  <c r="BA107" i="3"/>
  <c r="BA106" i="3" s="1"/>
  <c r="BA105" i="3" s="1"/>
  <c r="S85" i="4"/>
  <c r="S84" i="4" s="1"/>
  <c r="S83" i="4" s="1"/>
  <c r="S110" i="3"/>
  <c r="S109" i="3" s="1"/>
  <c r="S108" i="3" s="1"/>
  <c r="Z85" i="4"/>
  <c r="Z84" i="4" s="1"/>
  <c r="Z83" i="4" s="1"/>
  <c r="Z110" i="3"/>
  <c r="Z109" i="3" s="1"/>
  <c r="Z108" i="3" s="1"/>
  <c r="AF85" i="4"/>
  <c r="AF84" i="4" s="1"/>
  <c r="AF83" i="4" s="1"/>
  <c r="AF82" i="4" s="1"/>
  <c r="AF81" i="4" s="1"/>
  <c r="AF110" i="3"/>
  <c r="AF109" i="3" s="1"/>
  <c r="AF108" i="3" s="1"/>
  <c r="AN81" i="2"/>
  <c r="AX85" i="4"/>
  <c r="AX84" i="4" s="1"/>
  <c r="AX83" i="4" s="1"/>
  <c r="AX110" i="3"/>
  <c r="AX109" i="3" s="1"/>
  <c r="AX108" i="3" s="1"/>
  <c r="R88" i="4"/>
  <c r="R87" i="4" s="1"/>
  <c r="R86" i="4" s="1"/>
  <c r="R82" i="4" s="1"/>
  <c r="R81" i="4" s="1"/>
  <c r="R113" i="3"/>
  <c r="R112" i="3" s="1"/>
  <c r="R111" i="3" s="1"/>
  <c r="Z84" i="2"/>
  <c r="AL88" i="4"/>
  <c r="AL87" i="4" s="1"/>
  <c r="AL86" i="4" s="1"/>
  <c r="AL113" i="3"/>
  <c r="AL112" i="3" s="1"/>
  <c r="AL111" i="3" s="1"/>
  <c r="AX88" i="4"/>
  <c r="AX87" i="4" s="1"/>
  <c r="AX86" i="4" s="1"/>
  <c r="AX113" i="3"/>
  <c r="AX112" i="3" s="1"/>
  <c r="AX111" i="3" s="1"/>
  <c r="M93" i="4"/>
  <c r="M92" i="4" s="1"/>
  <c r="M121" i="3"/>
  <c r="M120" i="3" s="1"/>
  <c r="T93" i="4"/>
  <c r="T92" i="4" s="1"/>
  <c r="T121" i="3"/>
  <c r="T120" i="3" s="1"/>
  <c r="AA93" i="4"/>
  <c r="AA92" i="4" s="1"/>
  <c r="AA121" i="3"/>
  <c r="AA120" i="3" s="1"/>
  <c r="AL93" i="4"/>
  <c r="AL92" i="4" s="1"/>
  <c r="AL121" i="3"/>
  <c r="AL120" i="3" s="1"/>
  <c r="AW93" i="4"/>
  <c r="AW92" i="4" s="1"/>
  <c r="AW121" i="3"/>
  <c r="AW120" i="3" s="1"/>
  <c r="BA89" i="2"/>
  <c r="S95" i="4"/>
  <c r="S94" i="4" s="1"/>
  <c r="S123" i="3"/>
  <c r="S122" i="3" s="1"/>
  <c r="Z95" i="4"/>
  <c r="Z94" i="4" s="1"/>
  <c r="Z123" i="3"/>
  <c r="Z122" i="3" s="1"/>
  <c r="AK95" i="4"/>
  <c r="AK94" i="4" s="1"/>
  <c r="AK123" i="3"/>
  <c r="AK122" i="3" s="1"/>
  <c r="AO91" i="2"/>
  <c r="AZ95" i="4"/>
  <c r="AZ94" i="4" s="1"/>
  <c r="AZ123" i="3"/>
  <c r="AZ122" i="3" s="1"/>
  <c r="R97" i="4"/>
  <c r="R96" i="4" s="1"/>
  <c r="R125" i="3"/>
  <c r="R124" i="3" s="1"/>
  <c r="W97" i="4"/>
  <c r="W96" i="4" s="1"/>
  <c r="W91" i="4" s="1"/>
  <c r="W125" i="3"/>
  <c r="W124" i="3" s="1"/>
  <c r="W119" i="3" s="1"/>
  <c r="W118" i="3" s="1"/>
  <c r="W117" i="3" s="1"/>
  <c r="AC97" i="4"/>
  <c r="AC96" i="4" s="1"/>
  <c r="AC125" i="3"/>
  <c r="AC124" i="3" s="1"/>
  <c r="AU97" i="4"/>
  <c r="AU96" i="4" s="1"/>
  <c r="AU91" i="4" s="1"/>
  <c r="AU125" i="3"/>
  <c r="AU124" i="3" s="1"/>
  <c r="AU119" i="3" s="1"/>
  <c r="AU118" i="3" s="1"/>
  <c r="AU117" i="3" s="1"/>
  <c r="BA97" i="4"/>
  <c r="BA96" i="4" s="1"/>
  <c r="BA125" i="3"/>
  <c r="BA124" i="3" s="1"/>
  <c r="S105" i="4"/>
  <c r="S104" i="4" s="1"/>
  <c r="S130" i="3"/>
  <c r="S129" i="3" s="1"/>
  <c r="Z105" i="4"/>
  <c r="Z104" i="4" s="1"/>
  <c r="Z130" i="3"/>
  <c r="Z129" i="3" s="1"/>
  <c r="AF105" i="4"/>
  <c r="AF104" i="4" s="1"/>
  <c r="AF130" i="3"/>
  <c r="AF129" i="3" s="1"/>
  <c r="AN98" i="2"/>
  <c r="AX105" i="4"/>
  <c r="AX104" i="4" s="1"/>
  <c r="AX130" i="3"/>
  <c r="AX129" i="3" s="1"/>
  <c r="L107" i="4"/>
  <c r="L106" i="4" s="1"/>
  <c r="L132" i="3"/>
  <c r="L131" i="3" s="1"/>
  <c r="T100" i="2"/>
  <c r="AA107" i="4"/>
  <c r="AA106" i="4" s="1"/>
  <c r="AA132" i="3"/>
  <c r="AA131" i="3" s="1"/>
  <c r="AJ107" i="4"/>
  <c r="AJ106" i="4" s="1"/>
  <c r="AJ132" i="3"/>
  <c r="AJ131" i="3" s="1"/>
  <c r="AO107" i="4"/>
  <c r="AO106" i="4" s="1"/>
  <c r="AO132" i="3"/>
  <c r="AO131" i="3" s="1"/>
  <c r="AY107" i="4"/>
  <c r="AY106" i="4" s="1"/>
  <c r="AY132" i="3"/>
  <c r="AY131" i="3" s="1"/>
  <c r="P109" i="4"/>
  <c r="P108" i="4" s="1"/>
  <c r="P134" i="3"/>
  <c r="P133" i="3" s="1"/>
  <c r="U109" i="4"/>
  <c r="U108" i="4" s="1"/>
  <c r="U134" i="3"/>
  <c r="U133" i="3" s="1"/>
  <c r="AL109" i="4"/>
  <c r="AL108" i="4" s="1"/>
  <c r="AL134" i="3"/>
  <c r="AL133" i="3" s="1"/>
  <c r="AR109" i="4"/>
  <c r="AR108" i="4" s="1"/>
  <c r="AR134" i="3"/>
  <c r="AR133" i="3" s="1"/>
  <c r="AZ102" i="2"/>
  <c r="R112" i="4"/>
  <c r="R111" i="4" s="1"/>
  <c r="R110" i="4" s="1"/>
  <c r="R137" i="3"/>
  <c r="R136" i="3" s="1"/>
  <c r="R135" i="3" s="1"/>
  <c r="X112" i="4"/>
  <c r="X111" i="4" s="1"/>
  <c r="X110" i="4" s="1"/>
  <c r="X137" i="3"/>
  <c r="X136" i="3" s="1"/>
  <c r="X135" i="3" s="1"/>
  <c r="AC112" i="4"/>
  <c r="AC111" i="4" s="1"/>
  <c r="AC110" i="4" s="1"/>
  <c r="AC137" i="3"/>
  <c r="AC136" i="3" s="1"/>
  <c r="AC135" i="3" s="1"/>
  <c r="AM112" i="4"/>
  <c r="AM111" i="4" s="1"/>
  <c r="AM110" i="4" s="1"/>
  <c r="AM137" i="3"/>
  <c r="AM136" i="3" s="1"/>
  <c r="AM135" i="3" s="1"/>
  <c r="AV112" i="4"/>
  <c r="AV111" i="4" s="1"/>
  <c r="AV110" i="4" s="1"/>
  <c r="AV137" i="3"/>
  <c r="AV136" i="3" s="1"/>
  <c r="AV135" i="3" s="1"/>
  <c r="BA112" i="4"/>
  <c r="BA111" i="4" s="1"/>
  <c r="BA110" i="4" s="1"/>
  <c r="BA137" i="3"/>
  <c r="BA136" i="3" s="1"/>
  <c r="BA135" i="3" s="1"/>
  <c r="Z117" i="4"/>
  <c r="Z116" i="4" s="1"/>
  <c r="Z115" i="4" s="1"/>
  <c r="Z142" i="3"/>
  <c r="Z141" i="3" s="1"/>
  <c r="Z140" i="3" s="1"/>
  <c r="AE117" i="4"/>
  <c r="AE116" i="4" s="1"/>
  <c r="AE115" i="4" s="1"/>
  <c r="AE114" i="4" s="1"/>
  <c r="AE113" i="4" s="1"/>
  <c r="AE142" i="3"/>
  <c r="AE141" i="3" s="1"/>
  <c r="AE140" i="3" s="1"/>
  <c r="AE139" i="3" s="1"/>
  <c r="AE138" i="3" s="1"/>
  <c r="AN117" i="4"/>
  <c r="AN116" i="4" s="1"/>
  <c r="AN115" i="4" s="1"/>
  <c r="AN114" i="4" s="1"/>
  <c r="AN113" i="4" s="1"/>
  <c r="AN142" i="3"/>
  <c r="AN141" i="3" s="1"/>
  <c r="AN140" i="3" s="1"/>
  <c r="AN139" i="3" s="1"/>
  <c r="AX117" i="4"/>
  <c r="AX116" i="4" s="1"/>
  <c r="AX115" i="4" s="1"/>
  <c r="AX114" i="4" s="1"/>
  <c r="AX113" i="4" s="1"/>
  <c r="AX142" i="3"/>
  <c r="AX141" i="3" s="1"/>
  <c r="AX140" i="3" s="1"/>
  <c r="AX139" i="3" s="1"/>
  <c r="R120" i="4"/>
  <c r="R119" i="4" s="1"/>
  <c r="R118" i="4" s="1"/>
  <c r="R145" i="3"/>
  <c r="R144" i="3" s="1"/>
  <c r="R143" i="3" s="1"/>
  <c r="Z113" i="2"/>
  <c r="W125" i="4"/>
  <c r="W124" i="4" s="1"/>
  <c r="W123" i="4" s="1"/>
  <c r="W122" i="4" s="1"/>
  <c r="W121" i="4" s="1"/>
  <c r="W149" i="3"/>
  <c r="W148" i="3" s="1"/>
  <c r="W147" i="3" s="1"/>
  <c r="W146" i="3" s="1"/>
  <c r="X128" i="4"/>
  <c r="X127" i="4" s="1"/>
  <c r="X126" i="4" s="1"/>
  <c r="X122" i="4" s="1"/>
  <c r="X121" i="4" s="1"/>
  <c r="X152" i="3"/>
  <c r="X151" i="3" s="1"/>
  <c r="X150" i="3" s="1"/>
  <c r="X146" i="3" s="1"/>
  <c r="AC128" i="4"/>
  <c r="AC127" i="4" s="1"/>
  <c r="AC126" i="4" s="1"/>
  <c r="AC152" i="3"/>
  <c r="AC151" i="3" s="1"/>
  <c r="AC150" i="3" s="1"/>
  <c r="AM128" i="4"/>
  <c r="AM127" i="4" s="1"/>
  <c r="AM126" i="4" s="1"/>
  <c r="AM122" i="4" s="1"/>
  <c r="AM121" i="4" s="1"/>
  <c r="AM152" i="3"/>
  <c r="AM151" i="3" s="1"/>
  <c r="AM150" i="3" s="1"/>
  <c r="AM146" i="3" s="1"/>
  <c r="AV128" i="4"/>
  <c r="AV127" i="4" s="1"/>
  <c r="AV126" i="4" s="1"/>
  <c r="AV122" i="4" s="1"/>
  <c r="AV121" i="4" s="1"/>
  <c r="AV152" i="3"/>
  <c r="AV151" i="3" s="1"/>
  <c r="AV150" i="3" s="1"/>
  <c r="AV146" i="3" s="1"/>
  <c r="BA128" i="4"/>
  <c r="BA127" i="4" s="1"/>
  <c r="BA126" i="4" s="1"/>
  <c r="BA122" i="4" s="1"/>
  <c r="BA121" i="4" s="1"/>
  <c r="BA152" i="3"/>
  <c r="BA151" i="3" s="1"/>
  <c r="BA150" i="3" s="1"/>
  <c r="BA146" i="3" s="1"/>
  <c r="S131" i="4"/>
  <c r="S130" i="4" s="1"/>
  <c r="S129" i="4" s="1"/>
  <c r="S155" i="3"/>
  <c r="S154" i="3" s="1"/>
  <c r="S153" i="3" s="1"/>
  <c r="Z131" i="4"/>
  <c r="Z130" i="4" s="1"/>
  <c r="Z129" i="4" s="1"/>
  <c r="Z155" i="3"/>
  <c r="Z154" i="3" s="1"/>
  <c r="Z153" i="3" s="1"/>
  <c r="AF131" i="4"/>
  <c r="AF130" i="4" s="1"/>
  <c r="AF129" i="4" s="1"/>
  <c r="AF155" i="3"/>
  <c r="AF154" i="3" s="1"/>
  <c r="AF153" i="3" s="1"/>
  <c r="AN123" i="2"/>
  <c r="AX131" i="4"/>
  <c r="AX130" i="4" s="1"/>
  <c r="AX129" i="4" s="1"/>
  <c r="AX155" i="3"/>
  <c r="AX154" i="3" s="1"/>
  <c r="AX153" i="3" s="1"/>
  <c r="L136" i="4"/>
  <c r="L135" i="4" s="1"/>
  <c r="L134" i="4" s="1"/>
  <c r="L133" i="4" s="1"/>
  <c r="L132" i="4" s="1"/>
  <c r="L159" i="3"/>
  <c r="L158" i="3" s="1"/>
  <c r="L157" i="3" s="1"/>
  <c r="L156" i="3" s="1"/>
  <c r="T127" i="2"/>
  <c r="AA136" i="4"/>
  <c r="AA135" i="4" s="1"/>
  <c r="AA134" i="4" s="1"/>
  <c r="AA133" i="4" s="1"/>
  <c r="AA132" i="4" s="1"/>
  <c r="AA159" i="3"/>
  <c r="AA158" i="3" s="1"/>
  <c r="AA157" i="3" s="1"/>
  <c r="AA156" i="3" s="1"/>
  <c r="AJ136" i="4"/>
  <c r="AJ135" i="4" s="1"/>
  <c r="AJ134" i="4" s="1"/>
  <c r="AJ133" i="4" s="1"/>
  <c r="AJ132" i="4" s="1"/>
  <c r="AJ159" i="3"/>
  <c r="AJ158" i="3" s="1"/>
  <c r="AJ157" i="3" s="1"/>
  <c r="AJ156" i="3" s="1"/>
  <c r="AO136" i="4"/>
  <c r="AO135" i="4" s="1"/>
  <c r="AO134" i="4" s="1"/>
  <c r="AO133" i="4" s="1"/>
  <c r="AO132" i="4" s="1"/>
  <c r="AO159" i="3"/>
  <c r="AO158" i="3" s="1"/>
  <c r="AO157" i="3" s="1"/>
  <c r="AO156" i="3" s="1"/>
  <c r="AY136" i="4"/>
  <c r="AY135" i="4" s="1"/>
  <c r="AY134" i="4" s="1"/>
  <c r="AY133" i="4" s="1"/>
  <c r="AY132" i="4" s="1"/>
  <c r="AY159" i="3"/>
  <c r="AY158" i="3" s="1"/>
  <c r="AY157" i="3" s="1"/>
  <c r="AY156" i="3" s="1"/>
  <c r="P68" i="4"/>
  <c r="P67" i="4" s="1"/>
  <c r="P66" i="4" s="1"/>
  <c r="P163" i="3"/>
  <c r="P162" i="3" s="1"/>
  <c r="P161" i="3" s="1"/>
  <c r="P160" i="3" s="1"/>
  <c r="U68" i="4"/>
  <c r="U67" i="4" s="1"/>
  <c r="U66" i="4" s="1"/>
  <c r="U163" i="3"/>
  <c r="U162" i="3" s="1"/>
  <c r="U161" i="3" s="1"/>
  <c r="U160" i="3" s="1"/>
  <c r="AL68" i="4"/>
  <c r="AL67" i="4" s="1"/>
  <c r="AL66" i="4" s="1"/>
  <c r="AL163" i="3"/>
  <c r="AL162" i="3" s="1"/>
  <c r="AL161" i="3" s="1"/>
  <c r="AR68" i="4"/>
  <c r="AR67" i="4" s="1"/>
  <c r="AR66" i="4" s="1"/>
  <c r="AR163" i="3"/>
  <c r="AR162" i="3" s="1"/>
  <c r="AR161" i="3" s="1"/>
  <c r="AR160" i="3" s="1"/>
  <c r="AZ131" i="2"/>
  <c r="R80" i="4"/>
  <c r="R79" i="4" s="1"/>
  <c r="R78" i="4" s="1"/>
  <c r="R166" i="3"/>
  <c r="R165" i="3" s="1"/>
  <c r="R164" i="3" s="1"/>
  <c r="Z134" i="2"/>
  <c r="AL80" i="4"/>
  <c r="AL79" i="4" s="1"/>
  <c r="AL78" i="4" s="1"/>
  <c r="AL166" i="3"/>
  <c r="AL165" i="3" s="1"/>
  <c r="AL164" i="3" s="1"/>
  <c r="AX80" i="4"/>
  <c r="AX79" i="4" s="1"/>
  <c r="AX78" i="4" s="1"/>
  <c r="AX166" i="3"/>
  <c r="AX165" i="3" s="1"/>
  <c r="AX164" i="3" s="1"/>
  <c r="L77" i="4"/>
  <c r="L76" i="4" s="1"/>
  <c r="L75" i="4" s="1"/>
  <c r="L171" i="3"/>
  <c r="L170" i="3" s="1"/>
  <c r="L169" i="3" s="1"/>
  <c r="T139" i="2"/>
  <c r="AL77" i="4"/>
  <c r="AL76" i="4" s="1"/>
  <c r="AL75" i="4" s="1"/>
  <c r="AL171" i="3"/>
  <c r="AL170" i="3" s="1"/>
  <c r="AL169" i="3" s="1"/>
  <c r="AL168" i="3" s="1"/>
  <c r="AR77" i="4"/>
  <c r="AR76" i="4" s="1"/>
  <c r="AR75" i="4" s="1"/>
  <c r="AR171" i="3"/>
  <c r="AR170" i="3" s="1"/>
  <c r="AR169" i="3" s="1"/>
  <c r="AR168" i="3" s="1"/>
  <c r="AZ139" i="2"/>
  <c r="R147" i="4"/>
  <c r="R146" i="4" s="1"/>
  <c r="R145" i="4" s="1"/>
  <c r="R174" i="3"/>
  <c r="R173" i="3" s="1"/>
  <c r="R172" i="3" s="1"/>
  <c r="V147" i="4"/>
  <c r="V146" i="4" s="1"/>
  <c r="V145" i="4" s="1"/>
  <c r="V174" i="3"/>
  <c r="V173" i="3" s="1"/>
  <c r="V172" i="3" s="1"/>
  <c r="V168" i="3" s="1"/>
  <c r="AL147" i="4"/>
  <c r="AL146" i="4" s="1"/>
  <c r="AL145" i="4" s="1"/>
  <c r="AL174" i="3"/>
  <c r="AR147" i="4"/>
  <c r="AR146" i="4" s="1"/>
  <c r="AR145" i="4" s="1"/>
  <c r="AR174" i="3"/>
  <c r="AZ142" i="2"/>
  <c r="R156" i="4"/>
  <c r="R155" i="4" s="1"/>
  <c r="R154" i="4" s="1"/>
  <c r="R177" i="3"/>
  <c r="R176" i="3" s="1"/>
  <c r="R175" i="3" s="1"/>
  <c r="X156" i="4"/>
  <c r="X155" i="4" s="1"/>
  <c r="X154" i="4" s="1"/>
  <c r="X177" i="3"/>
  <c r="X176" i="3" s="1"/>
  <c r="X175" i="3" s="1"/>
  <c r="AC156" i="4"/>
  <c r="AC155" i="4" s="1"/>
  <c r="AC154" i="4" s="1"/>
  <c r="AC177" i="3"/>
  <c r="AC176" i="3" s="1"/>
  <c r="AC175" i="3" s="1"/>
  <c r="AM156" i="4"/>
  <c r="AM155" i="4" s="1"/>
  <c r="AM154" i="4" s="1"/>
  <c r="AM177" i="3"/>
  <c r="AM176" i="3" s="1"/>
  <c r="AM175" i="3" s="1"/>
  <c r="AV156" i="4"/>
  <c r="AV155" i="4" s="1"/>
  <c r="AV154" i="4" s="1"/>
  <c r="AV177" i="3"/>
  <c r="AV176" i="3" s="1"/>
  <c r="AV175" i="3" s="1"/>
  <c r="BA156" i="4"/>
  <c r="BA155" i="4" s="1"/>
  <c r="BA154" i="4" s="1"/>
  <c r="BA177" i="3"/>
  <c r="BA176" i="3" s="1"/>
  <c r="BA175" i="3" s="1"/>
  <c r="R149" i="2"/>
  <c r="X141" i="4"/>
  <c r="X140" i="4" s="1"/>
  <c r="X139" i="4" s="1"/>
  <c r="X181" i="3"/>
  <c r="X180" i="3" s="1"/>
  <c r="X179" i="3" s="1"/>
  <c r="AC141" i="4"/>
  <c r="AC140" i="4" s="1"/>
  <c r="AC139" i="4" s="1"/>
  <c r="AC181" i="3"/>
  <c r="AC180" i="3" s="1"/>
  <c r="AC179" i="3" s="1"/>
  <c r="AM141" i="4"/>
  <c r="AM140" i="4" s="1"/>
  <c r="AM139" i="4" s="1"/>
  <c r="AM181" i="3"/>
  <c r="AM180" i="3" s="1"/>
  <c r="AM179" i="3" s="1"/>
  <c r="AV141" i="4"/>
  <c r="AV140" i="4" s="1"/>
  <c r="AV139" i="4" s="1"/>
  <c r="AV181" i="3"/>
  <c r="AV180" i="3" s="1"/>
  <c r="AV179" i="3" s="1"/>
  <c r="BA141" i="4"/>
  <c r="BA140" i="4" s="1"/>
  <c r="BA139" i="4" s="1"/>
  <c r="BA181" i="3"/>
  <c r="BA180" i="3" s="1"/>
  <c r="BA179" i="3" s="1"/>
  <c r="S144" i="4"/>
  <c r="S143" i="4" s="1"/>
  <c r="S142" i="4" s="1"/>
  <c r="S184" i="3"/>
  <c r="S183" i="3" s="1"/>
  <c r="S182" i="3" s="1"/>
  <c r="Z144" i="4"/>
  <c r="Z143" i="4" s="1"/>
  <c r="Z142" i="4" s="1"/>
  <c r="Z184" i="3"/>
  <c r="Z183" i="3" s="1"/>
  <c r="Z182" i="3" s="1"/>
  <c r="AF144" i="4"/>
  <c r="AF143" i="4" s="1"/>
  <c r="AF142" i="4" s="1"/>
  <c r="AF184" i="3"/>
  <c r="AF183" i="3" s="1"/>
  <c r="AF182" i="3" s="1"/>
  <c r="AN152" i="2"/>
  <c r="AX144" i="4"/>
  <c r="AX143" i="4" s="1"/>
  <c r="AX142" i="4" s="1"/>
  <c r="AX184" i="3"/>
  <c r="AX183" i="3" s="1"/>
  <c r="AX182" i="3" s="1"/>
  <c r="L150" i="4"/>
  <c r="L149" i="4" s="1"/>
  <c r="L148" i="4" s="1"/>
  <c r="L187" i="3"/>
  <c r="L186" i="3" s="1"/>
  <c r="L185" i="3" s="1"/>
  <c r="T155" i="2"/>
  <c r="AA150" i="4"/>
  <c r="AA149" i="4" s="1"/>
  <c r="AA148" i="4" s="1"/>
  <c r="AA187" i="3"/>
  <c r="AA186" i="3" s="1"/>
  <c r="AA185" i="3" s="1"/>
  <c r="AJ150" i="4"/>
  <c r="AJ149" i="4" s="1"/>
  <c r="AJ148" i="4" s="1"/>
  <c r="AJ187" i="3"/>
  <c r="AJ186" i="3" s="1"/>
  <c r="AJ185" i="3" s="1"/>
  <c r="AO150" i="4"/>
  <c r="AO149" i="4" s="1"/>
  <c r="AO148" i="4" s="1"/>
  <c r="AO187" i="3"/>
  <c r="AO186" i="3" s="1"/>
  <c r="AO185" i="3" s="1"/>
  <c r="AY150" i="4"/>
  <c r="AY149" i="4" s="1"/>
  <c r="AY148" i="4" s="1"/>
  <c r="AY187" i="3"/>
  <c r="AY186" i="3" s="1"/>
  <c r="AY185" i="3" s="1"/>
  <c r="P153" i="4"/>
  <c r="P152" i="4" s="1"/>
  <c r="P151" i="4" s="1"/>
  <c r="P190" i="3"/>
  <c r="P189" i="3" s="1"/>
  <c r="P188" i="3" s="1"/>
  <c r="U153" i="4"/>
  <c r="U152" i="4" s="1"/>
  <c r="U151" i="4" s="1"/>
  <c r="U190" i="3"/>
  <c r="U189" i="3" s="1"/>
  <c r="U188" i="3" s="1"/>
  <c r="AL153" i="4"/>
  <c r="AL152" i="4" s="1"/>
  <c r="AL151" i="4" s="1"/>
  <c r="AL190" i="3"/>
  <c r="AL189" i="3" s="1"/>
  <c r="AL188" i="3" s="1"/>
  <c r="AR153" i="4"/>
  <c r="AR152" i="4" s="1"/>
  <c r="AR151" i="4" s="1"/>
  <c r="AR190" i="3"/>
  <c r="AR189" i="3" s="1"/>
  <c r="AR188" i="3" s="1"/>
  <c r="AZ158" i="2"/>
  <c r="T162" i="4"/>
  <c r="T161" i="4" s="1"/>
  <c r="T160" i="4" s="1"/>
  <c r="T193" i="3"/>
  <c r="T192" i="3" s="1"/>
  <c r="T191" i="3" s="1"/>
  <c r="AB161" i="2"/>
  <c r="AM162" i="4"/>
  <c r="AM161" i="4" s="1"/>
  <c r="AM160" i="4" s="1"/>
  <c r="AM193" i="3"/>
  <c r="AM192" i="3" s="1"/>
  <c r="AM191" i="3" s="1"/>
  <c r="AY162" i="4"/>
  <c r="AY161" i="4" s="1"/>
  <c r="AY160" i="4" s="1"/>
  <c r="AY193" i="3"/>
  <c r="AY192" i="3" s="1"/>
  <c r="AY191" i="3" s="1"/>
  <c r="S165" i="4"/>
  <c r="S164" i="4" s="1"/>
  <c r="S163" i="4" s="1"/>
  <c r="S196" i="3"/>
  <c r="S195" i="3" s="1"/>
  <c r="S194" i="3" s="1"/>
  <c r="AA164" i="2"/>
  <c r="AM165" i="4"/>
  <c r="AM164" i="4" s="1"/>
  <c r="AM163" i="4" s="1"/>
  <c r="AM196" i="3"/>
  <c r="AM195" i="3" s="1"/>
  <c r="AM194" i="3" s="1"/>
  <c r="AY165" i="4"/>
  <c r="AY164" i="4" s="1"/>
  <c r="AY163" i="4" s="1"/>
  <c r="AY196" i="3"/>
  <c r="AY195" i="3" s="1"/>
  <c r="AY194" i="3" s="1"/>
  <c r="S170" i="4"/>
  <c r="S169" i="4" s="1"/>
  <c r="S168" i="4" s="1"/>
  <c r="S167" i="4" s="1"/>
  <c r="S166" i="4" s="1"/>
  <c r="S200" i="3"/>
  <c r="S199" i="3" s="1"/>
  <c r="S198" i="3" s="1"/>
  <c r="S197" i="3" s="1"/>
  <c r="AA168" i="2"/>
  <c r="AH170" i="4"/>
  <c r="AH169" i="4" s="1"/>
  <c r="AH168" i="4" s="1"/>
  <c r="AH167" i="4" s="1"/>
  <c r="AH166" i="4" s="1"/>
  <c r="AH200" i="3"/>
  <c r="AH199" i="3" s="1"/>
  <c r="AH198" i="3" s="1"/>
  <c r="AH197" i="3" s="1"/>
  <c r="AO170" i="4"/>
  <c r="AO169" i="4" s="1"/>
  <c r="AO168" i="4" s="1"/>
  <c r="AO167" i="4" s="1"/>
  <c r="AO166" i="4" s="1"/>
  <c r="AO200" i="3"/>
  <c r="AO199" i="3" s="1"/>
  <c r="AO198" i="3" s="1"/>
  <c r="AO197" i="3" s="1"/>
  <c r="AZ170" i="4"/>
  <c r="AZ169" i="4" s="1"/>
  <c r="AZ168" i="4" s="1"/>
  <c r="AZ167" i="4" s="1"/>
  <c r="AZ166" i="4" s="1"/>
  <c r="AZ200" i="3"/>
  <c r="AZ199" i="3" s="1"/>
  <c r="AZ198" i="3" s="1"/>
  <c r="AZ197" i="3" s="1"/>
  <c r="T196" i="4"/>
  <c r="T195" i="4" s="1"/>
  <c r="T194" i="4" s="1"/>
  <c r="T204" i="3"/>
  <c r="AB172" i="2"/>
  <c r="AN196" i="4"/>
  <c r="AN195" i="4" s="1"/>
  <c r="AN194" i="4" s="1"/>
  <c r="AN204" i="3"/>
  <c r="AZ196" i="4"/>
  <c r="AZ195" i="4" s="1"/>
  <c r="AZ194" i="4" s="1"/>
  <c r="AZ204" i="3"/>
  <c r="AF174" i="2"/>
  <c r="AF173" i="2" s="1"/>
  <c r="AF169" i="2" s="1"/>
  <c r="AF135" i="2" s="1"/>
  <c r="L191" i="4"/>
  <c r="L190" i="4" s="1"/>
  <c r="L189" i="4" s="1"/>
  <c r="L188" i="4" s="1"/>
  <c r="L187" i="4" s="1"/>
  <c r="L207" i="3"/>
  <c r="L206" i="3" s="1"/>
  <c r="L205" i="3" s="1"/>
  <c r="L201" i="3" s="1"/>
  <c r="AD175" i="2"/>
  <c r="AY191" i="4"/>
  <c r="AY190" i="4" s="1"/>
  <c r="AY189" i="4" s="1"/>
  <c r="AY188" i="4" s="1"/>
  <c r="AY187" i="4" s="1"/>
  <c r="AY207" i="3"/>
  <c r="AY206" i="3" s="1"/>
  <c r="AY205" i="3" s="1"/>
  <c r="S199" i="4"/>
  <c r="S198" i="4" s="1"/>
  <c r="S197" i="4" s="1"/>
  <c r="S210" i="3"/>
  <c r="S209" i="3" s="1"/>
  <c r="S208" i="3" s="1"/>
  <c r="AA178" i="2"/>
  <c r="AM199" i="4"/>
  <c r="AM198" i="4" s="1"/>
  <c r="AM197" i="4" s="1"/>
  <c r="AM210" i="3"/>
  <c r="AM209" i="3" s="1"/>
  <c r="AM208" i="3" s="1"/>
  <c r="AM201" i="3" s="1"/>
  <c r="AY199" i="4"/>
  <c r="AY198" i="4" s="1"/>
  <c r="AY197" i="4" s="1"/>
  <c r="AY210" i="3"/>
  <c r="AY209" i="3" s="1"/>
  <c r="AY208" i="3" s="1"/>
  <c r="R159" i="4"/>
  <c r="R158" i="4" s="1"/>
  <c r="R157" i="4" s="1"/>
  <c r="R213" i="3"/>
  <c r="R212" i="3" s="1"/>
  <c r="R211" i="3" s="1"/>
  <c r="V159" i="4"/>
  <c r="V158" i="4" s="1"/>
  <c r="V157" i="4" s="1"/>
  <c r="V213" i="3"/>
  <c r="V212" i="3" s="1"/>
  <c r="V211" i="3" s="1"/>
  <c r="V201" i="3" s="1"/>
  <c r="AC159" i="4"/>
  <c r="AC158" i="4" s="1"/>
  <c r="AC157" i="4" s="1"/>
  <c r="AC213" i="3"/>
  <c r="AC212" i="3" s="1"/>
  <c r="AC211" i="3" s="1"/>
  <c r="U248" i="4"/>
  <c r="U247" i="4" s="1"/>
  <c r="U246" i="4" s="1"/>
  <c r="U245" i="4" s="1"/>
  <c r="U244" i="4" s="1"/>
  <c r="U295" i="3"/>
  <c r="U294" i="3" s="1"/>
  <c r="U293" i="3" s="1"/>
  <c r="AC186" i="2"/>
  <c r="AO248" i="4"/>
  <c r="AO247" i="4" s="1"/>
  <c r="AO246" i="4" s="1"/>
  <c r="AO245" i="4" s="1"/>
  <c r="AO244" i="4" s="1"/>
  <c r="AO295" i="3"/>
  <c r="AO294" i="3" s="1"/>
  <c r="AO293" i="3" s="1"/>
  <c r="BA248" i="4"/>
  <c r="BA247" i="4" s="1"/>
  <c r="BA246" i="4" s="1"/>
  <c r="BA245" i="4" s="1"/>
  <c r="BA244" i="4" s="1"/>
  <c r="BA295" i="3"/>
  <c r="BA294" i="3" s="1"/>
  <c r="BA293" i="3" s="1"/>
  <c r="S175" i="4"/>
  <c r="S174" i="4" s="1"/>
  <c r="S173" i="4" s="1"/>
  <c r="S298" i="3"/>
  <c r="S297" i="3" s="1"/>
  <c r="S296" i="3" s="1"/>
  <c r="Z175" i="4"/>
  <c r="Z174" i="4" s="1"/>
  <c r="Z173" i="4" s="1"/>
  <c r="Z298" i="3"/>
  <c r="Z297" i="3" s="1"/>
  <c r="Z296" i="3" s="1"/>
  <c r="AF175" i="4"/>
  <c r="AF174" i="4" s="1"/>
  <c r="AF173" i="4" s="1"/>
  <c r="AF298" i="3"/>
  <c r="AF297" i="3" s="1"/>
  <c r="AF296" i="3" s="1"/>
  <c r="AN189" i="2"/>
  <c r="AX175" i="4"/>
  <c r="AX174" i="4" s="1"/>
  <c r="AX173" i="4" s="1"/>
  <c r="AX298" i="3"/>
  <c r="AX297" i="3" s="1"/>
  <c r="AX296" i="3" s="1"/>
  <c r="L178" i="4"/>
  <c r="L177" i="4" s="1"/>
  <c r="L176" i="4" s="1"/>
  <c r="L301" i="3"/>
  <c r="L300" i="3" s="1"/>
  <c r="L299" i="3" s="1"/>
  <c r="T192" i="2"/>
  <c r="AA178" i="4"/>
  <c r="AA177" i="4" s="1"/>
  <c r="AA176" i="4" s="1"/>
  <c r="AA301" i="3"/>
  <c r="AA300" i="3" s="1"/>
  <c r="AA299" i="3" s="1"/>
  <c r="AJ178" i="4"/>
  <c r="AJ177" i="4" s="1"/>
  <c r="AJ176" i="4" s="1"/>
  <c r="AJ301" i="3"/>
  <c r="AJ300" i="3" s="1"/>
  <c r="AJ299" i="3" s="1"/>
  <c r="AO178" i="4"/>
  <c r="AO177" i="4" s="1"/>
  <c r="AO176" i="4" s="1"/>
  <c r="AO301" i="3"/>
  <c r="AO300" i="3" s="1"/>
  <c r="AO299" i="3" s="1"/>
  <c r="AY178" i="4"/>
  <c r="AY177" i="4" s="1"/>
  <c r="AY176" i="4" s="1"/>
  <c r="AY301" i="3"/>
  <c r="AY300" i="3" s="1"/>
  <c r="AY299" i="3" s="1"/>
  <c r="P181" i="4"/>
  <c r="P180" i="4" s="1"/>
  <c r="P179" i="4" s="1"/>
  <c r="P304" i="3"/>
  <c r="P303" i="3" s="1"/>
  <c r="P302" i="3" s="1"/>
  <c r="U181" i="4"/>
  <c r="U180" i="4" s="1"/>
  <c r="U179" i="4" s="1"/>
  <c r="U304" i="3"/>
  <c r="U303" i="3" s="1"/>
  <c r="U302" i="3" s="1"/>
  <c r="AL181" i="4"/>
  <c r="AL180" i="4" s="1"/>
  <c r="AL179" i="4" s="1"/>
  <c r="AL304" i="3"/>
  <c r="AL303" i="3" s="1"/>
  <c r="AL302" i="3" s="1"/>
  <c r="AR181" i="4"/>
  <c r="AR180" i="4" s="1"/>
  <c r="AR179" i="4" s="1"/>
  <c r="AR304" i="3"/>
  <c r="AR303" i="3" s="1"/>
  <c r="AR302" i="3" s="1"/>
  <c r="AZ195" i="2"/>
  <c r="L197" i="2"/>
  <c r="L196" i="2" s="1"/>
  <c r="L183" i="2" s="1"/>
  <c r="L182" i="2" s="1"/>
  <c r="AF197" i="2"/>
  <c r="AF196" i="2" s="1"/>
  <c r="AF183" i="2" s="1"/>
  <c r="AF182" i="2" s="1"/>
  <c r="Z186" i="4"/>
  <c r="Z185" i="4" s="1"/>
  <c r="Z184" i="4" s="1"/>
  <c r="Z183" i="4" s="1"/>
  <c r="Z182" i="4" s="1"/>
  <c r="Z307" i="3"/>
  <c r="Z306" i="3" s="1"/>
  <c r="Z305" i="3" s="1"/>
  <c r="AE186" i="4"/>
  <c r="AE185" i="4" s="1"/>
  <c r="AE184" i="4" s="1"/>
  <c r="AE183" i="4" s="1"/>
  <c r="AE182" i="4" s="1"/>
  <c r="AE307" i="3"/>
  <c r="AE306" i="3" s="1"/>
  <c r="AE305" i="3" s="1"/>
  <c r="AN186" i="4"/>
  <c r="AN185" i="4" s="1"/>
  <c r="AN184" i="4" s="1"/>
  <c r="AN183" i="4" s="1"/>
  <c r="AN182" i="4" s="1"/>
  <c r="AN307" i="3"/>
  <c r="AN306" i="3" s="1"/>
  <c r="AN305" i="3" s="1"/>
  <c r="AX186" i="4"/>
  <c r="AX185" i="4" s="1"/>
  <c r="AX184" i="4" s="1"/>
  <c r="AX183" i="4" s="1"/>
  <c r="AX182" i="4" s="1"/>
  <c r="AX307" i="3"/>
  <c r="AX306" i="3" s="1"/>
  <c r="AX305" i="3" s="1"/>
  <c r="T253" i="4"/>
  <c r="T252" i="4" s="1"/>
  <c r="T251" i="4" s="1"/>
  <c r="T250" i="4" s="1"/>
  <c r="T249" i="4" s="1"/>
  <c r="T364" i="3"/>
  <c r="T363" i="3" s="1"/>
  <c r="T362" i="3" s="1"/>
  <c r="AB206" i="2"/>
  <c r="AN253" i="4"/>
  <c r="AN252" i="4" s="1"/>
  <c r="AN251" i="4" s="1"/>
  <c r="AN250" i="4" s="1"/>
  <c r="AN249" i="4" s="1"/>
  <c r="AN364" i="3"/>
  <c r="AN363" i="3" s="1"/>
  <c r="AN362" i="3" s="1"/>
  <c r="AZ253" i="4"/>
  <c r="AZ252" i="4" s="1"/>
  <c r="AZ251" i="4" s="1"/>
  <c r="AZ250" i="4" s="1"/>
  <c r="AZ249" i="4" s="1"/>
  <c r="AZ364" i="3"/>
  <c r="AZ363" i="3" s="1"/>
  <c r="AZ362" i="3" s="1"/>
  <c r="R205" i="4"/>
  <c r="R204" i="4" s="1"/>
  <c r="R203" i="4" s="1"/>
  <c r="R202" i="4" s="1"/>
  <c r="R201" i="4" s="1"/>
  <c r="R367" i="3"/>
  <c r="R366" i="3" s="1"/>
  <c r="R365" i="3" s="1"/>
  <c r="W205" i="4"/>
  <c r="W204" i="4" s="1"/>
  <c r="W203" i="4" s="1"/>
  <c r="W202" i="4" s="1"/>
  <c r="W201" i="4" s="1"/>
  <c r="W367" i="3"/>
  <c r="W366" i="3" s="1"/>
  <c r="W365" i="3" s="1"/>
  <c r="W361" i="3" s="1"/>
  <c r="W360" i="3" s="1"/>
  <c r="AC205" i="4"/>
  <c r="AC204" i="4" s="1"/>
  <c r="AC203" i="4" s="1"/>
  <c r="AC202" i="4" s="1"/>
  <c r="AC201" i="4" s="1"/>
  <c r="AC367" i="3"/>
  <c r="AC366" i="3" s="1"/>
  <c r="AC365" i="3" s="1"/>
  <c r="AU205" i="4"/>
  <c r="AU204" i="4" s="1"/>
  <c r="AU203" i="4" s="1"/>
  <c r="AU202" i="4" s="1"/>
  <c r="AU201" i="4" s="1"/>
  <c r="AU367" i="3"/>
  <c r="AU366" i="3" s="1"/>
  <c r="AU365" i="3" s="1"/>
  <c r="AU361" i="3" s="1"/>
  <c r="AU360" i="3" s="1"/>
  <c r="BA205" i="4"/>
  <c r="BA204" i="4" s="1"/>
  <c r="BA203" i="4" s="1"/>
  <c r="BA202" i="4" s="1"/>
  <c r="BA201" i="4" s="1"/>
  <c r="BA367" i="3"/>
  <c r="BA366" i="3" s="1"/>
  <c r="BA365" i="3" s="1"/>
  <c r="S210" i="4"/>
  <c r="S209" i="4" s="1"/>
  <c r="S208" i="4" s="1"/>
  <c r="S370" i="3"/>
  <c r="S369" i="3" s="1"/>
  <c r="S368" i="3" s="1"/>
  <c r="Z210" i="4"/>
  <c r="Z209" i="4" s="1"/>
  <c r="Z208" i="4" s="1"/>
  <c r="Z370" i="3"/>
  <c r="Z369" i="3" s="1"/>
  <c r="Z368" i="3" s="1"/>
  <c r="AF210" i="4"/>
  <c r="AF209" i="4" s="1"/>
  <c r="AF208" i="4" s="1"/>
  <c r="AF370" i="3"/>
  <c r="AF369" i="3" s="1"/>
  <c r="AF368" i="3" s="1"/>
  <c r="AN212" i="2"/>
  <c r="AX210" i="4"/>
  <c r="AX209" i="4" s="1"/>
  <c r="AX208" i="4" s="1"/>
  <c r="AX370" i="3"/>
  <c r="AX369" i="3" s="1"/>
  <c r="AX368" i="3" s="1"/>
  <c r="L213" i="4"/>
  <c r="L212" i="4" s="1"/>
  <c r="L211" i="4" s="1"/>
  <c r="L373" i="3"/>
  <c r="L372" i="3" s="1"/>
  <c r="L371" i="3" s="1"/>
  <c r="S213" i="4"/>
  <c r="S212" i="4" s="1"/>
  <c r="S211" i="4" s="1"/>
  <c r="S373" i="3"/>
  <c r="S372" i="3" s="1"/>
  <c r="S371" i="3" s="1"/>
  <c r="X213" i="4"/>
  <c r="X212" i="4" s="1"/>
  <c r="X211" i="4" s="1"/>
  <c r="X373" i="3"/>
  <c r="X372" i="3" s="1"/>
  <c r="X371" i="3" s="1"/>
  <c r="AM213" i="4"/>
  <c r="AM212" i="4" s="1"/>
  <c r="AM211" i="4" s="1"/>
  <c r="AM373" i="3"/>
  <c r="AM372" i="3" s="1"/>
  <c r="AM371" i="3" s="1"/>
  <c r="AV213" i="4"/>
  <c r="AV212" i="4" s="1"/>
  <c r="AV211" i="4" s="1"/>
  <c r="AV373" i="3"/>
  <c r="AV372" i="3" s="1"/>
  <c r="AV371" i="3" s="1"/>
  <c r="BA213" i="4"/>
  <c r="BA212" i="4" s="1"/>
  <c r="BA211" i="4" s="1"/>
  <c r="BA373" i="3"/>
  <c r="BA372" i="3" s="1"/>
  <c r="BA371" i="3" s="1"/>
  <c r="S216" i="4"/>
  <c r="S215" i="4" s="1"/>
  <c r="S214" i="4" s="1"/>
  <c r="S376" i="3"/>
  <c r="S375" i="3" s="1"/>
  <c r="S374" i="3" s="1"/>
  <c r="Z216" i="4"/>
  <c r="Z215" i="4" s="1"/>
  <c r="Z214" i="4" s="1"/>
  <c r="Z376" i="3"/>
  <c r="Z375" i="3" s="1"/>
  <c r="Z374" i="3" s="1"/>
  <c r="AF216" i="4"/>
  <c r="AF215" i="4" s="1"/>
  <c r="AF376" i="3"/>
  <c r="AF375" i="3" s="1"/>
  <c r="AN218" i="2"/>
  <c r="AX216" i="4"/>
  <c r="AX215" i="4" s="1"/>
  <c r="AX376" i="3"/>
  <c r="AX375" i="3" s="1"/>
  <c r="R219" i="2"/>
  <c r="R216" i="2" s="1"/>
  <c r="L218" i="4"/>
  <c r="L217" i="4" s="1"/>
  <c r="L378" i="3"/>
  <c r="L377" i="3" s="1"/>
  <c r="T220" i="2"/>
  <c r="AF218" i="4"/>
  <c r="AF217" i="4" s="1"/>
  <c r="AF378" i="3"/>
  <c r="AF377" i="3" s="1"/>
  <c r="AN220" i="2"/>
  <c r="AX218" i="4"/>
  <c r="AX217" i="4" s="1"/>
  <c r="AX378" i="3"/>
  <c r="AX377" i="3" s="1"/>
  <c r="X221" i="4"/>
  <c r="X220" i="4" s="1"/>
  <c r="X219" i="4" s="1"/>
  <c r="X381" i="3"/>
  <c r="X380" i="3" s="1"/>
  <c r="X379" i="3" s="1"/>
  <c r="AC221" i="4"/>
  <c r="AC220" i="4" s="1"/>
  <c r="AC219" i="4" s="1"/>
  <c r="AC381" i="3"/>
  <c r="AC380" i="3" s="1"/>
  <c r="AC379" i="3" s="1"/>
  <c r="S224" i="4"/>
  <c r="S223" i="4" s="1"/>
  <c r="S222" i="4" s="1"/>
  <c r="S384" i="3"/>
  <c r="S383" i="3" s="1"/>
  <c r="S382" i="3" s="1"/>
  <c r="Z224" i="4"/>
  <c r="Z223" i="4" s="1"/>
  <c r="Z384" i="3"/>
  <c r="Z383" i="3" s="1"/>
  <c r="AG224" i="4"/>
  <c r="AG223" i="4" s="1"/>
  <c r="AG222" i="4" s="1"/>
  <c r="AG207" i="4" s="1"/>
  <c r="AG206" i="4" s="1"/>
  <c r="AG384" i="3"/>
  <c r="AG383" i="3" s="1"/>
  <c r="AG382" i="3" s="1"/>
  <c r="AG361" i="3" s="1"/>
  <c r="AG360" i="3" s="1"/>
  <c r="AN224" i="4"/>
  <c r="AN223" i="4" s="1"/>
  <c r="AN222" i="4" s="1"/>
  <c r="AN384" i="3"/>
  <c r="AN383" i="3" s="1"/>
  <c r="AN382" i="3" s="1"/>
  <c r="AX224" i="4"/>
  <c r="AX223" i="4" s="1"/>
  <c r="AX222" i="4" s="1"/>
  <c r="AX384" i="3"/>
  <c r="AX383" i="3" s="1"/>
  <c r="AX382" i="3" s="1"/>
  <c r="M226" i="4"/>
  <c r="M225" i="4" s="1"/>
  <c r="M386" i="3"/>
  <c r="M385" i="3" s="1"/>
  <c r="T226" i="4"/>
  <c r="T225" i="4" s="1"/>
  <c r="T386" i="3"/>
  <c r="T385" i="3" s="1"/>
  <c r="AA226" i="4"/>
  <c r="AA225" i="4" s="1"/>
  <c r="AA386" i="3"/>
  <c r="AA385" i="3" s="1"/>
  <c r="AK226" i="4"/>
  <c r="AK225" i="4" s="1"/>
  <c r="AK386" i="3"/>
  <c r="AK385" i="3" s="1"/>
  <c r="AO228" i="2"/>
  <c r="AY226" i="4"/>
  <c r="AY225" i="4" s="1"/>
  <c r="AY386" i="3"/>
  <c r="AY385" i="3" s="1"/>
  <c r="S229" i="4"/>
  <c r="S228" i="4" s="1"/>
  <c r="S227" i="4" s="1"/>
  <c r="S389" i="3"/>
  <c r="S388" i="3" s="1"/>
  <c r="S387" i="3" s="1"/>
  <c r="AA231" i="2"/>
  <c r="AF229" i="4"/>
  <c r="AF228" i="4" s="1"/>
  <c r="AF227" i="4" s="1"/>
  <c r="AF389" i="3"/>
  <c r="AF388" i="3" s="1"/>
  <c r="AF387" i="3" s="1"/>
  <c r="AO229" i="4"/>
  <c r="AO228" i="4" s="1"/>
  <c r="AO227" i="4" s="1"/>
  <c r="AO389" i="3"/>
  <c r="AO388" i="3" s="1"/>
  <c r="AO387" i="3" s="1"/>
  <c r="BA229" i="4"/>
  <c r="BA228" i="4" s="1"/>
  <c r="BA227" i="4" s="1"/>
  <c r="BA389" i="3"/>
  <c r="BA388" i="3" s="1"/>
  <c r="BA387" i="3" s="1"/>
  <c r="U232" i="4"/>
  <c r="U231" i="4" s="1"/>
  <c r="U230" i="4" s="1"/>
  <c r="U392" i="3"/>
  <c r="U391" i="3" s="1"/>
  <c r="U390" i="3" s="1"/>
  <c r="AC234" i="2"/>
  <c r="AO232" i="4"/>
  <c r="AO231" i="4" s="1"/>
  <c r="AO230" i="4" s="1"/>
  <c r="AO392" i="3"/>
  <c r="AO391" i="3" s="1"/>
  <c r="AO390" i="3" s="1"/>
  <c r="BA232" i="4"/>
  <c r="BA231" i="4" s="1"/>
  <c r="BA230" i="4" s="1"/>
  <c r="BA392" i="3"/>
  <c r="BA391" i="3" s="1"/>
  <c r="BA390" i="3" s="1"/>
  <c r="U235" i="4"/>
  <c r="U234" i="4" s="1"/>
  <c r="U233" i="4" s="1"/>
  <c r="U395" i="3"/>
  <c r="U394" i="3" s="1"/>
  <c r="U393" i="3" s="1"/>
  <c r="AC237" i="2"/>
  <c r="AO235" i="4"/>
  <c r="AO234" i="4" s="1"/>
  <c r="AO233" i="4" s="1"/>
  <c r="AO395" i="3"/>
  <c r="AO394" i="3" s="1"/>
  <c r="AO393" i="3" s="1"/>
  <c r="BA235" i="4"/>
  <c r="BA234" i="4" s="1"/>
  <c r="BA233" i="4" s="1"/>
  <c r="BA395" i="3"/>
  <c r="BA394" i="3" s="1"/>
  <c r="BA393" i="3" s="1"/>
  <c r="U238" i="4"/>
  <c r="U237" i="4" s="1"/>
  <c r="U236" i="4" s="1"/>
  <c r="U398" i="3"/>
  <c r="U397" i="3" s="1"/>
  <c r="U396" i="3" s="1"/>
  <c r="AC240" i="2"/>
  <c r="AO238" i="4"/>
  <c r="AO237" i="4" s="1"/>
  <c r="AO236" i="4" s="1"/>
  <c r="AO398" i="3"/>
  <c r="AO397" i="3" s="1"/>
  <c r="AO396" i="3" s="1"/>
  <c r="BA238" i="4"/>
  <c r="BA237" i="4" s="1"/>
  <c r="BA236" i="4" s="1"/>
  <c r="BA398" i="3"/>
  <c r="BA397" i="3" s="1"/>
  <c r="BA396" i="3" s="1"/>
  <c r="S243" i="4"/>
  <c r="S242" i="4" s="1"/>
  <c r="S241" i="4" s="1"/>
  <c r="S240" i="4" s="1"/>
  <c r="S239" i="4" s="1"/>
  <c r="S401" i="3"/>
  <c r="S400" i="3" s="1"/>
  <c r="S399" i="3" s="1"/>
  <c r="Z243" i="4"/>
  <c r="Z242" i="4" s="1"/>
  <c r="Z241" i="4" s="1"/>
  <c r="Z240" i="4" s="1"/>
  <c r="Z239" i="4" s="1"/>
  <c r="Z401" i="3"/>
  <c r="Z400" i="3" s="1"/>
  <c r="Z399" i="3" s="1"/>
  <c r="AF243" i="4"/>
  <c r="AF242" i="4" s="1"/>
  <c r="AF241" i="4" s="1"/>
  <c r="AF240" i="4" s="1"/>
  <c r="AF239" i="4" s="1"/>
  <c r="AF401" i="3"/>
  <c r="AF400" i="3" s="1"/>
  <c r="AF399" i="3" s="1"/>
  <c r="AN243" i="2"/>
  <c r="AX243" i="4"/>
  <c r="AX242" i="4" s="1"/>
  <c r="AX241" i="4" s="1"/>
  <c r="AX240" i="4" s="1"/>
  <c r="AX239" i="4" s="1"/>
  <c r="AX401" i="3"/>
  <c r="AX400" i="3" s="1"/>
  <c r="AX399" i="3" s="1"/>
  <c r="L259" i="4"/>
  <c r="L258" i="4" s="1"/>
  <c r="L257" i="4" s="1"/>
  <c r="L256" i="4" s="1"/>
  <c r="L405" i="3"/>
  <c r="L404" i="3" s="1"/>
  <c r="L403" i="3" s="1"/>
  <c r="L402" i="3" s="1"/>
  <c r="T247" i="2"/>
  <c r="AA259" i="4"/>
  <c r="AA258" i="4" s="1"/>
  <c r="AA257" i="4" s="1"/>
  <c r="AA256" i="4" s="1"/>
  <c r="AA405" i="3"/>
  <c r="AA404" i="3" s="1"/>
  <c r="AA403" i="3" s="1"/>
  <c r="AA402" i="3" s="1"/>
  <c r="AJ259" i="4"/>
  <c r="AJ258" i="4" s="1"/>
  <c r="AJ257" i="4" s="1"/>
  <c r="AJ256" i="4" s="1"/>
  <c r="AJ405" i="3"/>
  <c r="AJ404" i="3" s="1"/>
  <c r="AJ403" i="3" s="1"/>
  <c r="AJ402" i="3" s="1"/>
  <c r="AO259" i="4"/>
  <c r="AO258" i="4" s="1"/>
  <c r="AO257" i="4" s="1"/>
  <c r="AO256" i="4" s="1"/>
  <c r="AO405" i="3"/>
  <c r="AO404" i="3" s="1"/>
  <c r="AO403" i="3" s="1"/>
  <c r="AO402" i="3" s="1"/>
  <c r="AY259" i="4"/>
  <c r="AY258" i="4" s="1"/>
  <c r="AY257" i="4" s="1"/>
  <c r="AY256" i="4" s="1"/>
  <c r="AY405" i="3"/>
  <c r="AY404" i="3" s="1"/>
  <c r="AY403" i="3" s="1"/>
  <c r="AY402" i="3" s="1"/>
  <c r="P291" i="4"/>
  <c r="P290" i="4" s="1"/>
  <c r="P289" i="4" s="1"/>
  <c r="P288" i="4" s="1"/>
  <c r="P287" i="4" s="1"/>
  <c r="P286" i="4" s="1"/>
  <c r="P410" i="3"/>
  <c r="P409" i="3" s="1"/>
  <c r="P408" i="3" s="1"/>
  <c r="P407" i="3" s="1"/>
  <c r="U291" i="4"/>
  <c r="U290" i="4" s="1"/>
  <c r="U289" i="4" s="1"/>
  <c r="U288" i="4" s="1"/>
  <c r="U287" i="4" s="1"/>
  <c r="U286" i="4" s="1"/>
  <c r="U410" i="3"/>
  <c r="U409" i="3" s="1"/>
  <c r="U408" i="3" s="1"/>
  <c r="U407" i="3" s="1"/>
  <c r="AL291" i="4"/>
  <c r="AL290" i="4" s="1"/>
  <c r="AL289" i="4" s="1"/>
  <c r="AL288" i="4" s="1"/>
  <c r="AL287" i="4" s="1"/>
  <c r="AL286" i="4" s="1"/>
  <c r="AL410" i="3"/>
  <c r="AL409" i="3" s="1"/>
  <c r="AL408" i="3" s="1"/>
  <c r="AL407" i="3" s="1"/>
  <c r="AR291" i="4"/>
  <c r="AR290" i="4" s="1"/>
  <c r="AR289" i="4" s="1"/>
  <c r="AR288" i="4" s="1"/>
  <c r="AR287" i="4" s="1"/>
  <c r="AR410" i="3"/>
  <c r="AR409" i="3" s="1"/>
  <c r="AR408" i="3" s="1"/>
  <c r="AR407" i="3" s="1"/>
  <c r="AZ252" i="2"/>
  <c r="R299" i="4"/>
  <c r="R298" i="4" s="1"/>
  <c r="R297" i="4" s="1"/>
  <c r="R293" i="4" s="1"/>
  <c r="R292" i="4" s="1"/>
  <c r="R418" i="3"/>
  <c r="R417" i="3" s="1"/>
  <c r="R416" i="3" s="1"/>
  <c r="W299" i="4"/>
  <c r="W298" i="4" s="1"/>
  <c r="W297" i="4" s="1"/>
  <c r="W293" i="4" s="1"/>
  <c r="W292" i="4" s="1"/>
  <c r="W286" i="4" s="1"/>
  <c r="W418" i="3"/>
  <c r="W417" i="3" s="1"/>
  <c r="W416" i="3" s="1"/>
  <c r="AC299" i="4"/>
  <c r="AC298" i="4" s="1"/>
  <c r="AC297" i="4" s="1"/>
  <c r="AC293" i="4" s="1"/>
  <c r="AC292" i="4" s="1"/>
  <c r="AC418" i="3"/>
  <c r="AC417" i="3" s="1"/>
  <c r="AC416" i="3" s="1"/>
  <c r="AU299" i="4"/>
  <c r="AU298" i="4" s="1"/>
  <c r="AU297" i="4" s="1"/>
  <c r="AU293" i="4" s="1"/>
  <c r="AU292" i="4" s="1"/>
  <c r="AU286" i="4" s="1"/>
  <c r="AU418" i="3"/>
  <c r="AU417" i="3" s="1"/>
  <c r="AU416" i="3" s="1"/>
  <c r="BA299" i="4"/>
  <c r="BA298" i="4" s="1"/>
  <c r="BA297" i="4" s="1"/>
  <c r="BA293" i="4" s="1"/>
  <c r="BA292" i="4" s="1"/>
  <c r="BA418" i="3"/>
  <c r="BA417" i="3" s="1"/>
  <c r="BA416" i="3" s="1"/>
  <c r="U305" i="4"/>
  <c r="U304" i="4" s="1"/>
  <c r="U303" i="4" s="1"/>
  <c r="U302" i="4" s="1"/>
  <c r="U421" i="3"/>
  <c r="U420" i="3" s="1"/>
  <c r="U419" i="3" s="1"/>
  <c r="AC259" i="2"/>
  <c r="AO305" i="4"/>
  <c r="AO304" i="4" s="1"/>
  <c r="AO303" i="4" s="1"/>
  <c r="AO302" i="4" s="1"/>
  <c r="AO421" i="3"/>
  <c r="AO420" i="3" s="1"/>
  <c r="AO419" i="3" s="1"/>
  <c r="BA305" i="4"/>
  <c r="BA304" i="4" s="1"/>
  <c r="BA303" i="4" s="1"/>
  <c r="BA302" i="4" s="1"/>
  <c r="BA421" i="3"/>
  <c r="BA420" i="3" s="1"/>
  <c r="BA419" i="3" s="1"/>
  <c r="S462" i="4"/>
  <c r="S461" i="4" s="1"/>
  <c r="S460" i="4" s="1"/>
  <c r="S456" i="4" s="1"/>
  <c r="S441" i="3"/>
  <c r="S440" i="3" s="1"/>
  <c r="S439" i="3" s="1"/>
  <c r="Z462" i="4"/>
  <c r="Z461" i="4" s="1"/>
  <c r="Z460" i="4" s="1"/>
  <c r="Z441" i="3"/>
  <c r="Z440" i="3" s="1"/>
  <c r="Z439" i="3" s="1"/>
  <c r="AF462" i="4"/>
  <c r="AF461" i="4" s="1"/>
  <c r="AF460" i="4" s="1"/>
  <c r="AF456" i="4" s="1"/>
  <c r="AF441" i="3"/>
  <c r="AF440" i="3" s="1"/>
  <c r="AF439" i="3" s="1"/>
  <c r="AF435" i="3" s="1"/>
  <c r="AN263" i="2"/>
  <c r="AX462" i="4"/>
  <c r="AX461" i="4" s="1"/>
  <c r="AX460" i="4" s="1"/>
  <c r="AX456" i="4" s="1"/>
  <c r="AX441" i="3"/>
  <c r="AX440" i="3" s="1"/>
  <c r="AX439" i="3" s="1"/>
  <c r="S311" i="4"/>
  <c r="S310" i="4" s="1"/>
  <c r="S309" i="4" s="1"/>
  <c r="S308" i="4" s="1"/>
  <c r="S307" i="4" s="1"/>
  <c r="S306" i="4" s="1"/>
  <c r="S446" i="3"/>
  <c r="S445" i="3" s="1"/>
  <c r="S444" i="3" s="1"/>
  <c r="S443" i="3" s="1"/>
  <c r="Z311" i="4"/>
  <c r="Z310" i="4" s="1"/>
  <c r="Z309" i="4" s="1"/>
  <c r="Z308" i="4" s="1"/>
  <c r="Z307" i="4" s="1"/>
  <c r="Z306" i="4" s="1"/>
  <c r="Z446" i="3"/>
  <c r="Z445" i="3" s="1"/>
  <c r="Z444" i="3" s="1"/>
  <c r="Z443" i="3" s="1"/>
  <c r="AL311" i="4"/>
  <c r="AL310" i="4" s="1"/>
  <c r="AL309" i="4" s="1"/>
  <c r="AL308" i="4" s="1"/>
  <c r="AL307" i="4" s="1"/>
  <c r="AL306" i="4" s="1"/>
  <c r="AL446" i="3"/>
  <c r="AL445" i="3" s="1"/>
  <c r="AL444" i="3" s="1"/>
  <c r="AL443" i="3" s="1"/>
  <c r="AX311" i="4"/>
  <c r="AX310" i="4" s="1"/>
  <c r="AX309" i="4" s="1"/>
  <c r="AX308" i="4" s="1"/>
  <c r="AX307" i="4" s="1"/>
  <c r="AX306" i="4" s="1"/>
  <c r="AX446" i="3"/>
  <c r="AX445" i="3" s="1"/>
  <c r="AX444" i="3" s="1"/>
  <c r="AX443" i="3" s="1"/>
  <c r="L265" i="4"/>
  <c r="L264" i="4" s="1"/>
  <c r="L263" i="4" s="1"/>
  <c r="L450" i="3"/>
  <c r="L449" i="3" s="1"/>
  <c r="T275" i="2"/>
  <c r="AA265" i="4"/>
  <c r="AA264" i="4" s="1"/>
  <c r="AA263" i="4" s="1"/>
  <c r="AA450" i="3"/>
  <c r="AA449" i="3" s="1"/>
  <c r="AJ265" i="4"/>
  <c r="AJ264" i="4" s="1"/>
  <c r="AJ450" i="3"/>
  <c r="AJ449" i="3" s="1"/>
  <c r="AO265" i="4"/>
  <c r="AO264" i="4" s="1"/>
  <c r="AO450" i="3"/>
  <c r="AO449" i="3" s="1"/>
  <c r="AC267" i="4"/>
  <c r="AC266" i="4" s="1"/>
  <c r="AC452" i="3"/>
  <c r="AC451" i="3" s="1"/>
  <c r="AM267" i="4"/>
  <c r="AM266" i="4" s="1"/>
  <c r="AM452" i="3"/>
  <c r="AM451" i="3" s="1"/>
  <c r="AM276" i="2"/>
  <c r="AM273" i="2" s="1"/>
  <c r="AM272" i="2" s="1"/>
  <c r="AM264" i="2" s="1"/>
  <c r="AV267" i="4"/>
  <c r="AV266" i="4" s="1"/>
  <c r="AV452" i="3"/>
  <c r="AV451" i="3" s="1"/>
  <c r="L270" i="4"/>
  <c r="L269" i="4" s="1"/>
  <c r="L455" i="3"/>
  <c r="L454" i="3" s="1"/>
  <c r="L279" i="2"/>
  <c r="L278" i="2" s="1"/>
  <c r="L272" i="2" s="1"/>
  <c r="L264" i="2" s="1"/>
  <c r="T280" i="2"/>
  <c r="AA270" i="4"/>
  <c r="AA269" i="4" s="1"/>
  <c r="AA455" i="3"/>
  <c r="AA454" i="3" s="1"/>
  <c r="AL270" i="4"/>
  <c r="AL269" i="4" s="1"/>
  <c r="AL455" i="3"/>
  <c r="AL454" i="3" s="1"/>
  <c r="AR270" i="4"/>
  <c r="AR269" i="4" s="1"/>
  <c r="AR455" i="3"/>
  <c r="AR454" i="3" s="1"/>
  <c r="AR279" i="2"/>
  <c r="AZ280" i="2"/>
  <c r="R272" i="4"/>
  <c r="R271" i="4" s="1"/>
  <c r="R457" i="3"/>
  <c r="R456" i="3" s="1"/>
  <c r="Z282" i="2"/>
  <c r="X272" i="4"/>
  <c r="X271" i="4" s="1"/>
  <c r="X457" i="3"/>
  <c r="X456" i="3" s="1"/>
  <c r="AO272" i="4"/>
  <c r="AO271" i="4" s="1"/>
  <c r="AO457" i="3"/>
  <c r="AO456" i="3" s="1"/>
  <c r="AO281" i="2"/>
  <c r="AO278" i="2" s="1"/>
  <c r="AY272" i="4"/>
  <c r="AY271" i="4" s="1"/>
  <c r="AY457" i="3"/>
  <c r="AY456" i="3" s="1"/>
  <c r="AY453" i="3" s="1"/>
  <c r="P275" i="4"/>
  <c r="P274" i="4" s="1"/>
  <c r="P273" i="4" s="1"/>
  <c r="P460" i="3"/>
  <c r="P459" i="3" s="1"/>
  <c r="P458" i="3" s="1"/>
  <c r="X275" i="4"/>
  <c r="X274" i="4" s="1"/>
  <c r="X273" i="4" s="1"/>
  <c r="X460" i="3"/>
  <c r="X459" i="3" s="1"/>
  <c r="X458" i="3" s="1"/>
  <c r="AF275" i="4"/>
  <c r="AF274" i="4" s="1"/>
  <c r="AF273" i="4" s="1"/>
  <c r="AF460" i="3"/>
  <c r="AF459" i="3" s="1"/>
  <c r="AF458" i="3" s="1"/>
  <c r="AN285" i="2"/>
  <c r="AX275" i="4"/>
  <c r="AX274" i="4" s="1"/>
  <c r="AX273" i="4" s="1"/>
  <c r="AX460" i="3"/>
  <c r="AX459" i="3" s="1"/>
  <c r="AX458" i="3" s="1"/>
  <c r="AX284" i="2"/>
  <c r="AX283" i="2" s="1"/>
  <c r="AX272" i="2" s="1"/>
  <c r="AX264" i="2" s="1"/>
  <c r="AK278" i="4"/>
  <c r="AK277" i="4" s="1"/>
  <c r="AK463" i="3"/>
  <c r="AK462" i="3" s="1"/>
  <c r="AO288" i="2"/>
  <c r="AY278" i="4"/>
  <c r="AY277" i="4" s="1"/>
  <c r="AY463" i="3"/>
  <c r="AY462" i="3" s="1"/>
  <c r="AY287" i="2"/>
  <c r="AY286" i="2" s="1"/>
  <c r="S285" i="4"/>
  <c r="S284" i="4" s="1"/>
  <c r="S283" i="4" s="1"/>
  <c r="S282" i="4" s="1"/>
  <c r="S281" i="4" s="1"/>
  <c r="S468" i="3"/>
  <c r="S467" i="3" s="1"/>
  <c r="S466" i="3" s="1"/>
  <c r="AB285" i="4"/>
  <c r="AB284" i="4" s="1"/>
  <c r="AB283" i="4" s="1"/>
  <c r="AB282" i="4" s="1"/>
  <c r="AB281" i="4" s="1"/>
  <c r="AB468" i="3"/>
  <c r="AB467" i="3" s="1"/>
  <c r="AB466" i="3" s="1"/>
  <c r="J343" i="4"/>
  <c r="J342" i="4" s="1"/>
  <c r="J341" i="4" s="1"/>
  <c r="J221" i="3"/>
  <c r="J220" i="3" s="1"/>
  <c r="J219" i="3" s="1"/>
  <c r="R303" i="2"/>
  <c r="L303" i="2"/>
  <c r="AR343" i="4"/>
  <c r="AR342" i="4" s="1"/>
  <c r="AR341" i="4" s="1"/>
  <c r="AR221" i="3"/>
  <c r="AR220" i="3" s="1"/>
  <c r="AR219" i="3" s="1"/>
  <c r="AR302" i="2"/>
  <c r="AR301" i="2" s="1"/>
  <c r="AR297" i="2" s="1"/>
  <c r="AV227" i="3"/>
  <c r="AV226" i="3" s="1"/>
  <c r="AV225" i="3" s="1"/>
  <c r="AZ312" i="2"/>
  <c r="AV311" i="2"/>
  <c r="AV310" i="2" s="1"/>
  <c r="R396" i="4"/>
  <c r="R395" i="4" s="1"/>
  <c r="R394" i="4" s="1"/>
  <c r="R243" i="3"/>
  <c r="R242" i="3" s="1"/>
  <c r="R241" i="3" s="1"/>
  <c r="R327" i="2"/>
  <c r="R326" i="2" s="1"/>
  <c r="Z328" i="2"/>
  <c r="Z346" i="4"/>
  <c r="Z345" i="4" s="1"/>
  <c r="Z344" i="4" s="1"/>
  <c r="Z252" i="3"/>
  <c r="Z251" i="3" s="1"/>
  <c r="Z250" i="3" s="1"/>
  <c r="Z336" i="2"/>
  <c r="Z335" i="2" s="1"/>
  <c r="S367" i="4"/>
  <c r="S366" i="4" s="1"/>
  <c r="S365" i="4" s="1"/>
  <c r="S267" i="3"/>
  <c r="S266" i="3" s="1"/>
  <c r="S265" i="3" s="1"/>
  <c r="S351" i="2"/>
  <c r="S350" i="2" s="1"/>
  <c r="AA352" i="2"/>
  <c r="AA402" i="4"/>
  <c r="AA401" i="4" s="1"/>
  <c r="AA400" i="4" s="1"/>
  <c r="AA282" i="3"/>
  <c r="AA281" i="3" s="1"/>
  <c r="AA280" i="3" s="1"/>
  <c r="AA366" i="2"/>
  <c r="AA365" i="2" s="1"/>
  <c r="R288" i="3"/>
  <c r="R287" i="3" s="1"/>
  <c r="R286" i="3" s="1"/>
  <c r="R372" i="2"/>
  <c r="R371" i="2" s="1"/>
  <c r="Z373" i="2"/>
  <c r="AL349" i="4"/>
  <c r="AL348" i="4" s="1"/>
  <c r="AL347" i="4" s="1"/>
  <c r="AL310" i="3"/>
  <c r="AL309" i="3" s="1"/>
  <c r="AL308" i="3" s="1"/>
  <c r="AL379" i="2"/>
  <c r="AL378" i="2" s="1"/>
  <c r="S319" i="4"/>
  <c r="S318" i="4" s="1"/>
  <c r="S343" i="3"/>
  <c r="S342" i="3" s="1"/>
  <c r="S412" i="2"/>
  <c r="AA413" i="2"/>
  <c r="S386" i="4"/>
  <c r="S385" i="4" s="1"/>
  <c r="S356" i="3"/>
  <c r="S355" i="3" s="1"/>
  <c r="S354" i="3" s="1"/>
  <c r="S425" i="2"/>
  <c r="S424" i="2" s="1"/>
  <c r="AA426" i="2"/>
  <c r="S340" i="4"/>
  <c r="S339" i="4" s="1"/>
  <c r="S338" i="4" s="1"/>
  <c r="S424" i="3"/>
  <c r="S423" i="3" s="1"/>
  <c r="S422" i="3" s="1"/>
  <c r="S437" i="2"/>
  <c r="S436" i="2" s="1"/>
  <c r="AA438" i="2"/>
  <c r="AY340" i="4"/>
  <c r="AY339" i="4" s="1"/>
  <c r="AY338" i="4" s="1"/>
  <c r="AY424" i="3"/>
  <c r="AY423" i="3" s="1"/>
  <c r="AY422" i="3" s="1"/>
  <c r="AY437" i="2"/>
  <c r="AY436" i="2" s="1"/>
  <c r="AA485" i="4"/>
  <c r="AA484" i="4" s="1"/>
  <c r="AA483" i="4" s="1"/>
  <c r="AA81" i="3"/>
  <c r="AA80" i="3" s="1"/>
  <c r="AA79" i="3" s="1"/>
  <c r="AA496" i="2"/>
  <c r="AA495" i="2" s="1"/>
  <c r="BA491" i="4"/>
  <c r="BA490" i="4" s="1"/>
  <c r="BA489" i="4" s="1"/>
  <c r="BA87" i="3"/>
  <c r="BA86" i="3" s="1"/>
  <c r="BA85" i="3" s="1"/>
  <c r="BA502" i="2"/>
  <c r="BA501" i="2" s="1"/>
  <c r="R13" i="4"/>
  <c r="R12" i="4" s="1"/>
  <c r="R18" i="3"/>
  <c r="R17" i="3" s="1"/>
  <c r="V13" i="4"/>
  <c r="V12" i="4" s="1"/>
  <c r="V11" i="4" s="1"/>
  <c r="V10" i="4" s="1"/>
  <c r="V9" i="4" s="1"/>
  <c r="V18" i="3"/>
  <c r="V17" i="3" s="1"/>
  <c r="V16" i="3" s="1"/>
  <c r="V15" i="3" s="1"/>
  <c r="V8" i="3" s="1"/>
  <c r="AB13" i="4"/>
  <c r="AB12" i="4" s="1"/>
  <c r="AB11" i="4" s="1"/>
  <c r="AB18" i="3"/>
  <c r="AB17" i="3" s="1"/>
  <c r="AB16" i="3" s="1"/>
  <c r="AL13" i="4"/>
  <c r="AL12" i="4" s="1"/>
  <c r="AL11" i="4" s="1"/>
  <c r="AL18" i="3"/>
  <c r="AL17" i="3" s="1"/>
  <c r="AL16" i="3" s="1"/>
  <c r="AQ13" i="4"/>
  <c r="AQ12" i="4" s="1"/>
  <c r="AQ11" i="4" s="1"/>
  <c r="AQ18" i="3"/>
  <c r="AQ17" i="3" s="1"/>
  <c r="AQ16" i="3" s="1"/>
  <c r="AZ13" i="4"/>
  <c r="AZ12" i="4" s="1"/>
  <c r="AZ11" i="4" s="1"/>
  <c r="AZ18" i="3"/>
  <c r="AZ17" i="3" s="1"/>
  <c r="AZ16" i="3" s="1"/>
  <c r="R15" i="4"/>
  <c r="R14" i="4" s="1"/>
  <c r="R20" i="3"/>
  <c r="R19" i="3" s="1"/>
  <c r="W15" i="4"/>
  <c r="W14" i="4" s="1"/>
  <c r="W20" i="3"/>
  <c r="W19" i="3" s="1"/>
  <c r="AC15" i="4"/>
  <c r="AC14" i="4" s="1"/>
  <c r="AC20" i="3"/>
  <c r="AC19" i="3" s="1"/>
  <c r="AM15" i="4"/>
  <c r="AM14" i="4" s="1"/>
  <c r="AM20" i="3"/>
  <c r="AM19" i="3" s="1"/>
  <c r="AU15" i="4"/>
  <c r="AU14" i="4" s="1"/>
  <c r="AU20" i="3"/>
  <c r="AU19" i="3" s="1"/>
  <c r="BA15" i="4"/>
  <c r="BA14" i="4" s="1"/>
  <c r="BA20" i="3"/>
  <c r="BA19" i="3" s="1"/>
  <c r="W18" i="4"/>
  <c r="W17" i="4" s="1"/>
  <c r="W16" i="4" s="1"/>
  <c r="W23" i="3"/>
  <c r="W22" i="3" s="1"/>
  <c r="W21" i="3" s="1"/>
  <c r="AC18" i="4"/>
  <c r="AC17" i="4" s="1"/>
  <c r="AC16" i="4" s="1"/>
  <c r="AC23" i="3"/>
  <c r="AC22" i="3" s="1"/>
  <c r="AC21" i="3" s="1"/>
  <c r="AP18" i="4"/>
  <c r="AP17" i="4" s="1"/>
  <c r="AP16" i="4" s="1"/>
  <c r="AP10" i="4" s="1"/>
  <c r="AP9" i="4" s="1"/>
  <c r="AP23" i="3"/>
  <c r="AP22" i="3" s="1"/>
  <c r="AP21" i="3" s="1"/>
  <c r="AP15" i="3" s="1"/>
  <c r="K20" i="4"/>
  <c r="K19" i="4" s="1"/>
  <c r="K25" i="3"/>
  <c r="K24" i="3" s="1"/>
  <c r="T20" i="4"/>
  <c r="T19" i="4" s="1"/>
  <c r="T25" i="3"/>
  <c r="T24" i="3" s="1"/>
  <c r="AE20" i="4"/>
  <c r="AE19" i="4" s="1"/>
  <c r="AE25" i="3"/>
  <c r="AE24" i="3" s="1"/>
  <c r="AN20" i="4"/>
  <c r="AN19" i="4" s="1"/>
  <c r="AN25" i="3"/>
  <c r="AN24" i="3" s="1"/>
  <c r="AU20" i="4"/>
  <c r="AU19" i="4" s="1"/>
  <c r="AU25" i="3"/>
  <c r="AU24" i="3" s="1"/>
  <c r="BA20" i="4"/>
  <c r="BA19" i="4" s="1"/>
  <c r="BA25" i="3"/>
  <c r="BA24" i="3" s="1"/>
  <c r="S23" i="4"/>
  <c r="S22" i="4" s="1"/>
  <c r="S21" i="4" s="1"/>
  <c r="S28" i="3"/>
  <c r="S27" i="3" s="1"/>
  <c r="S26" i="3" s="1"/>
  <c r="Z23" i="4"/>
  <c r="Z22" i="4" s="1"/>
  <c r="Z21" i="4" s="1"/>
  <c r="Z28" i="3"/>
  <c r="Z27" i="3" s="1"/>
  <c r="Z26" i="3" s="1"/>
  <c r="AG23" i="4"/>
  <c r="AG22" i="4" s="1"/>
  <c r="AG21" i="4" s="1"/>
  <c r="AG28" i="3"/>
  <c r="AG27" i="3" s="1"/>
  <c r="AG26" i="3" s="1"/>
  <c r="AN23" i="4"/>
  <c r="AN22" i="4" s="1"/>
  <c r="AN21" i="4" s="1"/>
  <c r="AN28" i="3"/>
  <c r="AN27" i="3" s="1"/>
  <c r="AN26" i="3" s="1"/>
  <c r="AX23" i="4"/>
  <c r="AX22" i="4" s="1"/>
  <c r="AX21" i="4" s="1"/>
  <c r="AX28" i="3"/>
  <c r="AX27" i="3" s="1"/>
  <c r="AX26" i="3" s="1"/>
  <c r="K25" i="4"/>
  <c r="K24" i="4" s="1"/>
  <c r="K21" i="4" s="1"/>
  <c r="K30" i="3"/>
  <c r="K29" i="3" s="1"/>
  <c r="K26" i="3" s="1"/>
  <c r="T25" i="4"/>
  <c r="T24" i="4" s="1"/>
  <c r="T30" i="3"/>
  <c r="T29" i="3" s="1"/>
  <c r="AI25" i="4"/>
  <c r="AI24" i="4" s="1"/>
  <c r="AI21" i="4" s="1"/>
  <c r="AI30" i="3"/>
  <c r="AI29" i="3" s="1"/>
  <c r="AI26" i="3" s="1"/>
  <c r="AO25" i="4"/>
  <c r="AO24" i="4" s="1"/>
  <c r="AO30" i="3"/>
  <c r="AO29" i="3" s="1"/>
  <c r="O28" i="4"/>
  <c r="O27" i="4" s="1"/>
  <c r="O26" i="4" s="1"/>
  <c r="O33" i="3"/>
  <c r="O32" i="3" s="1"/>
  <c r="O31" i="3" s="1"/>
  <c r="U28" i="4"/>
  <c r="U27" i="4" s="1"/>
  <c r="U26" i="4" s="1"/>
  <c r="U33" i="3"/>
  <c r="U32" i="3" s="1"/>
  <c r="U31" i="3" s="1"/>
  <c r="AB28" i="4"/>
  <c r="AB27" i="4" s="1"/>
  <c r="AB26" i="4" s="1"/>
  <c r="AB33" i="3"/>
  <c r="AB32" i="3" s="1"/>
  <c r="AB31" i="3" s="1"/>
  <c r="AL28" i="4"/>
  <c r="AL27" i="4" s="1"/>
  <c r="AL26" i="4" s="1"/>
  <c r="AL33" i="3"/>
  <c r="AL32" i="3" s="1"/>
  <c r="AL31" i="3" s="1"/>
  <c r="AQ28" i="4"/>
  <c r="AQ27" i="4" s="1"/>
  <c r="AQ26" i="4" s="1"/>
  <c r="AQ33" i="3"/>
  <c r="AQ32" i="3" s="1"/>
  <c r="AQ31" i="3" s="1"/>
  <c r="AZ28" i="4"/>
  <c r="AZ27" i="4" s="1"/>
  <c r="AZ26" i="4" s="1"/>
  <c r="AZ33" i="3"/>
  <c r="AZ32" i="3" s="1"/>
  <c r="AZ31" i="3" s="1"/>
  <c r="R30" i="4"/>
  <c r="R29" i="4" s="1"/>
  <c r="R35" i="3"/>
  <c r="R34" i="3" s="1"/>
  <c r="W30" i="4"/>
  <c r="W29" i="4" s="1"/>
  <c r="W35" i="3"/>
  <c r="W34" i="3" s="1"/>
  <c r="AC30" i="4"/>
  <c r="AC29" i="4" s="1"/>
  <c r="AC35" i="3"/>
  <c r="AC34" i="3" s="1"/>
  <c r="AM30" i="4"/>
  <c r="AM29" i="4" s="1"/>
  <c r="AM35" i="3"/>
  <c r="AM34" i="3" s="1"/>
  <c r="AU30" i="4"/>
  <c r="AU29" i="4" s="1"/>
  <c r="AU35" i="3"/>
  <c r="AU34" i="3" s="1"/>
  <c r="BA30" i="4"/>
  <c r="BA29" i="4" s="1"/>
  <c r="BA35" i="3"/>
  <c r="BA34" i="3" s="1"/>
  <c r="S36" i="4"/>
  <c r="S35" i="4" s="1"/>
  <c r="S34" i="4" s="1"/>
  <c r="S38" i="3"/>
  <c r="S37" i="3" s="1"/>
  <c r="S36" i="3" s="1"/>
  <c r="Z36" i="4"/>
  <c r="Z35" i="4" s="1"/>
  <c r="Z34" i="4" s="1"/>
  <c r="Z38" i="3"/>
  <c r="Z37" i="3" s="1"/>
  <c r="Z36" i="3" s="1"/>
  <c r="AF36" i="4"/>
  <c r="AF35" i="4" s="1"/>
  <c r="AF34" i="4" s="1"/>
  <c r="AF38" i="3"/>
  <c r="AF37" i="3" s="1"/>
  <c r="AF36" i="3" s="1"/>
  <c r="AN34" i="2"/>
  <c r="AX36" i="4"/>
  <c r="AX35" i="4" s="1"/>
  <c r="AX34" i="4" s="1"/>
  <c r="AX38" i="3"/>
  <c r="AX37" i="3" s="1"/>
  <c r="AX36" i="3" s="1"/>
  <c r="L39" i="4"/>
  <c r="L38" i="4" s="1"/>
  <c r="L41" i="3"/>
  <c r="L40" i="3" s="1"/>
  <c r="T37" i="2"/>
  <c r="AA39" i="4"/>
  <c r="AA38" i="4" s="1"/>
  <c r="AA41" i="3"/>
  <c r="AA40" i="3" s="1"/>
  <c r="AJ39" i="4"/>
  <c r="AJ38" i="4" s="1"/>
  <c r="AJ41" i="3"/>
  <c r="AJ40" i="3" s="1"/>
  <c r="AO39" i="4"/>
  <c r="AO38" i="4" s="1"/>
  <c r="AO41" i="3"/>
  <c r="AO40" i="3" s="1"/>
  <c r="AY39" i="4"/>
  <c r="AY38" i="4" s="1"/>
  <c r="AY41" i="3"/>
  <c r="AY40" i="3" s="1"/>
  <c r="N41" i="4"/>
  <c r="N40" i="4" s="1"/>
  <c r="N37" i="4" s="1"/>
  <c r="N10" i="4" s="1"/>
  <c r="N9" i="4" s="1"/>
  <c r="N43" i="3"/>
  <c r="N42" i="3" s="1"/>
  <c r="N39" i="3" s="1"/>
  <c r="N15" i="3" s="1"/>
  <c r="AA41" i="4"/>
  <c r="AA40" i="4" s="1"/>
  <c r="AA43" i="3"/>
  <c r="AA42" i="3" s="1"/>
  <c r="AJ41" i="4"/>
  <c r="AJ40" i="4" s="1"/>
  <c r="AJ43" i="3"/>
  <c r="AJ42" i="3" s="1"/>
  <c r="AO41" i="4"/>
  <c r="AO40" i="4" s="1"/>
  <c r="AO43" i="3"/>
  <c r="AO42" i="3" s="1"/>
  <c r="AY41" i="4"/>
  <c r="AY40" i="4" s="1"/>
  <c r="AY43" i="3"/>
  <c r="AY42" i="3" s="1"/>
  <c r="R43" i="4"/>
  <c r="R42" i="4" s="1"/>
  <c r="R45" i="3"/>
  <c r="R44" i="3" s="1"/>
  <c r="X43" i="4"/>
  <c r="X42" i="4" s="1"/>
  <c r="X45" i="3"/>
  <c r="X44" i="3" s="1"/>
  <c r="AC43" i="4"/>
  <c r="AC42" i="4" s="1"/>
  <c r="AC45" i="3"/>
  <c r="AC44" i="3" s="1"/>
  <c r="AM43" i="4"/>
  <c r="AM42" i="4" s="1"/>
  <c r="AM45" i="3"/>
  <c r="AM44" i="3" s="1"/>
  <c r="AV43" i="4"/>
  <c r="AV42" i="4" s="1"/>
  <c r="AV45" i="3"/>
  <c r="AV44" i="3" s="1"/>
  <c r="BA43" i="4"/>
  <c r="BA42" i="4" s="1"/>
  <c r="BA45" i="3"/>
  <c r="BA44" i="3" s="1"/>
  <c r="S45" i="4"/>
  <c r="S44" i="4" s="1"/>
  <c r="S47" i="3"/>
  <c r="S46" i="3" s="1"/>
  <c r="Z45" i="4"/>
  <c r="Z44" i="4" s="1"/>
  <c r="Z47" i="3"/>
  <c r="Z46" i="3" s="1"/>
  <c r="AF45" i="4"/>
  <c r="AF44" i="4" s="1"/>
  <c r="AF47" i="3"/>
  <c r="AF46" i="3" s="1"/>
  <c r="AN43" i="2"/>
  <c r="AX45" i="4"/>
  <c r="AX44" i="4" s="1"/>
  <c r="AX47" i="3"/>
  <c r="AX46" i="3" s="1"/>
  <c r="L48" i="4"/>
  <c r="L47" i="4" s="1"/>
  <c r="L46" i="4" s="1"/>
  <c r="L50" i="3"/>
  <c r="L49" i="3" s="1"/>
  <c r="L48" i="3" s="1"/>
  <c r="T46" i="2"/>
  <c r="AA48" i="4"/>
  <c r="AA47" i="4" s="1"/>
  <c r="AA46" i="4" s="1"/>
  <c r="AA50" i="3"/>
  <c r="AA49" i="3" s="1"/>
  <c r="AA48" i="3" s="1"/>
  <c r="AJ48" i="4"/>
  <c r="AJ47" i="4" s="1"/>
  <c r="AJ46" i="4" s="1"/>
  <c r="AJ50" i="3"/>
  <c r="AJ49" i="3" s="1"/>
  <c r="AJ48" i="3" s="1"/>
  <c r="AO48" i="4"/>
  <c r="AO47" i="4" s="1"/>
  <c r="AO46" i="4" s="1"/>
  <c r="AO50" i="3"/>
  <c r="AO49" i="3" s="1"/>
  <c r="AO48" i="3" s="1"/>
  <c r="AY48" i="4"/>
  <c r="AY47" i="4" s="1"/>
  <c r="AY46" i="4" s="1"/>
  <c r="AY50" i="3"/>
  <c r="AY49" i="3" s="1"/>
  <c r="AY48" i="3" s="1"/>
  <c r="P51" i="4"/>
  <c r="P50" i="4" s="1"/>
  <c r="P49" i="4" s="1"/>
  <c r="P53" i="3"/>
  <c r="P52" i="3" s="1"/>
  <c r="P51" i="3" s="1"/>
  <c r="U51" i="4"/>
  <c r="U50" i="4" s="1"/>
  <c r="U49" i="4" s="1"/>
  <c r="U53" i="3"/>
  <c r="U52" i="3" s="1"/>
  <c r="U51" i="3" s="1"/>
  <c r="AL51" i="4"/>
  <c r="AL50" i="4" s="1"/>
  <c r="AL49" i="4" s="1"/>
  <c r="AL53" i="3"/>
  <c r="AL52" i="3" s="1"/>
  <c r="AL51" i="3" s="1"/>
  <c r="AR51" i="4"/>
  <c r="AR50" i="4" s="1"/>
  <c r="AR49" i="4" s="1"/>
  <c r="AR53" i="3"/>
  <c r="AR52" i="3" s="1"/>
  <c r="AR51" i="3" s="1"/>
  <c r="AZ49" i="2"/>
  <c r="R54" i="4"/>
  <c r="R53" i="4" s="1"/>
  <c r="R52" i="4" s="1"/>
  <c r="R56" i="3"/>
  <c r="R55" i="3" s="1"/>
  <c r="R54" i="3" s="1"/>
  <c r="X54" i="4"/>
  <c r="X53" i="4" s="1"/>
  <c r="X52" i="4" s="1"/>
  <c r="X56" i="3"/>
  <c r="X55" i="3" s="1"/>
  <c r="X54" i="3" s="1"/>
  <c r="AC54" i="4"/>
  <c r="AC53" i="4" s="1"/>
  <c r="AC52" i="4" s="1"/>
  <c r="AC56" i="3"/>
  <c r="AC55" i="3" s="1"/>
  <c r="AC54" i="3" s="1"/>
  <c r="AM54" i="4"/>
  <c r="AM53" i="4" s="1"/>
  <c r="AM52" i="4" s="1"/>
  <c r="AM56" i="3"/>
  <c r="AM55" i="3" s="1"/>
  <c r="AM54" i="3" s="1"/>
  <c r="AV54" i="4"/>
  <c r="AV53" i="4" s="1"/>
  <c r="AV52" i="4" s="1"/>
  <c r="AV56" i="3"/>
  <c r="AV55" i="3" s="1"/>
  <c r="AV54" i="3" s="1"/>
  <c r="BA54" i="4"/>
  <c r="BA53" i="4" s="1"/>
  <c r="BA52" i="4" s="1"/>
  <c r="BA56" i="3"/>
  <c r="BA55" i="3" s="1"/>
  <c r="BA54" i="3" s="1"/>
  <c r="S60" i="4"/>
  <c r="S59" i="4" s="1"/>
  <c r="S58" i="4" s="1"/>
  <c r="S59" i="3"/>
  <c r="S58" i="3" s="1"/>
  <c r="S57" i="3" s="1"/>
  <c r="Z60" i="4"/>
  <c r="Z59" i="4" s="1"/>
  <c r="Z58" i="4" s="1"/>
  <c r="Z59" i="3"/>
  <c r="Z58" i="3" s="1"/>
  <c r="Z57" i="3" s="1"/>
  <c r="AG60" i="4"/>
  <c r="AG59" i="4" s="1"/>
  <c r="AG58" i="4" s="1"/>
  <c r="AG59" i="3"/>
  <c r="AG58" i="3" s="1"/>
  <c r="AG57" i="3" s="1"/>
  <c r="AN60" i="4"/>
  <c r="AN59" i="4" s="1"/>
  <c r="AN58" i="4" s="1"/>
  <c r="AN59" i="3"/>
  <c r="AN58" i="3" s="1"/>
  <c r="AN57" i="3" s="1"/>
  <c r="AX60" i="4"/>
  <c r="AX59" i="4" s="1"/>
  <c r="AX58" i="4" s="1"/>
  <c r="AX59" i="3"/>
  <c r="AX58" i="3" s="1"/>
  <c r="AX57" i="3" s="1"/>
  <c r="W459" i="4"/>
  <c r="W458" i="4" s="1"/>
  <c r="W457" i="4" s="1"/>
  <c r="W456" i="4" s="1"/>
  <c r="W62" i="3"/>
  <c r="W61" i="3" s="1"/>
  <c r="W60" i="3" s="1"/>
  <c r="S100" i="4"/>
  <c r="S99" i="4" s="1"/>
  <c r="S98" i="4" s="1"/>
  <c r="S66" i="3"/>
  <c r="S65" i="3" s="1"/>
  <c r="S64" i="3" s="1"/>
  <c r="S63" i="3" s="1"/>
  <c r="Z100" i="4"/>
  <c r="Z99" i="4" s="1"/>
  <c r="Z98" i="4" s="1"/>
  <c r="Z66" i="3"/>
  <c r="Z65" i="3" s="1"/>
  <c r="Z64" i="3" s="1"/>
  <c r="Z63" i="3" s="1"/>
  <c r="AE100" i="4"/>
  <c r="AE99" i="4" s="1"/>
  <c r="AE98" i="4" s="1"/>
  <c r="AE66" i="3"/>
  <c r="AE65" i="3" s="1"/>
  <c r="AE64" i="3" s="1"/>
  <c r="AE63" i="3" s="1"/>
  <c r="AN100" i="4"/>
  <c r="AN99" i="4" s="1"/>
  <c r="AN98" i="4" s="1"/>
  <c r="AN66" i="3"/>
  <c r="AN65" i="3" s="1"/>
  <c r="AN64" i="3" s="1"/>
  <c r="AN63" i="3" s="1"/>
  <c r="AX100" i="4"/>
  <c r="AX99" i="4" s="1"/>
  <c r="AX98" i="4" s="1"/>
  <c r="AX66" i="3"/>
  <c r="AX65" i="3" s="1"/>
  <c r="AX64" i="3" s="1"/>
  <c r="AX63" i="3" s="1"/>
  <c r="R33" i="4"/>
  <c r="R32" i="4" s="1"/>
  <c r="R31" i="4" s="1"/>
  <c r="R95" i="3"/>
  <c r="R94" i="3" s="1"/>
  <c r="R93" i="3" s="1"/>
  <c r="Z66" i="2"/>
  <c r="AL33" i="4"/>
  <c r="AL32" i="4" s="1"/>
  <c r="AL31" i="4" s="1"/>
  <c r="AL95" i="3"/>
  <c r="AL94" i="3" s="1"/>
  <c r="AL93" i="3" s="1"/>
  <c r="AX33" i="4"/>
  <c r="AX32" i="4" s="1"/>
  <c r="AX31" i="4" s="1"/>
  <c r="AX95" i="3"/>
  <c r="AX94" i="3" s="1"/>
  <c r="AX93" i="3" s="1"/>
  <c r="L57" i="4"/>
  <c r="L56" i="4" s="1"/>
  <c r="L55" i="4" s="1"/>
  <c r="L98" i="3"/>
  <c r="L97" i="3" s="1"/>
  <c r="L96" i="3" s="1"/>
  <c r="T69" i="2"/>
  <c r="AA57" i="4"/>
  <c r="AA56" i="4" s="1"/>
  <c r="AA55" i="4" s="1"/>
  <c r="AA98" i="3"/>
  <c r="AA97" i="3" s="1"/>
  <c r="AA96" i="3" s="1"/>
  <c r="AJ57" i="4"/>
  <c r="AJ56" i="4" s="1"/>
  <c r="AJ55" i="4" s="1"/>
  <c r="AJ98" i="3"/>
  <c r="AJ97" i="3" s="1"/>
  <c r="AJ96" i="3" s="1"/>
  <c r="AO57" i="4"/>
  <c r="AO56" i="4" s="1"/>
  <c r="AO55" i="4" s="1"/>
  <c r="AO98" i="3"/>
  <c r="AO97" i="3" s="1"/>
  <c r="AO96" i="3" s="1"/>
  <c r="AY57" i="4"/>
  <c r="AY56" i="4" s="1"/>
  <c r="AY55" i="4" s="1"/>
  <c r="AY98" i="3"/>
  <c r="AY97" i="3" s="1"/>
  <c r="AY96" i="3" s="1"/>
  <c r="P65" i="4"/>
  <c r="P64" i="4" s="1"/>
  <c r="P63" i="4" s="1"/>
  <c r="P101" i="3"/>
  <c r="P100" i="3" s="1"/>
  <c r="P99" i="3" s="1"/>
  <c r="U65" i="4"/>
  <c r="U64" i="4" s="1"/>
  <c r="U63" i="4" s="1"/>
  <c r="U101" i="3"/>
  <c r="U100" i="3" s="1"/>
  <c r="U99" i="3" s="1"/>
  <c r="AL65" i="4"/>
  <c r="AL64" i="4" s="1"/>
  <c r="AL63" i="4" s="1"/>
  <c r="AL62" i="4" s="1"/>
  <c r="AL61" i="4" s="1"/>
  <c r="AL101" i="3"/>
  <c r="AL100" i="3" s="1"/>
  <c r="AL99" i="3" s="1"/>
  <c r="AR65" i="4"/>
  <c r="AR64" i="4" s="1"/>
  <c r="AR63" i="4" s="1"/>
  <c r="AR62" i="4" s="1"/>
  <c r="AR61" i="4" s="1"/>
  <c r="AR101" i="3"/>
  <c r="AR100" i="3" s="1"/>
  <c r="AR99" i="3" s="1"/>
  <c r="AZ72" i="2"/>
  <c r="R71" i="4"/>
  <c r="R70" i="4" s="1"/>
  <c r="R69" i="4" s="1"/>
  <c r="R104" i="3"/>
  <c r="R103" i="3" s="1"/>
  <c r="R102" i="3" s="1"/>
  <c r="X71" i="4"/>
  <c r="X70" i="4" s="1"/>
  <c r="X69" i="4" s="1"/>
  <c r="X104" i="3"/>
  <c r="X103" i="3" s="1"/>
  <c r="X102" i="3" s="1"/>
  <c r="AC71" i="4"/>
  <c r="AC70" i="4" s="1"/>
  <c r="AC69" i="4" s="1"/>
  <c r="AC104" i="3"/>
  <c r="AC103" i="3" s="1"/>
  <c r="AC102" i="3" s="1"/>
  <c r="AM71" i="4"/>
  <c r="AM70" i="4" s="1"/>
  <c r="AM69" i="4" s="1"/>
  <c r="AM104" i="3"/>
  <c r="AM103" i="3" s="1"/>
  <c r="AM102" i="3" s="1"/>
  <c r="AV71" i="4"/>
  <c r="AV70" i="4" s="1"/>
  <c r="AV69" i="4" s="1"/>
  <c r="AV104" i="3"/>
  <c r="AV103" i="3" s="1"/>
  <c r="AV102" i="3" s="1"/>
  <c r="BA71" i="4"/>
  <c r="BA70" i="4" s="1"/>
  <c r="BA69" i="4" s="1"/>
  <c r="BA104" i="3"/>
  <c r="BA103" i="3" s="1"/>
  <c r="BA102" i="3" s="1"/>
  <c r="S74" i="4"/>
  <c r="S73" i="4" s="1"/>
  <c r="S72" i="4" s="1"/>
  <c r="S107" i="3"/>
  <c r="S106" i="3" s="1"/>
  <c r="S105" i="3" s="1"/>
  <c r="Z74" i="4"/>
  <c r="Z73" i="4" s="1"/>
  <c r="Z72" i="4" s="1"/>
  <c r="Z107" i="3"/>
  <c r="Z106" i="3" s="1"/>
  <c r="Z105" i="3" s="1"/>
  <c r="AF74" i="4"/>
  <c r="AF73" i="4" s="1"/>
  <c r="AF72" i="4" s="1"/>
  <c r="AF107" i="3"/>
  <c r="AF106" i="3" s="1"/>
  <c r="AF105" i="3" s="1"/>
  <c r="AN78" i="2"/>
  <c r="AX74" i="4"/>
  <c r="AX73" i="4" s="1"/>
  <c r="AX72" i="4" s="1"/>
  <c r="AX107" i="3"/>
  <c r="AX106" i="3" s="1"/>
  <c r="AX105" i="3" s="1"/>
  <c r="L85" i="4"/>
  <c r="L84" i="4" s="1"/>
  <c r="L83" i="4" s="1"/>
  <c r="L82" i="4" s="1"/>
  <c r="L81" i="4" s="1"/>
  <c r="L110" i="3"/>
  <c r="L109" i="3" s="1"/>
  <c r="L108" i="3" s="1"/>
  <c r="T81" i="2"/>
  <c r="AA85" i="4"/>
  <c r="AA84" i="4" s="1"/>
  <c r="AA83" i="4" s="1"/>
  <c r="AA110" i="3"/>
  <c r="AA109" i="3" s="1"/>
  <c r="AA108" i="3" s="1"/>
  <c r="AJ85" i="4"/>
  <c r="AJ84" i="4" s="1"/>
  <c r="AJ83" i="4" s="1"/>
  <c r="AJ82" i="4" s="1"/>
  <c r="AJ81" i="4" s="1"/>
  <c r="AJ110" i="3"/>
  <c r="AJ109" i="3" s="1"/>
  <c r="AJ108" i="3" s="1"/>
  <c r="AO85" i="4"/>
  <c r="AO84" i="4" s="1"/>
  <c r="AO83" i="4" s="1"/>
  <c r="AO110" i="3"/>
  <c r="AO109" i="3" s="1"/>
  <c r="AO108" i="3" s="1"/>
  <c r="AY85" i="4"/>
  <c r="AY84" i="4" s="1"/>
  <c r="AY83" i="4" s="1"/>
  <c r="AY110" i="3"/>
  <c r="AY109" i="3" s="1"/>
  <c r="AY108" i="3" s="1"/>
  <c r="S88" i="4"/>
  <c r="S87" i="4" s="1"/>
  <c r="S86" i="4" s="1"/>
  <c r="S82" i="4" s="1"/>
  <c r="S81" i="4" s="1"/>
  <c r="S113" i="3"/>
  <c r="S112" i="3" s="1"/>
  <c r="S111" i="3" s="1"/>
  <c r="AA84" i="2"/>
  <c r="AM88" i="4"/>
  <c r="AM87" i="4" s="1"/>
  <c r="AM86" i="4" s="1"/>
  <c r="AM82" i="4" s="1"/>
  <c r="AM81" i="4" s="1"/>
  <c r="AM113" i="3"/>
  <c r="AM112" i="3" s="1"/>
  <c r="AM111" i="3" s="1"/>
  <c r="AY88" i="4"/>
  <c r="AY87" i="4" s="1"/>
  <c r="AY86" i="4" s="1"/>
  <c r="AY113" i="3"/>
  <c r="AY112" i="3" s="1"/>
  <c r="AY111" i="3" s="1"/>
  <c r="Q93" i="4"/>
  <c r="Q92" i="4" s="1"/>
  <c r="Q121" i="3"/>
  <c r="Q120" i="3" s="1"/>
  <c r="U89" i="2"/>
  <c r="AB93" i="4"/>
  <c r="AB92" i="4" s="1"/>
  <c r="AB121" i="3"/>
  <c r="AB120" i="3" s="1"/>
  <c r="AM93" i="4"/>
  <c r="AM92" i="4" s="1"/>
  <c r="AM121" i="3"/>
  <c r="AM120" i="3" s="1"/>
  <c r="AX93" i="4"/>
  <c r="AX92" i="4" s="1"/>
  <c r="AX121" i="3"/>
  <c r="AX120" i="3" s="1"/>
  <c r="M95" i="4"/>
  <c r="M94" i="4" s="1"/>
  <c r="M123" i="3"/>
  <c r="M122" i="3" s="1"/>
  <c r="T95" i="4"/>
  <c r="T94" i="4" s="1"/>
  <c r="T123" i="3"/>
  <c r="T122" i="3" s="1"/>
  <c r="AA95" i="4"/>
  <c r="AA94" i="4" s="1"/>
  <c r="AA123" i="3"/>
  <c r="AA122" i="3" s="1"/>
  <c r="AL95" i="4"/>
  <c r="AL94" i="4" s="1"/>
  <c r="AL123" i="3"/>
  <c r="AL122" i="3" s="1"/>
  <c r="AW95" i="4"/>
  <c r="AW94" i="4" s="1"/>
  <c r="AW123" i="3"/>
  <c r="AW122" i="3" s="1"/>
  <c r="BA91" i="2"/>
  <c r="Z97" i="4"/>
  <c r="Z96" i="4" s="1"/>
  <c r="Z125" i="3"/>
  <c r="Z124" i="3" s="1"/>
  <c r="AE97" i="4"/>
  <c r="AE96" i="4" s="1"/>
  <c r="AE91" i="4" s="1"/>
  <c r="AE125" i="3"/>
  <c r="AE124" i="3" s="1"/>
  <c r="AE119" i="3" s="1"/>
  <c r="AE118" i="3" s="1"/>
  <c r="AE117" i="3" s="1"/>
  <c r="AN97" i="4"/>
  <c r="AN96" i="4" s="1"/>
  <c r="AN125" i="3"/>
  <c r="AN124" i="3" s="1"/>
  <c r="AX97" i="4"/>
  <c r="AX96" i="4" s="1"/>
  <c r="AX125" i="3"/>
  <c r="AX124" i="3" s="1"/>
  <c r="L105" i="4"/>
  <c r="L104" i="4" s="1"/>
  <c r="L103" i="4" s="1"/>
  <c r="L130" i="3"/>
  <c r="L129" i="3" s="1"/>
  <c r="T98" i="2"/>
  <c r="AA105" i="4"/>
  <c r="AA104" i="4" s="1"/>
  <c r="AA130" i="3"/>
  <c r="AA129" i="3" s="1"/>
  <c r="AJ105" i="4"/>
  <c r="AJ104" i="4" s="1"/>
  <c r="AJ103" i="4" s="1"/>
  <c r="AJ130" i="3"/>
  <c r="AJ129" i="3" s="1"/>
  <c r="AJ128" i="3" s="1"/>
  <c r="AO105" i="4"/>
  <c r="AO104" i="4" s="1"/>
  <c r="AO103" i="4" s="1"/>
  <c r="AO130" i="3"/>
  <c r="AO129" i="3" s="1"/>
  <c r="AO128" i="3" s="1"/>
  <c r="AY105" i="4"/>
  <c r="AY104" i="4" s="1"/>
  <c r="AY103" i="4" s="1"/>
  <c r="AY130" i="3"/>
  <c r="AY129" i="3" s="1"/>
  <c r="AY128" i="3" s="1"/>
  <c r="P107" i="4"/>
  <c r="P106" i="4" s="1"/>
  <c r="P132" i="3"/>
  <c r="P131" i="3" s="1"/>
  <c r="U107" i="4"/>
  <c r="U106" i="4" s="1"/>
  <c r="U132" i="3"/>
  <c r="U131" i="3" s="1"/>
  <c r="AL107" i="4"/>
  <c r="AL106" i="4" s="1"/>
  <c r="AL132" i="3"/>
  <c r="AL131" i="3" s="1"/>
  <c r="AR107" i="4"/>
  <c r="AR106" i="4" s="1"/>
  <c r="AR132" i="3"/>
  <c r="AR131" i="3" s="1"/>
  <c r="AZ100" i="2"/>
  <c r="R109" i="4"/>
  <c r="R108" i="4" s="1"/>
  <c r="R134" i="3"/>
  <c r="R133" i="3" s="1"/>
  <c r="X109" i="4"/>
  <c r="X108" i="4" s="1"/>
  <c r="X134" i="3"/>
  <c r="X133" i="3" s="1"/>
  <c r="AC109" i="4"/>
  <c r="AC108" i="4" s="1"/>
  <c r="AC134" i="3"/>
  <c r="AC133" i="3" s="1"/>
  <c r="AM109" i="4"/>
  <c r="AM108" i="4" s="1"/>
  <c r="AM134" i="3"/>
  <c r="AM133" i="3" s="1"/>
  <c r="AV109" i="4"/>
  <c r="AV108" i="4" s="1"/>
  <c r="AV134" i="3"/>
  <c r="AV133" i="3" s="1"/>
  <c r="BA109" i="4"/>
  <c r="BA108" i="4" s="1"/>
  <c r="BA134" i="3"/>
  <c r="BA133" i="3" s="1"/>
  <c r="S112" i="4"/>
  <c r="S111" i="4" s="1"/>
  <c r="S110" i="4" s="1"/>
  <c r="S137" i="3"/>
  <c r="S136" i="3" s="1"/>
  <c r="S135" i="3" s="1"/>
  <c r="Z112" i="4"/>
  <c r="Z111" i="4" s="1"/>
  <c r="Z110" i="4" s="1"/>
  <c r="Z137" i="3"/>
  <c r="Z136" i="3" s="1"/>
  <c r="Z135" i="3" s="1"/>
  <c r="AF112" i="4"/>
  <c r="AF111" i="4" s="1"/>
  <c r="AF110" i="4" s="1"/>
  <c r="AF137" i="3"/>
  <c r="AF136" i="3" s="1"/>
  <c r="AF135" i="3" s="1"/>
  <c r="AN105" i="2"/>
  <c r="AX112" i="4"/>
  <c r="AX111" i="4" s="1"/>
  <c r="AX110" i="4" s="1"/>
  <c r="AX137" i="3"/>
  <c r="AX136" i="3" s="1"/>
  <c r="AX135" i="3" s="1"/>
  <c r="K117" i="4"/>
  <c r="K116" i="4" s="1"/>
  <c r="K115" i="4" s="1"/>
  <c r="K114" i="4" s="1"/>
  <c r="K113" i="4" s="1"/>
  <c r="K142" i="3"/>
  <c r="K141" i="3" s="1"/>
  <c r="K140" i="3" s="1"/>
  <c r="K139" i="3" s="1"/>
  <c r="K138" i="3" s="1"/>
  <c r="T117" i="4"/>
  <c r="T116" i="4" s="1"/>
  <c r="T115" i="4" s="1"/>
  <c r="T142" i="3"/>
  <c r="T141" i="3" s="1"/>
  <c r="T140" i="3" s="1"/>
  <c r="AI117" i="4"/>
  <c r="AI116" i="4" s="1"/>
  <c r="AI115" i="4" s="1"/>
  <c r="AI114" i="4" s="1"/>
  <c r="AI113" i="4" s="1"/>
  <c r="AI142" i="3"/>
  <c r="AI141" i="3" s="1"/>
  <c r="AI140" i="3" s="1"/>
  <c r="AI139" i="3" s="1"/>
  <c r="AI138" i="3" s="1"/>
  <c r="AO117" i="4"/>
  <c r="AO116" i="4" s="1"/>
  <c r="AO115" i="4" s="1"/>
  <c r="AO114" i="4" s="1"/>
  <c r="AO113" i="4" s="1"/>
  <c r="AO142" i="3"/>
  <c r="AO141" i="3" s="1"/>
  <c r="AO140" i="3" s="1"/>
  <c r="AO139" i="3" s="1"/>
  <c r="S120" i="4"/>
  <c r="S119" i="4" s="1"/>
  <c r="S118" i="4" s="1"/>
  <c r="S145" i="3"/>
  <c r="S144" i="3" s="1"/>
  <c r="S143" i="3" s="1"/>
  <c r="AA113" i="2"/>
  <c r="J128" i="4"/>
  <c r="J127" i="4" s="1"/>
  <c r="J126" i="4" s="1"/>
  <c r="J122" i="4" s="1"/>
  <c r="J121" i="4" s="1"/>
  <c r="J152" i="3"/>
  <c r="J151" i="3" s="1"/>
  <c r="J150" i="3" s="1"/>
  <c r="J146" i="3" s="1"/>
  <c r="J138" i="3" s="1"/>
  <c r="S128" i="4"/>
  <c r="S127" i="4" s="1"/>
  <c r="S126" i="4" s="1"/>
  <c r="S122" i="4" s="1"/>
  <c r="S121" i="4" s="1"/>
  <c r="S152" i="3"/>
  <c r="S151" i="3" s="1"/>
  <c r="S150" i="3" s="1"/>
  <c r="S146" i="3" s="1"/>
  <c r="AF128" i="4"/>
  <c r="AF127" i="4" s="1"/>
  <c r="AF126" i="4" s="1"/>
  <c r="AF122" i="4" s="1"/>
  <c r="AF121" i="4" s="1"/>
  <c r="AF152" i="3"/>
  <c r="AF151" i="3" s="1"/>
  <c r="AF150" i="3" s="1"/>
  <c r="AF146" i="3" s="1"/>
  <c r="AN120" i="2"/>
  <c r="AX128" i="4"/>
  <c r="AX127" i="4" s="1"/>
  <c r="AX126" i="4" s="1"/>
  <c r="AX122" i="4" s="1"/>
  <c r="AX121" i="4" s="1"/>
  <c r="AX152" i="3"/>
  <c r="AX151" i="3" s="1"/>
  <c r="AX150" i="3" s="1"/>
  <c r="AX146" i="3" s="1"/>
  <c r="L131" i="4"/>
  <c r="L130" i="4" s="1"/>
  <c r="L129" i="4" s="1"/>
  <c r="L155" i="3"/>
  <c r="L154" i="3" s="1"/>
  <c r="L153" i="3" s="1"/>
  <c r="T123" i="2"/>
  <c r="AA131" i="4"/>
  <c r="AA130" i="4" s="1"/>
  <c r="AA129" i="4" s="1"/>
  <c r="AA155" i="3"/>
  <c r="AA154" i="3" s="1"/>
  <c r="AA153" i="3" s="1"/>
  <c r="AJ131" i="4"/>
  <c r="AJ130" i="4" s="1"/>
  <c r="AJ129" i="4" s="1"/>
  <c r="AJ155" i="3"/>
  <c r="AJ154" i="3" s="1"/>
  <c r="AJ153" i="3" s="1"/>
  <c r="AO131" i="4"/>
  <c r="AO130" i="4" s="1"/>
  <c r="AO129" i="4" s="1"/>
  <c r="AO155" i="3"/>
  <c r="AO154" i="3" s="1"/>
  <c r="AO153" i="3" s="1"/>
  <c r="AY131" i="4"/>
  <c r="AY130" i="4" s="1"/>
  <c r="AY129" i="4" s="1"/>
  <c r="AY155" i="3"/>
  <c r="AY154" i="3" s="1"/>
  <c r="AY153" i="3" s="1"/>
  <c r="P136" i="4"/>
  <c r="P135" i="4" s="1"/>
  <c r="P134" i="4" s="1"/>
  <c r="P133" i="4" s="1"/>
  <c r="P132" i="4" s="1"/>
  <c r="P159" i="3"/>
  <c r="P158" i="3" s="1"/>
  <c r="P157" i="3" s="1"/>
  <c r="P156" i="3" s="1"/>
  <c r="U136" i="4"/>
  <c r="U135" i="4" s="1"/>
  <c r="U134" i="4" s="1"/>
  <c r="U133" i="4" s="1"/>
  <c r="U132" i="4" s="1"/>
  <c r="U159" i="3"/>
  <c r="U158" i="3" s="1"/>
  <c r="U157" i="3" s="1"/>
  <c r="U156" i="3" s="1"/>
  <c r="AL136" i="4"/>
  <c r="AL135" i="4" s="1"/>
  <c r="AL134" i="4" s="1"/>
  <c r="AL133" i="4" s="1"/>
  <c r="AL132" i="4" s="1"/>
  <c r="AL159" i="3"/>
  <c r="AL158" i="3" s="1"/>
  <c r="AL157" i="3" s="1"/>
  <c r="AL156" i="3" s="1"/>
  <c r="AR136" i="4"/>
  <c r="AR135" i="4" s="1"/>
  <c r="AR134" i="4" s="1"/>
  <c r="AR133" i="4" s="1"/>
  <c r="AR132" i="4" s="1"/>
  <c r="AR159" i="3"/>
  <c r="AR158" i="3" s="1"/>
  <c r="AR157" i="3" s="1"/>
  <c r="AR156" i="3" s="1"/>
  <c r="AZ127" i="2"/>
  <c r="R68" i="4"/>
  <c r="R67" i="4" s="1"/>
  <c r="R66" i="4" s="1"/>
  <c r="R163" i="3"/>
  <c r="R162" i="3" s="1"/>
  <c r="R161" i="3" s="1"/>
  <c r="R160" i="3" s="1"/>
  <c r="X68" i="4"/>
  <c r="X67" i="4" s="1"/>
  <c r="X66" i="4" s="1"/>
  <c r="X163" i="3"/>
  <c r="X162" i="3" s="1"/>
  <c r="X161" i="3" s="1"/>
  <c r="X160" i="3" s="1"/>
  <c r="AC68" i="4"/>
  <c r="AC67" i="4" s="1"/>
  <c r="AC66" i="4" s="1"/>
  <c r="AC163" i="3"/>
  <c r="AC162" i="3" s="1"/>
  <c r="AC161" i="3" s="1"/>
  <c r="AM68" i="4"/>
  <c r="AM67" i="4" s="1"/>
  <c r="AM66" i="4" s="1"/>
  <c r="AM163" i="3"/>
  <c r="AM162" i="3" s="1"/>
  <c r="AM161" i="3" s="1"/>
  <c r="AV68" i="4"/>
  <c r="AV67" i="4" s="1"/>
  <c r="AV66" i="4" s="1"/>
  <c r="AV163" i="3"/>
  <c r="AV162" i="3" s="1"/>
  <c r="AV161" i="3" s="1"/>
  <c r="AV160" i="3" s="1"/>
  <c r="BA68" i="4"/>
  <c r="BA67" i="4" s="1"/>
  <c r="BA66" i="4" s="1"/>
  <c r="BA163" i="3"/>
  <c r="BA162" i="3" s="1"/>
  <c r="BA161" i="3" s="1"/>
  <c r="BA160" i="3" s="1"/>
  <c r="S80" i="4"/>
  <c r="S79" i="4" s="1"/>
  <c r="S78" i="4" s="1"/>
  <c r="S166" i="3"/>
  <c r="S165" i="3" s="1"/>
  <c r="S164" i="3" s="1"/>
  <c r="AA134" i="2"/>
  <c r="AM80" i="4"/>
  <c r="AM79" i="4" s="1"/>
  <c r="AM78" i="4" s="1"/>
  <c r="AM166" i="3"/>
  <c r="AM165" i="3" s="1"/>
  <c r="AM164" i="3" s="1"/>
  <c r="AY80" i="4"/>
  <c r="AY79" i="4" s="1"/>
  <c r="AY78" i="4" s="1"/>
  <c r="AY166" i="3"/>
  <c r="AY165" i="3" s="1"/>
  <c r="AY164" i="3" s="1"/>
  <c r="P77" i="4"/>
  <c r="P76" i="4" s="1"/>
  <c r="P75" i="4" s="1"/>
  <c r="P171" i="3"/>
  <c r="P170" i="3" s="1"/>
  <c r="P169" i="3" s="1"/>
  <c r="U77" i="4"/>
  <c r="U76" i="4" s="1"/>
  <c r="U75" i="4" s="1"/>
  <c r="U171" i="3"/>
  <c r="U170" i="3" s="1"/>
  <c r="U169" i="3" s="1"/>
  <c r="AC139" i="2"/>
  <c r="AM77" i="4"/>
  <c r="AM76" i="4" s="1"/>
  <c r="AM75" i="4" s="1"/>
  <c r="AM171" i="3"/>
  <c r="AM170" i="3" s="1"/>
  <c r="AM169" i="3" s="1"/>
  <c r="AM168" i="3" s="1"/>
  <c r="AV77" i="4"/>
  <c r="AV76" i="4" s="1"/>
  <c r="AV75" i="4" s="1"/>
  <c r="AV171" i="3"/>
  <c r="AV170" i="3" s="1"/>
  <c r="AV169" i="3" s="1"/>
  <c r="AV168" i="3" s="1"/>
  <c r="BA77" i="4"/>
  <c r="BA76" i="4" s="1"/>
  <c r="BA75" i="4" s="1"/>
  <c r="BA171" i="3"/>
  <c r="BA170" i="3" s="1"/>
  <c r="BA169" i="3" s="1"/>
  <c r="BA168" i="3" s="1"/>
  <c r="S147" i="4"/>
  <c r="S146" i="4" s="1"/>
  <c r="S145" i="4" s="1"/>
  <c r="S174" i="3"/>
  <c r="S173" i="3" s="1"/>
  <c r="S172" i="3" s="1"/>
  <c r="X147" i="4"/>
  <c r="X146" i="4" s="1"/>
  <c r="X145" i="4" s="1"/>
  <c r="X174" i="3"/>
  <c r="X173" i="3" s="1"/>
  <c r="X172" i="3" s="1"/>
  <c r="X168" i="3" s="1"/>
  <c r="AC147" i="4"/>
  <c r="AC146" i="4" s="1"/>
  <c r="AC145" i="4" s="1"/>
  <c r="AC174" i="3"/>
  <c r="AC173" i="3" s="1"/>
  <c r="AC172" i="3" s="1"/>
  <c r="AM147" i="4"/>
  <c r="AM146" i="4" s="1"/>
  <c r="AM145" i="4" s="1"/>
  <c r="AM174" i="3"/>
  <c r="AV147" i="4"/>
  <c r="AV146" i="4" s="1"/>
  <c r="AV145" i="4" s="1"/>
  <c r="AV174" i="3"/>
  <c r="BA147" i="4"/>
  <c r="BA146" i="4" s="1"/>
  <c r="BA145" i="4" s="1"/>
  <c r="BA174" i="3"/>
  <c r="S156" i="4"/>
  <c r="S155" i="4" s="1"/>
  <c r="S154" i="4" s="1"/>
  <c r="S177" i="3"/>
  <c r="S176" i="3" s="1"/>
  <c r="S175" i="3" s="1"/>
  <c r="Z156" i="4"/>
  <c r="Z155" i="4" s="1"/>
  <c r="Z154" i="4" s="1"/>
  <c r="Z177" i="3"/>
  <c r="Z176" i="3" s="1"/>
  <c r="Z175" i="3" s="1"/>
  <c r="AF156" i="4"/>
  <c r="AF155" i="4" s="1"/>
  <c r="AF154" i="4" s="1"/>
  <c r="AF177" i="3"/>
  <c r="AF176" i="3" s="1"/>
  <c r="AF175" i="3" s="1"/>
  <c r="AN145" i="2"/>
  <c r="AX156" i="4"/>
  <c r="AX155" i="4" s="1"/>
  <c r="AX154" i="4" s="1"/>
  <c r="AX177" i="3"/>
  <c r="AX176" i="3" s="1"/>
  <c r="AX175" i="3" s="1"/>
  <c r="L141" i="4"/>
  <c r="L140" i="4" s="1"/>
  <c r="L139" i="4" s="1"/>
  <c r="L181" i="3"/>
  <c r="L180" i="3" s="1"/>
  <c r="L179" i="3" s="1"/>
  <c r="S141" i="4"/>
  <c r="S140" i="4" s="1"/>
  <c r="S139" i="4" s="1"/>
  <c r="S181" i="3"/>
  <c r="S180" i="3" s="1"/>
  <c r="S179" i="3" s="1"/>
  <c r="AF141" i="4"/>
  <c r="AF140" i="4" s="1"/>
  <c r="AF139" i="4" s="1"/>
  <c r="AF181" i="3"/>
  <c r="AF180" i="3" s="1"/>
  <c r="AF179" i="3" s="1"/>
  <c r="AN149" i="2"/>
  <c r="AX141" i="4"/>
  <c r="AX140" i="4" s="1"/>
  <c r="AX139" i="4" s="1"/>
  <c r="AX181" i="3"/>
  <c r="AX180" i="3" s="1"/>
  <c r="AX179" i="3" s="1"/>
  <c r="L144" i="4"/>
  <c r="L143" i="4" s="1"/>
  <c r="L142" i="4" s="1"/>
  <c r="L184" i="3"/>
  <c r="L183" i="3" s="1"/>
  <c r="L182" i="3" s="1"/>
  <c r="T152" i="2"/>
  <c r="AA144" i="4"/>
  <c r="AA143" i="4" s="1"/>
  <c r="AA142" i="4" s="1"/>
  <c r="AA184" i="3"/>
  <c r="AA183" i="3" s="1"/>
  <c r="AA182" i="3" s="1"/>
  <c r="AJ144" i="4"/>
  <c r="AJ143" i="4" s="1"/>
  <c r="AJ142" i="4" s="1"/>
  <c r="AJ184" i="3"/>
  <c r="AJ183" i="3" s="1"/>
  <c r="AJ182" i="3" s="1"/>
  <c r="AO144" i="4"/>
  <c r="AO143" i="4" s="1"/>
  <c r="AO142" i="4" s="1"/>
  <c r="AO184" i="3"/>
  <c r="AO183" i="3" s="1"/>
  <c r="AO182" i="3" s="1"/>
  <c r="AY144" i="4"/>
  <c r="AY143" i="4" s="1"/>
  <c r="AY142" i="4" s="1"/>
  <c r="AY184" i="3"/>
  <c r="AY183" i="3" s="1"/>
  <c r="AY182" i="3" s="1"/>
  <c r="P150" i="4"/>
  <c r="P149" i="4" s="1"/>
  <c r="P148" i="4" s="1"/>
  <c r="P187" i="3"/>
  <c r="P186" i="3" s="1"/>
  <c r="P185" i="3" s="1"/>
  <c r="U150" i="4"/>
  <c r="U149" i="4" s="1"/>
  <c r="U148" i="4" s="1"/>
  <c r="U187" i="3"/>
  <c r="U186" i="3" s="1"/>
  <c r="U185" i="3" s="1"/>
  <c r="AL150" i="4"/>
  <c r="AL149" i="4" s="1"/>
  <c r="AL148" i="4" s="1"/>
  <c r="AL187" i="3"/>
  <c r="AL186" i="3" s="1"/>
  <c r="AL185" i="3" s="1"/>
  <c r="AR150" i="4"/>
  <c r="AR149" i="4" s="1"/>
  <c r="AR148" i="4" s="1"/>
  <c r="AR187" i="3"/>
  <c r="AR186" i="3" s="1"/>
  <c r="AR185" i="3" s="1"/>
  <c r="AZ155" i="2"/>
  <c r="R153" i="4"/>
  <c r="R152" i="4" s="1"/>
  <c r="R151" i="4" s="1"/>
  <c r="R190" i="3"/>
  <c r="R189" i="3" s="1"/>
  <c r="R188" i="3" s="1"/>
  <c r="X153" i="4"/>
  <c r="X152" i="4" s="1"/>
  <c r="X151" i="4" s="1"/>
  <c r="X190" i="3"/>
  <c r="X189" i="3" s="1"/>
  <c r="X188" i="3" s="1"/>
  <c r="AC153" i="4"/>
  <c r="AC152" i="4" s="1"/>
  <c r="AC151" i="4" s="1"/>
  <c r="AC190" i="3"/>
  <c r="AC189" i="3" s="1"/>
  <c r="AC188" i="3" s="1"/>
  <c r="AM153" i="4"/>
  <c r="AM152" i="4" s="1"/>
  <c r="AM151" i="4" s="1"/>
  <c r="AM190" i="3"/>
  <c r="AM189" i="3" s="1"/>
  <c r="AM188" i="3" s="1"/>
  <c r="AV153" i="4"/>
  <c r="AV152" i="4" s="1"/>
  <c r="AV151" i="4" s="1"/>
  <c r="AV190" i="3"/>
  <c r="AV189" i="3" s="1"/>
  <c r="AV188" i="3" s="1"/>
  <c r="BA153" i="4"/>
  <c r="BA152" i="4" s="1"/>
  <c r="BA151" i="4" s="1"/>
  <c r="BA190" i="3"/>
  <c r="BA189" i="3" s="1"/>
  <c r="BA188" i="3" s="1"/>
  <c r="U162" i="4"/>
  <c r="U161" i="4" s="1"/>
  <c r="U160" i="4" s="1"/>
  <c r="U193" i="3"/>
  <c r="U192" i="3" s="1"/>
  <c r="U191" i="3" s="1"/>
  <c r="AC161" i="2"/>
  <c r="AN162" i="4"/>
  <c r="AN161" i="4" s="1"/>
  <c r="AN160" i="4" s="1"/>
  <c r="AN193" i="3"/>
  <c r="AN192" i="3" s="1"/>
  <c r="AN191" i="3" s="1"/>
  <c r="AZ162" i="4"/>
  <c r="AZ161" i="4" s="1"/>
  <c r="AZ160" i="4" s="1"/>
  <c r="AZ193" i="3"/>
  <c r="AZ192" i="3" s="1"/>
  <c r="AZ191" i="3" s="1"/>
  <c r="T165" i="4"/>
  <c r="T164" i="4" s="1"/>
  <c r="T163" i="4" s="1"/>
  <c r="T196" i="3"/>
  <c r="T195" i="3" s="1"/>
  <c r="T194" i="3" s="1"/>
  <c r="AB164" i="2"/>
  <c r="AN165" i="4"/>
  <c r="AN164" i="4" s="1"/>
  <c r="AN163" i="4" s="1"/>
  <c r="AN196" i="3"/>
  <c r="AN195" i="3" s="1"/>
  <c r="AN194" i="3" s="1"/>
  <c r="AZ165" i="4"/>
  <c r="AZ164" i="4" s="1"/>
  <c r="AZ163" i="4" s="1"/>
  <c r="AZ196" i="3"/>
  <c r="AZ195" i="3" s="1"/>
  <c r="AZ194" i="3" s="1"/>
  <c r="T170" i="4"/>
  <c r="T169" i="4" s="1"/>
  <c r="T168" i="4" s="1"/>
  <c r="T167" i="4" s="1"/>
  <c r="T166" i="4" s="1"/>
  <c r="T200" i="3"/>
  <c r="T199" i="3" s="1"/>
  <c r="T198" i="3" s="1"/>
  <c r="T197" i="3" s="1"/>
  <c r="AB168" i="2"/>
  <c r="AL170" i="4"/>
  <c r="AL169" i="4" s="1"/>
  <c r="AL168" i="4" s="1"/>
  <c r="AL167" i="4" s="1"/>
  <c r="AL166" i="4" s="1"/>
  <c r="AL200" i="3"/>
  <c r="AL199" i="3" s="1"/>
  <c r="AL198" i="3" s="1"/>
  <c r="AL197" i="3" s="1"/>
  <c r="AT170" i="4"/>
  <c r="AT169" i="4" s="1"/>
  <c r="AT168" i="4" s="1"/>
  <c r="AT167" i="4" s="1"/>
  <c r="AT166" i="4" s="1"/>
  <c r="AT200" i="3"/>
  <c r="AT199" i="3" s="1"/>
  <c r="AT198" i="3" s="1"/>
  <c r="AT197" i="3" s="1"/>
  <c r="BA170" i="4"/>
  <c r="BA169" i="4" s="1"/>
  <c r="BA168" i="4" s="1"/>
  <c r="BA167" i="4" s="1"/>
  <c r="BA166" i="4" s="1"/>
  <c r="BA200" i="3"/>
  <c r="BA199" i="3" s="1"/>
  <c r="BA198" i="3" s="1"/>
  <c r="BA197" i="3" s="1"/>
  <c r="U196" i="4"/>
  <c r="U195" i="4" s="1"/>
  <c r="U194" i="4" s="1"/>
  <c r="U204" i="3"/>
  <c r="AC172" i="2"/>
  <c r="AO196" i="4"/>
  <c r="AO195" i="4" s="1"/>
  <c r="AO194" i="4" s="1"/>
  <c r="AO204" i="3"/>
  <c r="BA196" i="4"/>
  <c r="BA195" i="4" s="1"/>
  <c r="BA194" i="4" s="1"/>
  <c r="BA204" i="3"/>
  <c r="N175" i="2"/>
  <c r="AE191" i="4"/>
  <c r="AE190" i="4" s="1"/>
  <c r="AE189" i="4" s="1"/>
  <c r="AE188" i="4" s="1"/>
  <c r="AE187" i="4" s="1"/>
  <c r="AE207" i="3"/>
  <c r="AE206" i="3" s="1"/>
  <c r="AE205" i="3" s="1"/>
  <c r="AE201" i="3" s="1"/>
  <c r="AE167" i="3" s="1"/>
  <c r="AZ191" i="4"/>
  <c r="AZ190" i="4" s="1"/>
  <c r="AZ189" i="4" s="1"/>
  <c r="AZ188" i="4" s="1"/>
  <c r="AZ187" i="4" s="1"/>
  <c r="AZ207" i="3"/>
  <c r="T199" i="4"/>
  <c r="T198" i="4" s="1"/>
  <c r="T197" i="4" s="1"/>
  <c r="T210" i="3"/>
  <c r="T209" i="3" s="1"/>
  <c r="T208" i="3" s="1"/>
  <c r="AB178" i="2"/>
  <c r="AN199" i="4"/>
  <c r="AN198" i="4" s="1"/>
  <c r="AN197" i="4" s="1"/>
  <c r="AN210" i="3"/>
  <c r="AN209" i="3" s="1"/>
  <c r="AN208" i="3" s="1"/>
  <c r="AN201" i="3" s="1"/>
  <c r="AZ199" i="4"/>
  <c r="AZ198" i="4" s="1"/>
  <c r="AZ197" i="4" s="1"/>
  <c r="AZ210" i="3"/>
  <c r="AZ209" i="3" s="1"/>
  <c r="AZ208" i="3" s="1"/>
  <c r="S159" i="4"/>
  <c r="S158" i="4" s="1"/>
  <c r="S157" i="4" s="1"/>
  <c r="S213" i="3"/>
  <c r="S212" i="3" s="1"/>
  <c r="S211" i="3" s="1"/>
  <c r="Z159" i="4"/>
  <c r="Z158" i="4" s="1"/>
  <c r="Z157" i="4" s="1"/>
  <c r="Z213" i="3"/>
  <c r="Z212" i="3" s="1"/>
  <c r="Z211" i="3" s="1"/>
  <c r="R248" i="4"/>
  <c r="R247" i="4" s="1"/>
  <c r="R246" i="4" s="1"/>
  <c r="R245" i="4" s="1"/>
  <c r="R244" i="4" s="1"/>
  <c r="R295" i="3"/>
  <c r="R294" i="3" s="1"/>
  <c r="R293" i="3" s="1"/>
  <c r="Z186" i="2"/>
  <c r="AL248" i="4"/>
  <c r="AL247" i="4" s="1"/>
  <c r="AL246" i="4" s="1"/>
  <c r="AL245" i="4" s="1"/>
  <c r="AL244" i="4" s="1"/>
  <c r="AL295" i="3"/>
  <c r="AL294" i="3" s="1"/>
  <c r="AL293" i="3" s="1"/>
  <c r="AX248" i="4"/>
  <c r="AX247" i="4" s="1"/>
  <c r="AX246" i="4" s="1"/>
  <c r="AX245" i="4" s="1"/>
  <c r="AX244" i="4" s="1"/>
  <c r="AX295" i="3"/>
  <c r="AX294" i="3" s="1"/>
  <c r="AX293" i="3" s="1"/>
  <c r="L175" i="4"/>
  <c r="L174" i="4" s="1"/>
  <c r="L173" i="4" s="1"/>
  <c r="L172" i="4" s="1"/>
  <c r="L171" i="4" s="1"/>
  <c r="L298" i="3"/>
  <c r="L297" i="3" s="1"/>
  <c r="L296" i="3" s="1"/>
  <c r="T189" i="2"/>
  <c r="AA175" i="4"/>
  <c r="AA174" i="4" s="1"/>
  <c r="AA173" i="4" s="1"/>
  <c r="AA298" i="3"/>
  <c r="AA297" i="3" s="1"/>
  <c r="AA296" i="3" s="1"/>
  <c r="AJ175" i="4"/>
  <c r="AJ174" i="4" s="1"/>
  <c r="AJ173" i="4" s="1"/>
  <c r="AJ172" i="4" s="1"/>
  <c r="AJ171" i="4" s="1"/>
  <c r="AJ298" i="3"/>
  <c r="AJ297" i="3" s="1"/>
  <c r="AJ296" i="3" s="1"/>
  <c r="AO175" i="4"/>
  <c r="AO174" i="4" s="1"/>
  <c r="AO173" i="4" s="1"/>
  <c r="AO172" i="4" s="1"/>
  <c r="AO171" i="4" s="1"/>
  <c r="AO298" i="3"/>
  <c r="AO297" i="3" s="1"/>
  <c r="AO296" i="3" s="1"/>
  <c r="AY175" i="4"/>
  <c r="AY174" i="4" s="1"/>
  <c r="AY173" i="4" s="1"/>
  <c r="AY172" i="4" s="1"/>
  <c r="AY171" i="4" s="1"/>
  <c r="AY298" i="3"/>
  <c r="AY297" i="3" s="1"/>
  <c r="AY296" i="3" s="1"/>
  <c r="P178" i="4"/>
  <c r="P177" i="4" s="1"/>
  <c r="P176" i="4" s="1"/>
  <c r="P301" i="3"/>
  <c r="P300" i="3" s="1"/>
  <c r="P299" i="3" s="1"/>
  <c r="U178" i="4"/>
  <c r="U177" i="4" s="1"/>
  <c r="U176" i="4" s="1"/>
  <c r="U301" i="3"/>
  <c r="U300" i="3" s="1"/>
  <c r="U299" i="3" s="1"/>
  <c r="AL178" i="4"/>
  <c r="AL177" i="4" s="1"/>
  <c r="AL176" i="4" s="1"/>
  <c r="AL301" i="3"/>
  <c r="AL300" i="3" s="1"/>
  <c r="AL299" i="3" s="1"/>
  <c r="AR178" i="4"/>
  <c r="AR177" i="4" s="1"/>
  <c r="AR176" i="4" s="1"/>
  <c r="AR301" i="3"/>
  <c r="AR300" i="3" s="1"/>
  <c r="AR299" i="3" s="1"/>
  <c r="AZ192" i="2"/>
  <c r="R181" i="4"/>
  <c r="R180" i="4" s="1"/>
  <c r="R179" i="4" s="1"/>
  <c r="R304" i="3"/>
  <c r="R303" i="3" s="1"/>
  <c r="R302" i="3" s="1"/>
  <c r="X181" i="4"/>
  <c r="X180" i="4" s="1"/>
  <c r="X179" i="4" s="1"/>
  <c r="X304" i="3"/>
  <c r="X303" i="3" s="1"/>
  <c r="X302" i="3" s="1"/>
  <c r="AC181" i="4"/>
  <c r="AC180" i="4" s="1"/>
  <c r="AC179" i="4" s="1"/>
  <c r="AC304" i="3"/>
  <c r="AC303" i="3" s="1"/>
  <c r="AC302" i="3" s="1"/>
  <c r="AM181" i="4"/>
  <c r="AM180" i="4" s="1"/>
  <c r="AM179" i="4" s="1"/>
  <c r="AM304" i="3"/>
  <c r="AM303" i="3" s="1"/>
  <c r="AM302" i="3" s="1"/>
  <c r="AV181" i="4"/>
  <c r="AV180" i="4" s="1"/>
  <c r="AV179" i="4" s="1"/>
  <c r="AV304" i="3"/>
  <c r="AV303" i="3" s="1"/>
  <c r="AV302" i="3" s="1"/>
  <c r="BA181" i="4"/>
  <c r="BA180" i="4" s="1"/>
  <c r="BA179" i="4" s="1"/>
  <c r="BA304" i="3"/>
  <c r="BA303" i="3" s="1"/>
  <c r="BA302" i="3" s="1"/>
  <c r="K186" i="4"/>
  <c r="K185" i="4" s="1"/>
  <c r="K184" i="4" s="1"/>
  <c r="K183" i="4" s="1"/>
  <c r="K182" i="4" s="1"/>
  <c r="K307" i="3"/>
  <c r="K306" i="3" s="1"/>
  <c r="K305" i="3" s="1"/>
  <c r="T186" i="4"/>
  <c r="T185" i="4" s="1"/>
  <c r="T184" i="4" s="1"/>
  <c r="T183" i="4" s="1"/>
  <c r="T182" i="4" s="1"/>
  <c r="T307" i="3"/>
  <c r="T306" i="3" s="1"/>
  <c r="T305" i="3" s="1"/>
  <c r="AI186" i="4"/>
  <c r="AI185" i="4" s="1"/>
  <c r="AI184" i="4" s="1"/>
  <c r="AI183" i="4" s="1"/>
  <c r="AI182" i="4" s="1"/>
  <c r="AI307" i="3"/>
  <c r="AI306" i="3" s="1"/>
  <c r="AI305" i="3" s="1"/>
  <c r="AO186" i="4"/>
  <c r="AO185" i="4" s="1"/>
  <c r="AO184" i="4" s="1"/>
  <c r="AO183" i="4" s="1"/>
  <c r="AO182" i="4" s="1"/>
  <c r="AO307" i="3"/>
  <c r="AO306" i="3" s="1"/>
  <c r="AO305" i="3" s="1"/>
  <c r="O253" i="4"/>
  <c r="O252" i="4" s="1"/>
  <c r="O251" i="4" s="1"/>
  <c r="O250" i="4" s="1"/>
  <c r="O249" i="4" s="1"/>
  <c r="O364" i="3"/>
  <c r="O363" i="3" s="1"/>
  <c r="O362" i="3" s="1"/>
  <c r="U253" i="4"/>
  <c r="U252" i="4" s="1"/>
  <c r="U251" i="4" s="1"/>
  <c r="U250" i="4" s="1"/>
  <c r="U249" i="4" s="1"/>
  <c r="U364" i="3"/>
  <c r="U363" i="3" s="1"/>
  <c r="U362" i="3" s="1"/>
  <c r="AC206" i="2"/>
  <c r="AO253" i="4"/>
  <c r="AO252" i="4" s="1"/>
  <c r="AO251" i="4" s="1"/>
  <c r="AO250" i="4" s="1"/>
  <c r="AO249" i="4" s="1"/>
  <c r="AO364" i="3"/>
  <c r="AO363" i="3" s="1"/>
  <c r="AO362" i="3" s="1"/>
  <c r="BA253" i="4"/>
  <c r="BA252" i="4" s="1"/>
  <c r="BA251" i="4" s="1"/>
  <c r="BA250" i="4" s="1"/>
  <c r="BA249" i="4" s="1"/>
  <c r="BA364" i="3"/>
  <c r="BA363" i="3" s="1"/>
  <c r="BA362" i="3" s="1"/>
  <c r="Z205" i="4"/>
  <c r="Z204" i="4" s="1"/>
  <c r="Z203" i="4" s="1"/>
  <c r="Z202" i="4" s="1"/>
  <c r="Z201" i="4" s="1"/>
  <c r="Z367" i="3"/>
  <c r="Z366" i="3" s="1"/>
  <c r="Z365" i="3" s="1"/>
  <c r="AE205" i="4"/>
  <c r="AE204" i="4" s="1"/>
  <c r="AE203" i="4" s="1"/>
  <c r="AE202" i="4" s="1"/>
  <c r="AE201" i="4" s="1"/>
  <c r="AE367" i="3"/>
  <c r="AE366" i="3" s="1"/>
  <c r="AE365" i="3" s="1"/>
  <c r="AE361" i="3" s="1"/>
  <c r="AE360" i="3" s="1"/>
  <c r="AN205" i="4"/>
  <c r="AN204" i="4" s="1"/>
  <c r="AN203" i="4" s="1"/>
  <c r="AN202" i="4" s="1"/>
  <c r="AN201" i="4" s="1"/>
  <c r="AN367" i="3"/>
  <c r="AN366" i="3" s="1"/>
  <c r="AN365" i="3" s="1"/>
  <c r="AX205" i="4"/>
  <c r="AX204" i="4" s="1"/>
  <c r="AX203" i="4" s="1"/>
  <c r="AX202" i="4" s="1"/>
  <c r="AX201" i="4" s="1"/>
  <c r="AX367" i="3"/>
  <c r="AX366" i="3" s="1"/>
  <c r="AX365" i="3" s="1"/>
  <c r="L210" i="4"/>
  <c r="L209" i="4" s="1"/>
  <c r="L208" i="4" s="1"/>
  <c r="L370" i="3"/>
  <c r="L369" i="3" s="1"/>
  <c r="L368" i="3" s="1"/>
  <c r="T212" i="2"/>
  <c r="AA210" i="4"/>
  <c r="AA209" i="4" s="1"/>
  <c r="AA208" i="4" s="1"/>
  <c r="AA370" i="3"/>
  <c r="AA369" i="3" s="1"/>
  <c r="AA368" i="3" s="1"/>
  <c r="AJ210" i="4"/>
  <c r="AJ209" i="4" s="1"/>
  <c r="AJ208" i="4" s="1"/>
  <c r="AJ370" i="3"/>
  <c r="AJ369" i="3" s="1"/>
  <c r="AJ368" i="3" s="1"/>
  <c r="AO210" i="4"/>
  <c r="AO209" i="4" s="1"/>
  <c r="AO208" i="4" s="1"/>
  <c r="AO370" i="3"/>
  <c r="AO369" i="3" s="1"/>
  <c r="AO368" i="3" s="1"/>
  <c r="AY210" i="4"/>
  <c r="AY209" i="4" s="1"/>
  <c r="AY208" i="4" s="1"/>
  <c r="AY370" i="3"/>
  <c r="AY369" i="3" s="1"/>
  <c r="AY368" i="3" s="1"/>
  <c r="N213" i="4"/>
  <c r="N212" i="4" s="1"/>
  <c r="N211" i="4" s="1"/>
  <c r="N207" i="4" s="1"/>
  <c r="N206" i="4" s="1"/>
  <c r="N373" i="3"/>
  <c r="N372" i="3" s="1"/>
  <c r="N371" i="3" s="1"/>
  <c r="N361" i="3" s="1"/>
  <c r="N360" i="3" s="1"/>
  <c r="AF213" i="4"/>
  <c r="AF212" i="4" s="1"/>
  <c r="AF211" i="4" s="1"/>
  <c r="AF373" i="3"/>
  <c r="AF372" i="3" s="1"/>
  <c r="AF371" i="3" s="1"/>
  <c r="AN215" i="2"/>
  <c r="AX213" i="4"/>
  <c r="AX212" i="4" s="1"/>
  <c r="AX211" i="4" s="1"/>
  <c r="AX373" i="3"/>
  <c r="AX372" i="3" s="1"/>
  <c r="AX371" i="3" s="1"/>
  <c r="L216" i="4"/>
  <c r="L215" i="4" s="1"/>
  <c r="L214" i="4" s="1"/>
  <c r="L376" i="3"/>
  <c r="L375" i="3" s="1"/>
  <c r="L374" i="3" s="1"/>
  <c r="T218" i="2"/>
  <c r="AA216" i="4"/>
  <c r="AA215" i="4" s="1"/>
  <c r="AA376" i="3"/>
  <c r="AA375" i="3" s="1"/>
  <c r="AJ216" i="4"/>
  <c r="AJ215" i="4" s="1"/>
  <c r="AJ376" i="3"/>
  <c r="AJ375" i="3" s="1"/>
  <c r="AO216" i="4"/>
  <c r="AO215" i="4" s="1"/>
  <c r="AO376" i="3"/>
  <c r="AO375" i="3" s="1"/>
  <c r="AY216" i="4"/>
  <c r="AY215" i="4" s="1"/>
  <c r="AY376" i="3"/>
  <c r="AY375" i="3" s="1"/>
  <c r="P218" i="4"/>
  <c r="P217" i="4" s="1"/>
  <c r="P378" i="3"/>
  <c r="P377" i="3" s="1"/>
  <c r="U218" i="4"/>
  <c r="U217" i="4" s="1"/>
  <c r="U378" i="3"/>
  <c r="U377" i="3" s="1"/>
  <c r="AA218" i="4"/>
  <c r="AA217" i="4" s="1"/>
  <c r="AA378" i="3"/>
  <c r="AA377" i="3" s="1"/>
  <c r="AJ218" i="4"/>
  <c r="AJ217" i="4" s="1"/>
  <c r="AJ378" i="3"/>
  <c r="AJ377" i="3" s="1"/>
  <c r="AO218" i="4"/>
  <c r="AO217" i="4" s="1"/>
  <c r="AO378" i="3"/>
  <c r="AO377" i="3" s="1"/>
  <c r="AY218" i="4"/>
  <c r="AY217" i="4" s="1"/>
  <c r="AY378" i="3"/>
  <c r="AY377" i="3" s="1"/>
  <c r="Z221" i="4"/>
  <c r="Z220" i="4" s="1"/>
  <c r="Z219" i="4" s="1"/>
  <c r="Z381" i="3"/>
  <c r="Z380" i="3" s="1"/>
  <c r="Z379" i="3" s="1"/>
  <c r="AX225" i="2"/>
  <c r="AX224" i="2" s="1"/>
  <c r="M224" i="4"/>
  <c r="M223" i="4" s="1"/>
  <c r="M222" i="4" s="1"/>
  <c r="M207" i="4" s="1"/>
  <c r="M206" i="4" s="1"/>
  <c r="M384" i="3"/>
  <c r="M383" i="3" s="1"/>
  <c r="M382" i="3" s="1"/>
  <c r="M361" i="3" s="1"/>
  <c r="M360" i="3" s="1"/>
  <c r="T224" i="4"/>
  <c r="T223" i="4" s="1"/>
  <c r="T222" i="4" s="1"/>
  <c r="T384" i="3"/>
  <c r="T383" i="3" s="1"/>
  <c r="T382" i="3" s="1"/>
  <c r="AA226" i="2"/>
  <c r="AK224" i="4"/>
  <c r="AK223" i="4" s="1"/>
  <c r="AK222" i="4" s="1"/>
  <c r="AK207" i="4" s="1"/>
  <c r="AK206" i="4" s="1"/>
  <c r="AK200" i="4" s="1"/>
  <c r="AK384" i="3"/>
  <c r="AK383" i="3" s="1"/>
  <c r="AK382" i="3" s="1"/>
  <c r="AK361" i="3" s="1"/>
  <c r="AK360" i="3" s="1"/>
  <c r="AO226" i="2"/>
  <c r="AY224" i="4"/>
  <c r="AY223" i="4" s="1"/>
  <c r="AY222" i="4" s="1"/>
  <c r="AY384" i="3"/>
  <c r="AY383" i="3" s="1"/>
  <c r="AY382" i="3" s="1"/>
  <c r="AY227" i="2"/>
  <c r="AY224" i="2" s="1"/>
  <c r="AY203" i="2" s="1"/>
  <c r="Q226" i="4"/>
  <c r="Q225" i="4" s="1"/>
  <c r="Q386" i="3"/>
  <c r="Q385" i="3" s="1"/>
  <c r="U228" i="2"/>
  <c r="AB228" i="2"/>
  <c r="AL226" i="4"/>
  <c r="AL225" i="4" s="1"/>
  <c r="AL386" i="3"/>
  <c r="AL385" i="3" s="1"/>
  <c r="AS226" i="4"/>
  <c r="AS225" i="4" s="1"/>
  <c r="AS386" i="3"/>
  <c r="AS385" i="3" s="1"/>
  <c r="AZ226" i="4"/>
  <c r="AZ225" i="4" s="1"/>
  <c r="AZ386" i="3"/>
  <c r="AZ385" i="3" s="1"/>
  <c r="AF230" i="2"/>
  <c r="AF229" i="2" s="1"/>
  <c r="AF203" i="2" s="1"/>
  <c r="AF202" i="2" s="1"/>
  <c r="T229" i="4"/>
  <c r="T228" i="4" s="1"/>
  <c r="T227" i="4" s="1"/>
  <c r="T389" i="3"/>
  <c r="T388" i="3" s="1"/>
  <c r="T387" i="3" s="1"/>
  <c r="AB231" i="2"/>
  <c r="AL229" i="4"/>
  <c r="AL228" i="4" s="1"/>
  <c r="AL227" i="4" s="1"/>
  <c r="AL389" i="3"/>
  <c r="AL388" i="3" s="1"/>
  <c r="AL387" i="3" s="1"/>
  <c r="AX229" i="4"/>
  <c r="AX228" i="4" s="1"/>
  <c r="AX227" i="4" s="1"/>
  <c r="AX389" i="3"/>
  <c r="AX388" i="3" s="1"/>
  <c r="AX387" i="3" s="1"/>
  <c r="R232" i="4"/>
  <c r="R231" i="4" s="1"/>
  <c r="R230" i="4" s="1"/>
  <c r="R392" i="3"/>
  <c r="R391" i="3" s="1"/>
  <c r="R390" i="3" s="1"/>
  <c r="Z234" i="2"/>
  <c r="AL232" i="4"/>
  <c r="AL231" i="4" s="1"/>
  <c r="AL230" i="4" s="1"/>
  <c r="AL392" i="3"/>
  <c r="AL391" i="3" s="1"/>
  <c r="AL390" i="3" s="1"/>
  <c r="AX232" i="4"/>
  <c r="AX231" i="4" s="1"/>
  <c r="AX230" i="4" s="1"/>
  <c r="AX392" i="3"/>
  <c r="AX391" i="3" s="1"/>
  <c r="AX390" i="3" s="1"/>
  <c r="R235" i="4"/>
  <c r="R234" i="4" s="1"/>
  <c r="R233" i="4" s="1"/>
  <c r="R395" i="3"/>
  <c r="R394" i="3" s="1"/>
  <c r="R393" i="3" s="1"/>
  <c r="Z237" i="2"/>
  <c r="AL235" i="4"/>
  <c r="AL234" i="4" s="1"/>
  <c r="AL233" i="4" s="1"/>
  <c r="AL395" i="3"/>
  <c r="AL394" i="3" s="1"/>
  <c r="AL393" i="3" s="1"/>
  <c r="AX235" i="4"/>
  <c r="AX234" i="4" s="1"/>
  <c r="AX233" i="4" s="1"/>
  <c r="AX395" i="3"/>
  <c r="AX394" i="3" s="1"/>
  <c r="AX393" i="3" s="1"/>
  <c r="R238" i="4"/>
  <c r="R237" i="4" s="1"/>
  <c r="R236" i="4" s="1"/>
  <c r="R398" i="3"/>
  <c r="R397" i="3" s="1"/>
  <c r="R396" i="3" s="1"/>
  <c r="Z240" i="2"/>
  <c r="AL238" i="4"/>
  <c r="AL237" i="4" s="1"/>
  <c r="AL236" i="4" s="1"/>
  <c r="AL398" i="3"/>
  <c r="AL397" i="3" s="1"/>
  <c r="AL396" i="3" s="1"/>
  <c r="AX238" i="4"/>
  <c r="AX237" i="4" s="1"/>
  <c r="AX236" i="4" s="1"/>
  <c r="AX398" i="3"/>
  <c r="AX397" i="3" s="1"/>
  <c r="AX396" i="3" s="1"/>
  <c r="Z242" i="2"/>
  <c r="Z241" i="2" s="1"/>
  <c r="AX242" i="2"/>
  <c r="AX241" i="2" s="1"/>
  <c r="AX203" i="2" s="1"/>
  <c r="AX202" i="2" s="1"/>
  <c r="L243" i="4"/>
  <c r="L242" i="4" s="1"/>
  <c r="L241" i="4" s="1"/>
  <c r="L240" i="4" s="1"/>
  <c r="L239" i="4" s="1"/>
  <c r="L401" i="3"/>
  <c r="L400" i="3" s="1"/>
  <c r="L399" i="3" s="1"/>
  <c r="T243" i="2"/>
  <c r="AA243" i="2"/>
  <c r="AJ243" i="4"/>
  <c r="AJ242" i="4" s="1"/>
  <c r="AJ241" i="4" s="1"/>
  <c r="AJ240" i="4" s="1"/>
  <c r="AJ239" i="4" s="1"/>
  <c r="AJ401" i="3"/>
  <c r="AJ400" i="3" s="1"/>
  <c r="AJ399" i="3" s="1"/>
  <c r="AO243" i="4"/>
  <c r="AO242" i="4" s="1"/>
  <c r="AO241" i="4" s="1"/>
  <c r="AO240" i="4" s="1"/>
  <c r="AO239" i="4" s="1"/>
  <c r="AO401" i="3"/>
  <c r="AO400" i="3" s="1"/>
  <c r="AO399" i="3" s="1"/>
  <c r="AY243" i="4"/>
  <c r="AY242" i="4" s="1"/>
  <c r="AY241" i="4" s="1"/>
  <c r="AY240" i="4" s="1"/>
  <c r="AY239" i="4" s="1"/>
  <c r="AY401" i="3"/>
  <c r="AY400" i="3" s="1"/>
  <c r="AY399" i="3" s="1"/>
  <c r="AA246" i="2"/>
  <c r="AA245" i="2" s="1"/>
  <c r="AA244" i="2" s="1"/>
  <c r="AY246" i="2"/>
  <c r="AY245" i="2" s="1"/>
  <c r="AY244" i="2" s="1"/>
  <c r="P259" i="4"/>
  <c r="P258" i="4" s="1"/>
  <c r="P257" i="4" s="1"/>
  <c r="P256" i="4" s="1"/>
  <c r="P405" i="3"/>
  <c r="P404" i="3" s="1"/>
  <c r="P403" i="3" s="1"/>
  <c r="P402" i="3" s="1"/>
  <c r="U259" i="4"/>
  <c r="U258" i="4" s="1"/>
  <c r="U257" i="4" s="1"/>
  <c r="U256" i="4" s="1"/>
  <c r="U405" i="3"/>
  <c r="U404" i="3" s="1"/>
  <c r="U403" i="3" s="1"/>
  <c r="U402" i="3" s="1"/>
  <c r="AL259" i="4"/>
  <c r="AL258" i="4" s="1"/>
  <c r="AL257" i="4" s="1"/>
  <c r="AL256" i="4" s="1"/>
  <c r="AL405" i="3"/>
  <c r="AL404" i="3" s="1"/>
  <c r="AL403" i="3" s="1"/>
  <c r="AL402" i="3" s="1"/>
  <c r="AR259" i="4"/>
  <c r="AR258" i="4" s="1"/>
  <c r="AR257" i="4" s="1"/>
  <c r="AR256" i="4" s="1"/>
  <c r="AR405" i="3"/>
  <c r="AR404" i="3" s="1"/>
  <c r="AR403" i="3" s="1"/>
  <c r="AR402" i="3" s="1"/>
  <c r="AZ247" i="2"/>
  <c r="P251" i="2"/>
  <c r="P250" i="2" s="1"/>
  <c r="P249" i="2" s="1"/>
  <c r="P248" i="2" s="1"/>
  <c r="AR251" i="2"/>
  <c r="AR250" i="2" s="1"/>
  <c r="AR249" i="2" s="1"/>
  <c r="AR248" i="2" s="1"/>
  <c r="R291" i="4"/>
  <c r="R290" i="4" s="1"/>
  <c r="R289" i="4" s="1"/>
  <c r="R288" i="4" s="1"/>
  <c r="R287" i="4" s="1"/>
  <c r="R286" i="4" s="1"/>
  <c r="R410" i="3"/>
  <c r="R409" i="3" s="1"/>
  <c r="R408" i="3" s="1"/>
  <c r="R407" i="3" s="1"/>
  <c r="X291" i="4"/>
  <c r="X290" i="4" s="1"/>
  <c r="X289" i="4" s="1"/>
  <c r="X288" i="4" s="1"/>
  <c r="X287" i="4" s="1"/>
  <c r="X286" i="4" s="1"/>
  <c r="X410" i="3"/>
  <c r="X409" i="3" s="1"/>
  <c r="X408" i="3" s="1"/>
  <c r="X407" i="3" s="1"/>
  <c r="X406" i="3" s="1"/>
  <c r="AC252" i="2"/>
  <c r="AM291" i="4"/>
  <c r="AM290" i="4" s="1"/>
  <c r="AM289" i="4" s="1"/>
  <c r="AM288" i="4" s="1"/>
  <c r="AM287" i="4" s="1"/>
  <c r="AM286" i="4" s="1"/>
  <c r="AM410" i="3"/>
  <c r="AM409" i="3" s="1"/>
  <c r="AM408" i="3" s="1"/>
  <c r="AM407" i="3" s="1"/>
  <c r="AV291" i="4"/>
  <c r="AV290" i="4" s="1"/>
  <c r="AV289" i="4" s="1"/>
  <c r="AV288" i="4" s="1"/>
  <c r="AV287" i="4" s="1"/>
  <c r="AV286" i="4" s="1"/>
  <c r="AV410" i="3"/>
  <c r="AV409" i="3" s="1"/>
  <c r="AV408" i="3" s="1"/>
  <c r="AV407" i="3" s="1"/>
  <c r="AV406" i="3" s="1"/>
  <c r="BA291" i="4"/>
  <c r="BA290" i="4" s="1"/>
  <c r="BA289" i="4" s="1"/>
  <c r="BA288" i="4" s="1"/>
  <c r="BA287" i="4" s="1"/>
  <c r="BA286" i="4" s="1"/>
  <c r="BA410" i="3"/>
  <c r="BA409" i="3" s="1"/>
  <c r="BA408" i="3" s="1"/>
  <c r="BA407" i="3" s="1"/>
  <c r="AC255" i="2"/>
  <c r="AC254" i="2" s="1"/>
  <c r="BA255" i="2"/>
  <c r="BA254" i="2" s="1"/>
  <c r="BA253" i="2" s="1"/>
  <c r="BA248" i="2" s="1"/>
  <c r="Z256" i="2"/>
  <c r="AE299" i="4"/>
  <c r="AE298" i="4" s="1"/>
  <c r="AE297" i="4" s="1"/>
  <c r="AE293" i="4" s="1"/>
  <c r="AE292" i="4" s="1"/>
  <c r="AE418" i="3"/>
  <c r="AE417" i="3" s="1"/>
  <c r="AE416" i="3" s="1"/>
  <c r="AN299" i="4"/>
  <c r="AN298" i="4" s="1"/>
  <c r="AN297" i="4" s="1"/>
  <c r="AN293" i="4" s="1"/>
  <c r="AN292" i="4" s="1"/>
  <c r="AN418" i="3"/>
  <c r="AN417" i="3" s="1"/>
  <c r="AN416" i="3" s="1"/>
  <c r="AX299" i="4"/>
  <c r="AX298" i="4" s="1"/>
  <c r="AX297" i="4" s="1"/>
  <c r="AX293" i="4" s="1"/>
  <c r="AX292" i="4" s="1"/>
  <c r="AX418" i="3"/>
  <c r="AX417" i="3" s="1"/>
  <c r="AX416" i="3" s="1"/>
  <c r="R305" i="4"/>
  <c r="R304" i="4" s="1"/>
  <c r="R303" i="4" s="1"/>
  <c r="R302" i="4" s="1"/>
  <c r="R421" i="3"/>
  <c r="R420" i="3" s="1"/>
  <c r="R419" i="3" s="1"/>
  <c r="Z259" i="2"/>
  <c r="AL305" i="4"/>
  <c r="AL304" i="4" s="1"/>
  <c r="AL303" i="4" s="1"/>
  <c r="AL302" i="4" s="1"/>
  <c r="AL421" i="3"/>
  <c r="AL420" i="3" s="1"/>
  <c r="AL419" i="3" s="1"/>
  <c r="AX305" i="4"/>
  <c r="AX304" i="4" s="1"/>
  <c r="AX303" i="4" s="1"/>
  <c r="AX302" i="4" s="1"/>
  <c r="AX421" i="3"/>
  <c r="AX420" i="3" s="1"/>
  <c r="AX419" i="3" s="1"/>
  <c r="Z262" i="2"/>
  <c r="Z261" i="2" s="1"/>
  <c r="Z260" i="2" s="1"/>
  <c r="AX262" i="2"/>
  <c r="AX261" i="2" s="1"/>
  <c r="AX260" i="2" s="1"/>
  <c r="AX248" i="2" s="1"/>
  <c r="L462" i="4"/>
  <c r="L461" i="4" s="1"/>
  <c r="L460" i="4" s="1"/>
  <c r="L456" i="4" s="1"/>
  <c r="L441" i="3"/>
  <c r="L440" i="3" s="1"/>
  <c r="L439" i="3" s="1"/>
  <c r="L435" i="3" s="1"/>
  <c r="T263" i="2"/>
  <c r="AA263" i="2"/>
  <c r="AJ462" i="4"/>
  <c r="AJ461" i="4" s="1"/>
  <c r="AJ460" i="4" s="1"/>
  <c r="AJ456" i="4" s="1"/>
  <c r="AJ441" i="3"/>
  <c r="AJ440" i="3" s="1"/>
  <c r="AJ439" i="3" s="1"/>
  <c r="AJ435" i="3" s="1"/>
  <c r="AO462" i="4"/>
  <c r="AO461" i="4" s="1"/>
  <c r="AO460" i="4" s="1"/>
  <c r="AO456" i="4" s="1"/>
  <c r="AO441" i="3"/>
  <c r="AO440" i="3" s="1"/>
  <c r="AO439" i="3" s="1"/>
  <c r="AY462" i="4"/>
  <c r="AY461" i="4" s="1"/>
  <c r="AY460" i="4" s="1"/>
  <c r="AY456" i="4" s="1"/>
  <c r="AY441" i="3"/>
  <c r="AY440" i="3" s="1"/>
  <c r="AY439" i="3" s="1"/>
  <c r="T311" i="4"/>
  <c r="T310" i="4" s="1"/>
  <c r="T309" i="4" s="1"/>
  <c r="T308" i="4" s="1"/>
  <c r="T307" i="4" s="1"/>
  <c r="T306" i="4" s="1"/>
  <c r="T446" i="3"/>
  <c r="T445" i="3" s="1"/>
  <c r="T444" i="3" s="1"/>
  <c r="T443" i="3" s="1"/>
  <c r="AA271" i="2"/>
  <c r="AM311" i="4"/>
  <c r="AM310" i="4" s="1"/>
  <c r="AM309" i="4" s="1"/>
  <c r="AM308" i="4" s="1"/>
  <c r="AM307" i="4" s="1"/>
  <c r="AM306" i="4" s="1"/>
  <c r="AM446" i="3"/>
  <c r="AM445" i="3" s="1"/>
  <c r="AM444" i="3" s="1"/>
  <c r="AM443" i="3" s="1"/>
  <c r="AY311" i="4"/>
  <c r="AY310" i="4" s="1"/>
  <c r="AY309" i="4" s="1"/>
  <c r="AY308" i="4" s="1"/>
  <c r="AY307" i="4" s="1"/>
  <c r="AY306" i="4" s="1"/>
  <c r="AY446" i="3"/>
  <c r="AY445" i="3" s="1"/>
  <c r="AY444" i="3" s="1"/>
  <c r="AY443" i="3" s="1"/>
  <c r="AA274" i="2"/>
  <c r="AA273" i="2" s="1"/>
  <c r="P265" i="4"/>
  <c r="P264" i="4" s="1"/>
  <c r="P450" i="3"/>
  <c r="P449" i="3" s="1"/>
  <c r="U265" i="4"/>
  <c r="U264" i="4" s="1"/>
  <c r="U450" i="3"/>
  <c r="U449" i="3" s="1"/>
  <c r="AL265" i="4"/>
  <c r="AL264" i="4" s="1"/>
  <c r="AL450" i="3"/>
  <c r="AL449" i="3" s="1"/>
  <c r="AR265" i="4"/>
  <c r="AR264" i="4" s="1"/>
  <c r="AR450" i="3"/>
  <c r="AR449" i="3" s="1"/>
  <c r="AZ275" i="2"/>
  <c r="R267" i="4"/>
  <c r="R266" i="4" s="1"/>
  <c r="R452" i="3"/>
  <c r="R451" i="3" s="1"/>
  <c r="X267" i="4"/>
  <c r="X266" i="4" s="1"/>
  <c r="X452" i="3"/>
  <c r="X451" i="3" s="1"/>
  <c r="AF267" i="4"/>
  <c r="AF266" i="4" s="1"/>
  <c r="AF452" i="3"/>
  <c r="AF451" i="3" s="1"/>
  <c r="AN277" i="2"/>
  <c r="AX267" i="4"/>
  <c r="AX266" i="4" s="1"/>
  <c r="AX452" i="3"/>
  <c r="AX451" i="3" s="1"/>
  <c r="P270" i="4"/>
  <c r="P269" i="4" s="1"/>
  <c r="P268" i="4" s="1"/>
  <c r="P455" i="3"/>
  <c r="P454" i="3" s="1"/>
  <c r="P279" i="2"/>
  <c r="P278" i="2" s="1"/>
  <c r="U270" i="4"/>
  <c r="U269" i="4" s="1"/>
  <c r="U268" i="4" s="1"/>
  <c r="U455" i="3"/>
  <c r="U454" i="3" s="1"/>
  <c r="AC280" i="2"/>
  <c r="AR278" i="2"/>
  <c r="AR272" i="2" s="1"/>
  <c r="AR264" i="2" s="1"/>
  <c r="AA272" i="4"/>
  <c r="AA271" i="4" s="1"/>
  <c r="AA457" i="3"/>
  <c r="AA456" i="3" s="1"/>
  <c r="AA453" i="3" s="1"/>
  <c r="AJ272" i="4"/>
  <c r="AJ271" i="4" s="1"/>
  <c r="AJ457" i="3"/>
  <c r="AJ456" i="3" s="1"/>
  <c r="AJ453" i="3" s="1"/>
  <c r="AR272" i="4"/>
  <c r="AR271" i="4" s="1"/>
  <c r="AR457" i="3"/>
  <c r="AR456" i="3" s="1"/>
  <c r="AR453" i="3" s="1"/>
  <c r="AZ282" i="2"/>
  <c r="P284" i="2"/>
  <c r="P283" i="2" s="1"/>
  <c r="R275" i="4"/>
  <c r="R274" i="4" s="1"/>
  <c r="R273" i="4" s="1"/>
  <c r="R460" i="3"/>
  <c r="R459" i="3" s="1"/>
  <c r="R458" i="3" s="1"/>
  <c r="R284" i="2"/>
  <c r="R283" i="2" s="1"/>
  <c r="Z285" i="2"/>
  <c r="AK287" i="2"/>
  <c r="Z278" i="4"/>
  <c r="Z277" i="4" s="1"/>
  <c r="Z463" i="3"/>
  <c r="Z462" i="3" s="1"/>
  <c r="AK280" i="4"/>
  <c r="AK279" i="4" s="1"/>
  <c r="AK465" i="3"/>
  <c r="AK464" i="3" s="1"/>
  <c r="AK289" i="2"/>
  <c r="AO290" i="2"/>
  <c r="AY280" i="4"/>
  <c r="AY279" i="4" s="1"/>
  <c r="AY465" i="3"/>
  <c r="AY464" i="3" s="1"/>
  <c r="AY461" i="3" s="1"/>
  <c r="T285" i="4"/>
  <c r="T284" i="4" s="1"/>
  <c r="T283" i="4" s="1"/>
  <c r="T282" i="4" s="1"/>
  <c r="T281" i="4" s="1"/>
  <c r="T468" i="3"/>
  <c r="T467" i="3" s="1"/>
  <c r="T466" i="3" s="1"/>
  <c r="S337" i="4"/>
  <c r="S336" i="4" s="1"/>
  <c r="S335" i="4" s="1"/>
  <c r="S218" i="3"/>
  <c r="S217" i="3" s="1"/>
  <c r="S216" i="3" s="1"/>
  <c r="S299" i="2"/>
  <c r="S298" i="2" s="1"/>
  <c r="AA300" i="2"/>
  <c r="Z337" i="4"/>
  <c r="Z336" i="4" s="1"/>
  <c r="Z335" i="4" s="1"/>
  <c r="Z218" i="3"/>
  <c r="Z217" i="3" s="1"/>
  <c r="Z216" i="3" s="1"/>
  <c r="Z299" i="2"/>
  <c r="Z298" i="2" s="1"/>
  <c r="J302" i="2"/>
  <c r="J301" i="2" s="1"/>
  <c r="J297" i="2" s="1"/>
  <c r="AM343" i="4"/>
  <c r="AM342" i="4" s="1"/>
  <c r="AM341" i="4" s="1"/>
  <c r="AM221" i="3"/>
  <c r="AM220" i="3" s="1"/>
  <c r="AM219" i="3" s="1"/>
  <c r="AM302" i="2"/>
  <c r="AM301" i="2" s="1"/>
  <c r="R352" i="4"/>
  <c r="R351" i="4" s="1"/>
  <c r="R350" i="4" s="1"/>
  <c r="R305" i="2"/>
  <c r="R304" i="2" s="1"/>
  <c r="Z306" i="2"/>
  <c r="AC305" i="2"/>
  <c r="AC304" i="2" s="1"/>
  <c r="AM352" i="4"/>
  <c r="AM351" i="4" s="1"/>
  <c r="AM350" i="4" s="1"/>
  <c r="AM305" i="2"/>
  <c r="AM304" i="2" s="1"/>
  <c r="AC264" i="3"/>
  <c r="AC263" i="3" s="1"/>
  <c r="AC262" i="3" s="1"/>
  <c r="AC348" i="2"/>
  <c r="AC347" i="2" s="1"/>
  <c r="T367" i="4"/>
  <c r="T366" i="4" s="1"/>
  <c r="T365" i="4" s="1"/>
  <c r="T267" i="3"/>
  <c r="T266" i="3" s="1"/>
  <c r="T265" i="3" s="1"/>
  <c r="T351" i="2"/>
  <c r="T350" i="2" s="1"/>
  <c r="AB352" i="2"/>
  <c r="AZ367" i="4"/>
  <c r="AZ366" i="4" s="1"/>
  <c r="AZ365" i="4" s="1"/>
  <c r="AZ267" i="3"/>
  <c r="AZ266" i="3" s="1"/>
  <c r="AZ265" i="3" s="1"/>
  <c r="AZ351" i="2"/>
  <c r="AZ350" i="2" s="1"/>
  <c r="R349" i="4"/>
  <c r="R348" i="4" s="1"/>
  <c r="R347" i="4" s="1"/>
  <c r="R310" i="3"/>
  <c r="R309" i="3" s="1"/>
  <c r="R308" i="3" s="1"/>
  <c r="Z380" i="2"/>
  <c r="R379" i="2"/>
  <c r="R378" i="2" s="1"/>
  <c r="AA364" i="4"/>
  <c r="AA363" i="4" s="1"/>
  <c r="AA362" i="4" s="1"/>
  <c r="AA322" i="3"/>
  <c r="AA321" i="3" s="1"/>
  <c r="AA320" i="3" s="1"/>
  <c r="AA391" i="2"/>
  <c r="AA390" i="2" s="1"/>
  <c r="AM317" i="4"/>
  <c r="AM316" i="4" s="1"/>
  <c r="AM341" i="3"/>
  <c r="AM340" i="3" s="1"/>
  <c r="AM410" i="2"/>
  <c r="AY319" i="4"/>
  <c r="AY318" i="4" s="1"/>
  <c r="AY343" i="3"/>
  <c r="AY342" i="3" s="1"/>
  <c r="AY412" i="2"/>
  <c r="AY386" i="4"/>
  <c r="AY385" i="4" s="1"/>
  <c r="AY356" i="3"/>
  <c r="AY355" i="3" s="1"/>
  <c r="AY354" i="3" s="1"/>
  <c r="AY425" i="2"/>
  <c r="AY424" i="2" s="1"/>
  <c r="AB432" i="4"/>
  <c r="AB431" i="3"/>
  <c r="AM432" i="4"/>
  <c r="AM431" i="3"/>
  <c r="AL501" i="2"/>
  <c r="AL494" i="2"/>
  <c r="AL493" i="2" s="1"/>
  <c r="AL492" i="2" s="1"/>
  <c r="S13" i="4"/>
  <c r="S12" i="4" s="1"/>
  <c r="S18" i="3"/>
  <c r="S17" i="3" s="1"/>
  <c r="W14" i="2"/>
  <c r="AC13" i="4"/>
  <c r="AC12" i="4" s="1"/>
  <c r="AC11" i="4" s="1"/>
  <c r="AC18" i="3"/>
  <c r="AC17" i="3" s="1"/>
  <c r="AM13" i="4"/>
  <c r="AM12" i="4" s="1"/>
  <c r="AM11" i="4" s="1"/>
  <c r="AM18" i="3"/>
  <c r="AM17" i="3" s="1"/>
  <c r="AU13" i="4"/>
  <c r="AU12" i="4" s="1"/>
  <c r="AU11" i="4" s="1"/>
  <c r="AU18" i="3"/>
  <c r="AU17" i="3" s="1"/>
  <c r="BA13" i="4"/>
  <c r="BA12" i="4" s="1"/>
  <c r="BA11" i="4" s="1"/>
  <c r="BA18" i="3"/>
  <c r="BA17" i="3" s="1"/>
  <c r="S15" i="4"/>
  <c r="S14" i="4" s="1"/>
  <c r="S20" i="3"/>
  <c r="S19" i="3" s="1"/>
  <c r="Z16" i="2"/>
  <c r="AE15" i="4"/>
  <c r="AE14" i="4" s="1"/>
  <c r="AE20" i="3"/>
  <c r="AE19" i="3" s="1"/>
  <c r="AN15" i="4"/>
  <c r="AN14" i="4" s="1"/>
  <c r="AN20" i="3"/>
  <c r="AN19" i="3" s="1"/>
  <c r="AX15" i="4"/>
  <c r="AX14" i="4" s="1"/>
  <c r="AX20" i="3"/>
  <c r="AX19" i="3" s="1"/>
  <c r="J18" i="4"/>
  <c r="J17" i="4" s="1"/>
  <c r="J16" i="4" s="1"/>
  <c r="J10" i="4" s="1"/>
  <c r="J9" i="4" s="1"/>
  <c r="J23" i="3"/>
  <c r="J22" i="3" s="1"/>
  <c r="J21" i="3" s="1"/>
  <c r="J15" i="3" s="1"/>
  <c r="J8" i="3" s="1"/>
  <c r="AD18" i="4"/>
  <c r="AD17" i="4" s="1"/>
  <c r="AD16" i="4" s="1"/>
  <c r="AD10" i="4" s="1"/>
  <c r="AD9" i="4" s="1"/>
  <c r="AD23" i="3"/>
  <c r="AD22" i="3" s="1"/>
  <c r="AD21" i="3" s="1"/>
  <c r="AD15" i="3" s="1"/>
  <c r="AQ19" i="2"/>
  <c r="AZ18" i="4"/>
  <c r="AZ17" i="4" s="1"/>
  <c r="AZ16" i="4" s="1"/>
  <c r="AZ23" i="3"/>
  <c r="AZ22" i="3" s="1"/>
  <c r="AZ21" i="3" s="1"/>
  <c r="O20" i="4"/>
  <c r="O19" i="4" s="1"/>
  <c r="O25" i="3"/>
  <c r="O24" i="3" s="1"/>
  <c r="U20" i="4"/>
  <c r="U19" i="4" s="1"/>
  <c r="U25" i="3"/>
  <c r="U24" i="3" s="1"/>
  <c r="AB21" i="2"/>
  <c r="AI20" i="4"/>
  <c r="AI19" i="4" s="1"/>
  <c r="AI25" i="3"/>
  <c r="AI24" i="3" s="1"/>
  <c r="AO20" i="4"/>
  <c r="AO19" i="4" s="1"/>
  <c r="AO25" i="3"/>
  <c r="AO24" i="3" s="1"/>
  <c r="AX20" i="4"/>
  <c r="AX19" i="4" s="1"/>
  <c r="AX25" i="3"/>
  <c r="AX24" i="3" s="1"/>
  <c r="M23" i="4"/>
  <c r="M22" i="4" s="1"/>
  <c r="M21" i="4" s="1"/>
  <c r="M28" i="3"/>
  <c r="M27" i="3" s="1"/>
  <c r="M26" i="3" s="1"/>
  <c r="T23" i="4"/>
  <c r="T22" i="4" s="1"/>
  <c r="T21" i="4" s="1"/>
  <c r="T28" i="3"/>
  <c r="T27" i="3" s="1"/>
  <c r="AA24" i="2"/>
  <c r="AK23" i="4"/>
  <c r="AK22" i="4" s="1"/>
  <c r="AK21" i="4" s="1"/>
  <c r="AK28" i="3"/>
  <c r="AK27" i="3" s="1"/>
  <c r="AK26" i="3" s="1"/>
  <c r="AO24" i="2"/>
  <c r="AY23" i="4"/>
  <c r="AY22" i="4" s="1"/>
  <c r="AY21" i="4" s="1"/>
  <c r="AY28" i="3"/>
  <c r="AY27" i="3" s="1"/>
  <c r="AY26" i="3" s="1"/>
  <c r="O25" i="4"/>
  <c r="O24" i="4" s="1"/>
  <c r="O21" i="4" s="1"/>
  <c r="O30" i="3"/>
  <c r="O29" i="3" s="1"/>
  <c r="O26" i="3" s="1"/>
  <c r="U25" i="4"/>
  <c r="U24" i="4" s="1"/>
  <c r="U30" i="3"/>
  <c r="U29" i="3" s="1"/>
  <c r="AB26" i="2"/>
  <c r="AL25" i="4"/>
  <c r="AL24" i="4" s="1"/>
  <c r="AL30" i="3"/>
  <c r="AL29" i="3" s="1"/>
  <c r="AQ25" i="4"/>
  <c r="AQ24" i="4" s="1"/>
  <c r="AQ21" i="4" s="1"/>
  <c r="AQ30" i="3"/>
  <c r="AQ29" i="3" s="1"/>
  <c r="AQ26" i="3" s="1"/>
  <c r="AZ25" i="4"/>
  <c r="AZ24" i="4" s="1"/>
  <c r="AZ30" i="3"/>
  <c r="AZ29" i="3" s="1"/>
  <c r="R28" i="4"/>
  <c r="R27" i="4" s="1"/>
  <c r="R26" i="4" s="1"/>
  <c r="R33" i="3"/>
  <c r="R32" i="3" s="1"/>
  <c r="W28" i="4"/>
  <c r="W27" i="4" s="1"/>
  <c r="W26" i="4" s="1"/>
  <c r="W33" i="3"/>
  <c r="W32" i="3" s="1"/>
  <c r="AC29" i="2"/>
  <c r="AM28" i="4"/>
  <c r="AM27" i="4" s="1"/>
  <c r="AM26" i="4" s="1"/>
  <c r="AM33" i="3"/>
  <c r="AM32" i="3" s="1"/>
  <c r="AU28" i="4"/>
  <c r="AU27" i="4" s="1"/>
  <c r="AU26" i="4" s="1"/>
  <c r="AU33" i="3"/>
  <c r="AU32" i="3" s="1"/>
  <c r="AU31" i="3" s="1"/>
  <c r="BA28" i="4"/>
  <c r="BA27" i="4" s="1"/>
  <c r="BA26" i="4" s="1"/>
  <c r="BA33" i="3"/>
  <c r="BA32" i="3" s="1"/>
  <c r="S30" i="4"/>
  <c r="S29" i="4" s="1"/>
  <c r="S35" i="3"/>
  <c r="S34" i="3" s="1"/>
  <c r="Z31" i="2"/>
  <c r="AE30" i="4"/>
  <c r="AE29" i="4" s="1"/>
  <c r="AE35" i="3"/>
  <c r="AE34" i="3" s="1"/>
  <c r="AN30" i="4"/>
  <c r="AN29" i="4" s="1"/>
  <c r="AN35" i="3"/>
  <c r="AN34" i="3" s="1"/>
  <c r="AX30" i="4"/>
  <c r="AX29" i="4" s="1"/>
  <c r="AX35" i="3"/>
  <c r="AX34" i="3" s="1"/>
  <c r="L36" i="4"/>
  <c r="L35" i="4" s="1"/>
  <c r="L34" i="4" s="1"/>
  <c r="L38" i="3"/>
  <c r="L37" i="3" s="1"/>
  <c r="L36" i="3" s="1"/>
  <c r="T34" i="2"/>
  <c r="AA34" i="2"/>
  <c r="AJ36" i="4"/>
  <c r="AJ35" i="4" s="1"/>
  <c r="AJ34" i="4" s="1"/>
  <c r="AJ38" i="3"/>
  <c r="AJ37" i="3" s="1"/>
  <c r="AJ36" i="3" s="1"/>
  <c r="AO36" i="4"/>
  <c r="AO35" i="4" s="1"/>
  <c r="AO34" i="4" s="1"/>
  <c r="AO38" i="3"/>
  <c r="AO37" i="3" s="1"/>
  <c r="AO36" i="3" s="1"/>
  <c r="AY36" i="4"/>
  <c r="AY35" i="4" s="1"/>
  <c r="AY34" i="4" s="1"/>
  <c r="AY38" i="3"/>
  <c r="AY37" i="3" s="1"/>
  <c r="AY36" i="3" s="1"/>
  <c r="P39" i="4"/>
  <c r="P38" i="4" s="1"/>
  <c r="P41" i="3"/>
  <c r="P40" i="3" s="1"/>
  <c r="U39" i="4"/>
  <c r="U38" i="4" s="1"/>
  <c r="U41" i="3"/>
  <c r="U40" i="3" s="1"/>
  <c r="AL39" i="4"/>
  <c r="AL38" i="4" s="1"/>
  <c r="AL41" i="3"/>
  <c r="AL40" i="3" s="1"/>
  <c r="AR39" i="4"/>
  <c r="AR38" i="4" s="1"/>
  <c r="AR41" i="3"/>
  <c r="AR40" i="3" s="1"/>
  <c r="AZ37" i="2"/>
  <c r="P39" i="2"/>
  <c r="U41" i="4"/>
  <c r="U40" i="4" s="1"/>
  <c r="U43" i="3"/>
  <c r="U42" i="3" s="1"/>
  <c r="AL41" i="4"/>
  <c r="AL40" i="4" s="1"/>
  <c r="AL43" i="3"/>
  <c r="AL42" i="3" s="1"/>
  <c r="AR41" i="4"/>
  <c r="AR40" i="4" s="1"/>
  <c r="AR43" i="3"/>
  <c r="AR42" i="3" s="1"/>
  <c r="AZ39" i="2"/>
  <c r="S43" i="4"/>
  <c r="S42" i="4" s="1"/>
  <c r="S45" i="3"/>
  <c r="S44" i="3" s="1"/>
  <c r="Z41" i="2"/>
  <c r="AF43" i="4"/>
  <c r="AF42" i="4" s="1"/>
  <c r="AF45" i="3"/>
  <c r="AF44" i="3" s="1"/>
  <c r="AN41" i="2"/>
  <c r="AX43" i="4"/>
  <c r="AX42" i="4" s="1"/>
  <c r="AX45" i="3"/>
  <c r="AX44" i="3" s="1"/>
  <c r="L45" i="4"/>
  <c r="L44" i="4" s="1"/>
  <c r="L47" i="3"/>
  <c r="L46" i="3" s="1"/>
  <c r="T43" i="2"/>
  <c r="AA43" i="2"/>
  <c r="AJ45" i="4"/>
  <c r="AJ44" i="4" s="1"/>
  <c r="AJ47" i="3"/>
  <c r="AJ46" i="3" s="1"/>
  <c r="AO45" i="4"/>
  <c r="AO44" i="4" s="1"/>
  <c r="AO47" i="3"/>
  <c r="AO46" i="3" s="1"/>
  <c r="AY45" i="4"/>
  <c r="AY44" i="4" s="1"/>
  <c r="AY47" i="3"/>
  <c r="AY46" i="3" s="1"/>
  <c r="AY45" i="2"/>
  <c r="AY44" i="2" s="1"/>
  <c r="P48" i="4"/>
  <c r="P47" i="4" s="1"/>
  <c r="P46" i="4" s="1"/>
  <c r="P50" i="3"/>
  <c r="P49" i="3" s="1"/>
  <c r="P48" i="3" s="1"/>
  <c r="U48" i="4"/>
  <c r="U47" i="4" s="1"/>
  <c r="U46" i="4" s="1"/>
  <c r="U50" i="3"/>
  <c r="U49" i="3" s="1"/>
  <c r="U48" i="3" s="1"/>
  <c r="AL48" i="4"/>
  <c r="AL47" i="4" s="1"/>
  <c r="AL46" i="4" s="1"/>
  <c r="AL50" i="3"/>
  <c r="AL49" i="3" s="1"/>
  <c r="AL48" i="3" s="1"/>
  <c r="AR48" i="4"/>
  <c r="AR47" i="4" s="1"/>
  <c r="AR46" i="4" s="1"/>
  <c r="AR50" i="3"/>
  <c r="AR49" i="3" s="1"/>
  <c r="AR48" i="3" s="1"/>
  <c r="AZ46" i="2"/>
  <c r="R51" i="4"/>
  <c r="R50" i="4" s="1"/>
  <c r="R49" i="4" s="1"/>
  <c r="R53" i="3"/>
  <c r="R52" i="3" s="1"/>
  <c r="R51" i="3" s="1"/>
  <c r="X51" i="4"/>
  <c r="X50" i="4" s="1"/>
  <c r="X49" i="4" s="1"/>
  <c r="X53" i="3"/>
  <c r="X52" i="3" s="1"/>
  <c r="X51" i="3" s="1"/>
  <c r="AC49" i="2"/>
  <c r="AM51" i="4"/>
  <c r="AM50" i="4" s="1"/>
  <c r="AM49" i="4" s="1"/>
  <c r="AM53" i="3"/>
  <c r="AM52" i="3" s="1"/>
  <c r="AM51" i="3" s="1"/>
  <c r="AV51" i="4"/>
  <c r="AV50" i="4" s="1"/>
  <c r="AV49" i="4" s="1"/>
  <c r="AV53" i="3"/>
  <c r="AV52" i="3" s="1"/>
  <c r="AV51" i="3" s="1"/>
  <c r="BA51" i="4"/>
  <c r="BA50" i="4" s="1"/>
  <c r="BA49" i="4" s="1"/>
  <c r="BA53" i="3"/>
  <c r="BA52" i="3" s="1"/>
  <c r="BA51" i="3" s="1"/>
  <c r="BA51" i="2"/>
  <c r="BA50" i="2" s="1"/>
  <c r="S54" i="4"/>
  <c r="S53" i="4" s="1"/>
  <c r="S52" i="4" s="1"/>
  <c r="S56" i="3"/>
  <c r="S55" i="3" s="1"/>
  <c r="S54" i="3" s="1"/>
  <c r="Z52" i="2"/>
  <c r="AF54" i="4"/>
  <c r="AF53" i="4" s="1"/>
  <c r="AF52" i="4" s="1"/>
  <c r="AF56" i="3"/>
  <c r="AF55" i="3" s="1"/>
  <c r="AF54" i="3" s="1"/>
  <c r="AN52" i="2"/>
  <c r="AX54" i="4"/>
  <c r="AX53" i="4" s="1"/>
  <c r="AX52" i="4" s="1"/>
  <c r="AX56" i="3"/>
  <c r="AX55" i="3" s="1"/>
  <c r="AX54" i="3" s="1"/>
  <c r="M60" i="4"/>
  <c r="M59" i="4" s="1"/>
  <c r="M58" i="4" s="1"/>
  <c r="M59" i="3"/>
  <c r="M58" i="3" s="1"/>
  <c r="M57" i="3" s="1"/>
  <c r="T60" i="4"/>
  <c r="T59" i="4" s="1"/>
  <c r="T58" i="4" s="1"/>
  <c r="T59" i="3"/>
  <c r="T58" i="3" s="1"/>
  <c r="T57" i="3" s="1"/>
  <c r="AA55" i="2"/>
  <c r="AK60" i="4"/>
  <c r="AK59" i="4" s="1"/>
  <c r="AK58" i="4" s="1"/>
  <c r="AK59" i="3"/>
  <c r="AK58" i="3" s="1"/>
  <c r="AK57" i="3" s="1"/>
  <c r="AO55" i="2"/>
  <c r="AY60" i="4"/>
  <c r="AY59" i="4" s="1"/>
  <c r="AY58" i="4" s="1"/>
  <c r="AY59" i="3"/>
  <c r="AY58" i="3" s="1"/>
  <c r="AY57" i="3" s="1"/>
  <c r="W57" i="2"/>
  <c r="W56" i="2" s="1"/>
  <c r="K100" i="4"/>
  <c r="K99" i="4" s="1"/>
  <c r="K98" i="4" s="1"/>
  <c r="K66" i="3"/>
  <c r="K65" i="3" s="1"/>
  <c r="K64" i="3" s="1"/>
  <c r="K63" i="3" s="1"/>
  <c r="T100" i="4"/>
  <c r="T99" i="4" s="1"/>
  <c r="T98" i="4" s="1"/>
  <c r="T66" i="3"/>
  <c r="T65" i="3" s="1"/>
  <c r="T64" i="3" s="1"/>
  <c r="T63" i="3" s="1"/>
  <c r="AA62" i="2"/>
  <c r="AI100" i="4"/>
  <c r="AI99" i="4" s="1"/>
  <c r="AI98" i="4" s="1"/>
  <c r="AI66" i="3"/>
  <c r="AI65" i="3" s="1"/>
  <c r="AI64" i="3" s="1"/>
  <c r="AI63" i="3" s="1"/>
  <c r="AO100" i="4"/>
  <c r="AO99" i="4" s="1"/>
  <c r="AO98" i="4" s="1"/>
  <c r="AO66" i="3"/>
  <c r="AO65" i="3" s="1"/>
  <c r="AO64" i="3" s="1"/>
  <c r="AO63" i="3" s="1"/>
  <c r="AY100" i="4"/>
  <c r="AY99" i="4" s="1"/>
  <c r="AY98" i="4" s="1"/>
  <c r="AY66" i="3"/>
  <c r="AY65" i="3" s="1"/>
  <c r="AY64" i="3" s="1"/>
  <c r="AY63" i="3" s="1"/>
  <c r="S33" i="4"/>
  <c r="S32" i="4" s="1"/>
  <c r="S31" i="4" s="1"/>
  <c r="S95" i="3"/>
  <c r="S94" i="3" s="1"/>
  <c r="S93" i="3" s="1"/>
  <c r="AA66" i="2"/>
  <c r="AM33" i="4"/>
  <c r="AM32" i="4" s="1"/>
  <c r="AM31" i="4" s="1"/>
  <c r="AM95" i="3"/>
  <c r="AM94" i="3" s="1"/>
  <c r="AM93" i="3" s="1"/>
  <c r="AY33" i="4"/>
  <c r="AY32" i="4" s="1"/>
  <c r="AY31" i="4" s="1"/>
  <c r="AY95" i="3"/>
  <c r="AY94" i="3" s="1"/>
  <c r="AY93" i="3" s="1"/>
  <c r="P57" i="4"/>
  <c r="P56" i="4" s="1"/>
  <c r="P55" i="4" s="1"/>
  <c r="P98" i="3"/>
  <c r="P97" i="3" s="1"/>
  <c r="P96" i="3" s="1"/>
  <c r="U57" i="4"/>
  <c r="U56" i="4" s="1"/>
  <c r="U55" i="4" s="1"/>
  <c r="U98" i="3"/>
  <c r="U97" i="3" s="1"/>
  <c r="U96" i="3" s="1"/>
  <c r="AL57" i="4"/>
  <c r="AL56" i="4" s="1"/>
  <c r="AL55" i="4" s="1"/>
  <c r="AL98" i="3"/>
  <c r="AL97" i="3" s="1"/>
  <c r="AL96" i="3" s="1"/>
  <c r="AR57" i="4"/>
  <c r="AR56" i="4" s="1"/>
  <c r="AR55" i="4" s="1"/>
  <c r="AR98" i="3"/>
  <c r="AR97" i="3" s="1"/>
  <c r="AR96" i="3" s="1"/>
  <c r="AZ69" i="2"/>
  <c r="R65" i="4"/>
  <c r="R64" i="4" s="1"/>
  <c r="R63" i="4" s="1"/>
  <c r="R101" i="3"/>
  <c r="R100" i="3" s="1"/>
  <c r="R99" i="3" s="1"/>
  <c r="X65" i="4"/>
  <c r="X64" i="4" s="1"/>
  <c r="X63" i="4" s="1"/>
  <c r="X62" i="4" s="1"/>
  <c r="X61" i="4" s="1"/>
  <c r="X101" i="3"/>
  <c r="X100" i="3" s="1"/>
  <c r="X99" i="3" s="1"/>
  <c r="X92" i="3" s="1"/>
  <c r="AC72" i="2"/>
  <c r="AM65" i="4"/>
  <c r="AM64" i="4" s="1"/>
  <c r="AM63" i="4" s="1"/>
  <c r="AM62" i="4" s="1"/>
  <c r="AM61" i="4" s="1"/>
  <c r="AM101" i="3"/>
  <c r="AM100" i="3" s="1"/>
  <c r="AM99" i="3" s="1"/>
  <c r="AV65" i="4"/>
  <c r="AV64" i="4" s="1"/>
  <c r="AV63" i="4" s="1"/>
  <c r="AV62" i="4" s="1"/>
  <c r="AV61" i="4" s="1"/>
  <c r="AV101" i="3"/>
  <c r="AV100" i="3" s="1"/>
  <c r="AV99" i="3" s="1"/>
  <c r="BA65" i="4"/>
  <c r="BA64" i="4" s="1"/>
  <c r="BA63" i="4" s="1"/>
  <c r="BA62" i="4" s="1"/>
  <c r="BA61" i="4" s="1"/>
  <c r="BA101" i="3"/>
  <c r="BA100" i="3" s="1"/>
  <c r="BA99" i="3" s="1"/>
  <c r="S71" i="4"/>
  <c r="S70" i="4" s="1"/>
  <c r="S69" i="4" s="1"/>
  <c r="S104" i="3"/>
  <c r="S103" i="3" s="1"/>
  <c r="S102" i="3" s="1"/>
  <c r="Z75" i="2"/>
  <c r="AF71" i="4"/>
  <c r="AF70" i="4" s="1"/>
  <c r="AF69" i="4" s="1"/>
  <c r="AF104" i="3"/>
  <c r="AF103" i="3" s="1"/>
  <c r="AF102" i="3" s="1"/>
  <c r="AN75" i="2"/>
  <c r="AX71" i="4"/>
  <c r="AX70" i="4" s="1"/>
  <c r="AX69" i="4" s="1"/>
  <c r="AX104" i="3"/>
  <c r="AX103" i="3" s="1"/>
  <c r="AX102" i="3" s="1"/>
  <c r="L74" i="4"/>
  <c r="L73" i="4" s="1"/>
  <c r="L72" i="4" s="1"/>
  <c r="L107" i="3"/>
  <c r="L106" i="3" s="1"/>
  <c r="L105" i="3" s="1"/>
  <c r="T78" i="2"/>
  <c r="AA78" i="2"/>
  <c r="AJ74" i="4"/>
  <c r="AJ73" i="4" s="1"/>
  <c r="AJ72" i="4" s="1"/>
  <c r="AJ107" i="3"/>
  <c r="AJ106" i="3" s="1"/>
  <c r="AJ105" i="3" s="1"/>
  <c r="AO74" i="4"/>
  <c r="AO73" i="4" s="1"/>
  <c r="AO72" i="4" s="1"/>
  <c r="AO107" i="3"/>
  <c r="AO106" i="3" s="1"/>
  <c r="AO105" i="3" s="1"/>
  <c r="AY74" i="4"/>
  <c r="AY73" i="4" s="1"/>
  <c r="AY72" i="4" s="1"/>
  <c r="AY107" i="3"/>
  <c r="AY106" i="3" s="1"/>
  <c r="AY105" i="3" s="1"/>
  <c r="P85" i="4"/>
  <c r="P84" i="4" s="1"/>
  <c r="P83" i="4" s="1"/>
  <c r="P82" i="4" s="1"/>
  <c r="P81" i="4" s="1"/>
  <c r="P110" i="3"/>
  <c r="P109" i="3" s="1"/>
  <c r="P108" i="3" s="1"/>
  <c r="U85" i="4"/>
  <c r="U84" i="4" s="1"/>
  <c r="U83" i="4" s="1"/>
  <c r="U110" i="3"/>
  <c r="U109" i="3" s="1"/>
  <c r="U108" i="3" s="1"/>
  <c r="AL85" i="4"/>
  <c r="AL84" i="4" s="1"/>
  <c r="AL83" i="4" s="1"/>
  <c r="AL110" i="3"/>
  <c r="AL109" i="3" s="1"/>
  <c r="AL108" i="3" s="1"/>
  <c r="AR85" i="4"/>
  <c r="AR84" i="4" s="1"/>
  <c r="AR83" i="4" s="1"/>
  <c r="AR82" i="4" s="1"/>
  <c r="AR81" i="4" s="1"/>
  <c r="AR110" i="3"/>
  <c r="AR109" i="3" s="1"/>
  <c r="AR108" i="3" s="1"/>
  <c r="AZ81" i="2"/>
  <c r="T88" i="4"/>
  <c r="T87" i="4" s="1"/>
  <c r="T86" i="4" s="1"/>
  <c r="T113" i="3"/>
  <c r="T112" i="3" s="1"/>
  <c r="T111" i="3" s="1"/>
  <c r="AB84" i="2"/>
  <c r="AN88" i="4"/>
  <c r="AN87" i="4" s="1"/>
  <c r="AN86" i="4" s="1"/>
  <c r="AN113" i="3"/>
  <c r="AN112" i="3" s="1"/>
  <c r="AN111" i="3" s="1"/>
  <c r="AZ88" i="4"/>
  <c r="AZ87" i="4" s="1"/>
  <c r="AZ86" i="4" s="1"/>
  <c r="AZ113" i="3"/>
  <c r="AZ112" i="3" s="1"/>
  <c r="AZ111" i="3" s="1"/>
  <c r="R93" i="4"/>
  <c r="R92" i="4" s="1"/>
  <c r="R91" i="4" s="1"/>
  <c r="R121" i="3"/>
  <c r="R120" i="3" s="1"/>
  <c r="R119" i="3" s="1"/>
  <c r="R118" i="3" s="1"/>
  <c r="R117" i="3" s="1"/>
  <c r="Y93" i="4"/>
  <c r="Y92" i="4" s="1"/>
  <c r="Y91" i="4" s="1"/>
  <c r="Y90" i="4" s="1"/>
  <c r="Y89" i="4" s="1"/>
  <c r="Y121" i="3"/>
  <c r="Y120" i="3" s="1"/>
  <c r="Y119" i="3" s="1"/>
  <c r="Y118" i="3" s="1"/>
  <c r="Y117" i="3" s="1"/>
  <c r="AN93" i="4"/>
  <c r="AN92" i="4" s="1"/>
  <c r="AN91" i="4" s="1"/>
  <c r="AN121" i="3"/>
  <c r="AN120" i="3" s="1"/>
  <c r="AN119" i="3" s="1"/>
  <c r="AN118" i="3" s="1"/>
  <c r="AN117" i="3" s="1"/>
  <c r="AY93" i="4"/>
  <c r="AY92" i="4" s="1"/>
  <c r="AY121" i="3"/>
  <c r="AY120" i="3" s="1"/>
  <c r="Q95" i="4"/>
  <c r="Q94" i="4" s="1"/>
  <c r="Q123" i="3"/>
  <c r="Q122" i="3" s="1"/>
  <c r="U91" i="2"/>
  <c r="AB91" i="2"/>
  <c r="AM95" i="4"/>
  <c r="AM94" i="4" s="1"/>
  <c r="AM123" i="3"/>
  <c r="AM122" i="3" s="1"/>
  <c r="AX95" i="4"/>
  <c r="AX94" i="4" s="1"/>
  <c r="AX123" i="3"/>
  <c r="AX122" i="3" s="1"/>
  <c r="K97" i="4"/>
  <c r="K96" i="4" s="1"/>
  <c r="K91" i="4" s="1"/>
  <c r="K125" i="3"/>
  <c r="K124" i="3" s="1"/>
  <c r="K119" i="3" s="1"/>
  <c r="K118" i="3" s="1"/>
  <c r="K117" i="3" s="1"/>
  <c r="T97" i="4"/>
  <c r="T96" i="4" s="1"/>
  <c r="T125" i="3"/>
  <c r="T124" i="3" s="1"/>
  <c r="AI97" i="4"/>
  <c r="AI96" i="4" s="1"/>
  <c r="AI91" i="4" s="1"/>
  <c r="AI125" i="3"/>
  <c r="AI124" i="3" s="1"/>
  <c r="AI119" i="3" s="1"/>
  <c r="AI118" i="3" s="1"/>
  <c r="AI117" i="3" s="1"/>
  <c r="AO97" i="4"/>
  <c r="AO96" i="4" s="1"/>
  <c r="AO125" i="3"/>
  <c r="AO124" i="3" s="1"/>
  <c r="AY97" i="4"/>
  <c r="AY96" i="4" s="1"/>
  <c r="AY125" i="3"/>
  <c r="AY124" i="3" s="1"/>
  <c r="P105" i="4"/>
  <c r="P104" i="4" s="1"/>
  <c r="P103" i="4" s="1"/>
  <c r="P102" i="4" s="1"/>
  <c r="P101" i="4" s="1"/>
  <c r="P130" i="3"/>
  <c r="P129" i="3" s="1"/>
  <c r="U105" i="4"/>
  <c r="U104" i="4" s="1"/>
  <c r="U103" i="4" s="1"/>
  <c r="U102" i="4" s="1"/>
  <c r="U101" i="4" s="1"/>
  <c r="U130" i="3"/>
  <c r="U129" i="3" s="1"/>
  <c r="AL105" i="4"/>
  <c r="AL104" i="4" s="1"/>
  <c r="AL103" i="4" s="1"/>
  <c r="AL102" i="4" s="1"/>
  <c r="AL101" i="4" s="1"/>
  <c r="AL130" i="3"/>
  <c r="AL129" i="3" s="1"/>
  <c r="AR105" i="4"/>
  <c r="AR104" i="4" s="1"/>
  <c r="AR103" i="4" s="1"/>
  <c r="AR102" i="4" s="1"/>
  <c r="AR101" i="4" s="1"/>
  <c r="AR130" i="3"/>
  <c r="AR129" i="3" s="1"/>
  <c r="AZ98" i="2"/>
  <c r="R107" i="4"/>
  <c r="R106" i="4" s="1"/>
  <c r="R132" i="3"/>
  <c r="R131" i="3" s="1"/>
  <c r="X107" i="4"/>
  <c r="X106" i="4" s="1"/>
  <c r="X132" i="3"/>
  <c r="X131" i="3" s="1"/>
  <c r="AC107" i="4"/>
  <c r="AC106" i="4" s="1"/>
  <c r="AC132" i="3"/>
  <c r="AC131" i="3" s="1"/>
  <c r="AM107" i="4"/>
  <c r="AM106" i="4" s="1"/>
  <c r="AM132" i="3"/>
  <c r="AM131" i="3" s="1"/>
  <c r="AV107" i="4"/>
  <c r="AV106" i="4" s="1"/>
  <c r="AV132" i="3"/>
  <c r="AV131" i="3" s="1"/>
  <c r="BA107" i="4"/>
  <c r="BA106" i="4" s="1"/>
  <c r="BA132" i="3"/>
  <c r="BA131" i="3" s="1"/>
  <c r="S109" i="4"/>
  <c r="S108" i="4" s="1"/>
  <c r="S134" i="3"/>
  <c r="S133" i="3" s="1"/>
  <c r="Z102" i="2"/>
  <c r="AF109" i="4"/>
  <c r="AF108" i="4" s="1"/>
  <c r="AF134" i="3"/>
  <c r="AF133" i="3" s="1"/>
  <c r="AN102" i="2"/>
  <c r="AX109" i="4"/>
  <c r="AX108" i="4" s="1"/>
  <c r="AX134" i="3"/>
  <c r="AX133" i="3" s="1"/>
  <c r="L112" i="4"/>
  <c r="L111" i="4" s="1"/>
  <c r="L110" i="4" s="1"/>
  <c r="L137" i="3"/>
  <c r="L136" i="3" s="1"/>
  <c r="L135" i="3" s="1"/>
  <c r="T105" i="2"/>
  <c r="AA105" i="2"/>
  <c r="AJ112" i="4"/>
  <c r="AJ111" i="4" s="1"/>
  <c r="AJ110" i="4" s="1"/>
  <c r="AJ137" i="3"/>
  <c r="AJ136" i="3" s="1"/>
  <c r="AJ135" i="3" s="1"/>
  <c r="AO112" i="4"/>
  <c r="AO111" i="4" s="1"/>
  <c r="AO110" i="4" s="1"/>
  <c r="AO137" i="3"/>
  <c r="AO136" i="3" s="1"/>
  <c r="AO135" i="3" s="1"/>
  <c r="AY112" i="4"/>
  <c r="AY111" i="4" s="1"/>
  <c r="AY110" i="4" s="1"/>
  <c r="AY137" i="3"/>
  <c r="AY136" i="3" s="1"/>
  <c r="AY135" i="3" s="1"/>
  <c r="O117" i="4"/>
  <c r="O116" i="4" s="1"/>
  <c r="O115" i="4" s="1"/>
  <c r="O114" i="4" s="1"/>
  <c r="O113" i="4" s="1"/>
  <c r="O142" i="3"/>
  <c r="O141" i="3" s="1"/>
  <c r="O140" i="3" s="1"/>
  <c r="O139" i="3" s="1"/>
  <c r="O138" i="3" s="1"/>
  <c r="U117" i="4"/>
  <c r="U116" i="4" s="1"/>
  <c r="U115" i="4" s="1"/>
  <c r="U114" i="4" s="1"/>
  <c r="U113" i="4" s="1"/>
  <c r="U142" i="3"/>
  <c r="U141" i="3" s="1"/>
  <c r="U140" i="3" s="1"/>
  <c r="U139" i="3" s="1"/>
  <c r="AB110" i="2"/>
  <c r="AL117" i="4"/>
  <c r="AL116" i="4" s="1"/>
  <c r="AL115" i="4" s="1"/>
  <c r="AL114" i="4" s="1"/>
  <c r="AL113" i="4" s="1"/>
  <c r="AL142" i="3"/>
  <c r="AL141" i="3" s="1"/>
  <c r="AL140" i="3" s="1"/>
  <c r="AL139" i="3" s="1"/>
  <c r="AQ117" i="4"/>
  <c r="AQ116" i="4" s="1"/>
  <c r="AQ115" i="4" s="1"/>
  <c r="AQ114" i="4" s="1"/>
  <c r="AQ113" i="4" s="1"/>
  <c r="AQ142" i="3"/>
  <c r="AQ141" i="3" s="1"/>
  <c r="AQ140" i="3" s="1"/>
  <c r="AQ139" i="3" s="1"/>
  <c r="AQ138" i="3" s="1"/>
  <c r="AZ117" i="4"/>
  <c r="AZ116" i="4" s="1"/>
  <c r="AZ115" i="4" s="1"/>
  <c r="AZ114" i="4" s="1"/>
  <c r="AZ113" i="4" s="1"/>
  <c r="AZ142" i="3"/>
  <c r="AZ141" i="3" s="1"/>
  <c r="AZ140" i="3" s="1"/>
  <c r="AZ139" i="3" s="1"/>
  <c r="T120" i="4"/>
  <c r="T119" i="4" s="1"/>
  <c r="T118" i="4" s="1"/>
  <c r="T145" i="3"/>
  <c r="T144" i="3" s="1"/>
  <c r="T143" i="3" s="1"/>
  <c r="AB113" i="2"/>
  <c r="L128" i="4"/>
  <c r="L127" i="4" s="1"/>
  <c r="L126" i="4" s="1"/>
  <c r="L122" i="4" s="1"/>
  <c r="L121" i="4" s="1"/>
  <c r="L152" i="3"/>
  <c r="L151" i="3" s="1"/>
  <c r="L150" i="3" s="1"/>
  <c r="L146" i="3" s="1"/>
  <c r="L138" i="3" s="1"/>
  <c r="T120" i="2"/>
  <c r="AA128" i="4"/>
  <c r="AA127" i="4" s="1"/>
  <c r="AA126" i="4" s="1"/>
  <c r="AA152" i="3"/>
  <c r="AA151" i="3" s="1"/>
  <c r="AA150" i="3" s="1"/>
  <c r="AJ128" i="4"/>
  <c r="AJ127" i="4" s="1"/>
  <c r="AJ126" i="4" s="1"/>
  <c r="AJ122" i="4" s="1"/>
  <c r="AJ121" i="4" s="1"/>
  <c r="AJ152" i="3"/>
  <c r="AJ151" i="3" s="1"/>
  <c r="AJ150" i="3" s="1"/>
  <c r="AJ146" i="3" s="1"/>
  <c r="AJ138" i="3" s="1"/>
  <c r="AO128" i="4"/>
  <c r="AO127" i="4" s="1"/>
  <c r="AO126" i="4" s="1"/>
  <c r="AO122" i="4" s="1"/>
  <c r="AO121" i="4" s="1"/>
  <c r="AO152" i="3"/>
  <c r="AO151" i="3" s="1"/>
  <c r="AO150" i="3" s="1"/>
  <c r="AO146" i="3" s="1"/>
  <c r="AY128" i="4"/>
  <c r="AY127" i="4" s="1"/>
  <c r="AY126" i="4" s="1"/>
  <c r="AY122" i="4" s="1"/>
  <c r="AY121" i="4" s="1"/>
  <c r="AY152" i="3"/>
  <c r="AY151" i="3" s="1"/>
  <c r="AY150" i="3" s="1"/>
  <c r="AY146" i="3" s="1"/>
  <c r="P131" i="4"/>
  <c r="P130" i="4" s="1"/>
  <c r="P129" i="4" s="1"/>
  <c r="P155" i="3"/>
  <c r="P154" i="3" s="1"/>
  <c r="P153" i="3" s="1"/>
  <c r="U131" i="4"/>
  <c r="U130" i="4" s="1"/>
  <c r="U129" i="4" s="1"/>
  <c r="U155" i="3"/>
  <c r="U154" i="3" s="1"/>
  <c r="U153" i="3" s="1"/>
  <c r="AL131" i="4"/>
  <c r="AL130" i="4" s="1"/>
  <c r="AL129" i="4" s="1"/>
  <c r="AL155" i="3"/>
  <c r="AL154" i="3" s="1"/>
  <c r="AL153" i="3" s="1"/>
  <c r="AR131" i="4"/>
  <c r="AR130" i="4" s="1"/>
  <c r="AR129" i="4" s="1"/>
  <c r="AR155" i="3"/>
  <c r="AR154" i="3" s="1"/>
  <c r="AR153" i="3" s="1"/>
  <c r="AZ123" i="2"/>
  <c r="R136" i="4"/>
  <c r="R135" i="4" s="1"/>
  <c r="R134" i="4" s="1"/>
  <c r="R133" i="4" s="1"/>
  <c r="R132" i="4" s="1"/>
  <c r="R159" i="3"/>
  <c r="R158" i="3" s="1"/>
  <c r="R157" i="3" s="1"/>
  <c r="R156" i="3" s="1"/>
  <c r="X136" i="4"/>
  <c r="X135" i="4" s="1"/>
  <c r="X134" i="4" s="1"/>
  <c r="X133" i="4" s="1"/>
  <c r="X132" i="4" s="1"/>
  <c r="X159" i="3"/>
  <c r="X158" i="3" s="1"/>
  <c r="X157" i="3" s="1"/>
  <c r="X156" i="3" s="1"/>
  <c r="AC136" i="4"/>
  <c r="AC135" i="4" s="1"/>
  <c r="AC134" i="4" s="1"/>
  <c r="AC133" i="4" s="1"/>
  <c r="AC132" i="4" s="1"/>
  <c r="AC159" i="3"/>
  <c r="AC158" i="3" s="1"/>
  <c r="AC157" i="3" s="1"/>
  <c r="AC156" i="3" s="1"/>
  <c r="AM136" i="4"/>
  <c r="AM135" i="4" s="1"/>
  <c r="AM134" i="4" s="1"/>
  <c r="AM133" i="4" s="1"/>
  <c r="AM132" i="4" s="1"/>
  <c r="AM159" i="3"/>
  <c r="AM158" i="3" s="1"/>
  <c r="AM157" i="3" s="1"/>
  <c r="AM156" i="3" s="1"/>
  <c r="AV136" i="4"/>
  <c r="AV135" i="4" s="1"/>
  <c r="AV134" i="4" s="1"/>
  <c r="AV133" i="4" s="1"/>
  <c r="AV132" i="4" s="1"/>
  <c r="AV159" i="3"/>
  <c r="AV158" i="3" s="1"/>
  <c r="AV157" i="3" s="1"/>
  <c r="AV156" i="3" s="1"/>
  <c r="BA136" i="4"/>
  <c r="BA135" i="4" s="1"/>
  <c r="BA134" i="4" s="1"/>
  <c r="BA133" i="4" s="1"/>
  <c r="BA132" i="4" s="1"/>
  <c r="BA159" i="3"/>
  <c r="BA158" i="3" s="1"/>
  <c r="BA157" i="3" s="1"/>
  <c r="BA156" i="3" s="1"/>
  <c r="S68" i="4"/>
  <c r="S67" i="4" s="1"/>
  <c r="S66" i="4" s="1"/>
  <c r="S163" i="3"/>
  <c r="S162" i="3" s="1"/>
  <c r="S161" i="3" s="1"/>
  <c r="S160" i="3" s="1"/>
  <c r="Z68" i="4"/>
  <c r="Z67" i="4" s="1"/>
  <c r="Z66" i="4" s="1"/>
  <c r="Z163" i="3"/>
  <c r="Z162" i="3" s="1"/>
  <c r="Z161" i="3" s="1"/>
  <c r="AF68" i="4"/>
  <c r="AF67" i="4" s="1"/>
  <c r="AF66" i="4" s="1"/>
  <c r="AF163" i="3"/>
  <c r="AF162" i="3" s="1"/>
  <c r="AF161" i="3" s="1"/>
  <c r="AF160" i="3" s="1"/>
  <c r="AN131" i="2"/>
  <c r="AX68" i="4"/>
  <c r="AX67" i="4" s="1"/>
  <c r="AX66" i="4" s="1"/>
  <c r="AX163" i="3"/>
  <c r="AX162" i="3" s="1"/>
  <c r="AX161" i="3" s="1"/>
  <c r="AX160" i="3" s="1"/>
  <c r="T80" i="4"/>
  <c r="T79" i="4" s="1"/>
  <c r="T78" i="4" s="1"/>
  <c r="T166" i="3"/>
  <c r="T165" i="3" s="1"/>
  <c r="T164" i="3" s="1"/>
  <c r="AB134" i="2"/>
  <c r="AN80" i="4"/>
  <c r="AN79" i="4" s="1"/>
  <c r="AN78" i="4" s="1"/>
  <c r="AN166" i="3"/>
  <c r="AN165" i="3" s="1"/>
  <c r="AN164" i="3" s="1"/>
  <c r="AZ80" i="4"/>
  <c r="AZ79" i="4" s="1"/>
  <c r="AZ78" i="4" s="1"/>
  <c r="AZ166" i="3"/>
  <c r="AZ165" i="3" s="1"/>
  <c r="AZ164" i="3" s="1"/>
  <c r="R77" i="4"/>
  <c r="R76" i="4" s="1"/>
  <c r="R75" i="4" s="1"/>
  <c r="R171" i="3"/>
  <c r="R170" i="3" s="1"/>
  <c r="R169" i="3" s="1"/>
  <c r="Z139" i="2"/>
  <c r="AF77" i="4"/>
  <c r="AF76" i="4" s="1"/>
  <c r="AF75" i="4" s="1"/>
  <c r="AF171" i="3"/>
  <c r="AF170" i="3" s="1"/>
  <c r="AF169" i="3" s="1"/>
  <c r="AN139" i="2"/>
  <c r="AX77" i="4"/>
  <c r="AX76" i="4" s="1"/>
  <c r="AX75" i="4" s="1"/>
  <c r="AX171" i="3"/>
  <c r="AX170" i="3" s="1"/>
  <c r="AX169" i="3" s="1"/>
  <c r="AX168" i="3" s="1"/>
  <c r="L147" i="4"/>
  <c r="L146" i="4" s="1"/>
  <c r="L145" i="4" s="1"/>
  <c r="L174" i="3"/>
  <c r="L173" i="3" s="1"/>
  <c r="L172" i="3" s="1"/>
  <c r="T142" i="2"/>
  <c r="Z147" i="4"/>
  <c r="Z146" i="4" s="1"/>
  <c r="Z145" i="4" s="1"/>
  <c r="Z174" i="3"/>
  <c r="Z173" i="3" s="1"/>
  <c r="Z172" i="3" s="1"/>
  <c r="AF147" i="4"/>
  <c r="AF146" i="4" s="1"/>
  <c r="AF145" i="4" s="1"/>
  <c r="AF174" i="3"/>
  <c r="AN142" i="2"/>
  <c r="AX147" i="4"/>
  <c r="AX146" i="4" s="1"/>
  <c r="AX145" i="4" s="1"/>
  <c r="AX174" i="3"/>
  <c r="L156" i="4"/>
  <c r="L155" i="4" s="1"/>
  <c r="L154" i="4" s="1"/>
  <c r="L177" i="3"/>
  <c r="L176" i="3" s="1"/>
  <c r="L175" i="3" s="1"/>
  <c r="T145" i="2"/>
  <c r="AA156" i="4"/>
  <c r="AA155" i="4" s="1"/>
  <c r="AA154" i="4" s="1"/>
  <c r="AA177" i="3"/>
  <c r="AA176" i="3" s="1"/>
  <c r="AA175" i="3" s="1"/>
  <c r="AJ156" i="4"/>
  <c r="AJ155" i="4" s="1"/>
  <c r="AJ154" i="4" s="1"/>
  <c r="AJ177" i="3"/>
  <c r="AJ176" i="3" s="1"/>
  <c r="AJ175" i="3" s="1"/>
  <c r="AO156" i="4"/>
  <c r="AO155" i="4" s="1"/>
  <c r="AO154" i="4" s="1"/>
  <c r="AO177" i="3"/>
  <c r="AO176" i="3" s="1"/>
  <c r="AO175" i="3" s="1"/>
  <c r="AY156" i="4"/>
  <c r="AY155" i="4" s="1"/>
  <c r="AY154" i="4" s="1"/>
  <c r="AY177" i="3"/>
  <c r="AY176" i="3" s="1"/>
  <c r="AY175" i="3" s="1"/>
  <c r="N141" i="4"/>
  <c r="N140" i="4" s="1"/>
  <c r="N139" i="4" s="1"/>
  <c r="N138" i="4" s="1"/>
  <c r="N137" i="4" s="1"/>
  <c r="N181" i="3"/>
  <c r="N180" i="3" s="1"/>
  <c r="N179" i="3" s="1"/>
  <c r="N178" i="3" s="1"/>
  <c r="AA141" i="4"/>
  <c r="AA140" i="4" s="1"/>
  <c r="AA139" i="4" s="1"/>
  <c r="AA181" i="3"/>
  <c r="AA180" i="3" s="1"/>
  <c r="AA179" i="3" s="1"/>
  <c r="AJ141" i="4"/>
  <c r="AJ140" i="4" s="1"/>
  <c r="AJ139" i="4" s="1"/>
  <c r="AJ181" i="3"/>
  <c r="AJ180" i="3" s="1"/>
  <c r="AJ179" i="3" s="1"/>
  <c r="AJ178" i="3" s="1"/>
  <c r="AO141" i="4"/>
  <c r="AO140" i="4" s="1"/>
  <c r="AO139" i="4" s="1"/>
  <c r="AO181" i="3"/>
  <c r="AO180" i="3" s="1"/>
  <c r="AO179" i="3" s="1"/>
  <c r="AY141" i="4"/>
  <c r="AY140" i="4" s="1"/>
  <c r="AY139" i="4" s="1"/>
  <c r="AY181" i="3"/>
  <c r="AY180" i="3" s="1"/>
  <c r="AY179" i="3" s="1"/>
  <c r="P144" i="4"/>
  <c r="P143" i="4" s="1"/>
  <c r="P142" i="4" s="1"/>
  <c r="P184" i="3"/>
  <c r="P183" i="3" s="1"/>
  <c r="P182" i="3" s="1"/>
  <c r="U144" i="4"/>
  <c r="U143" i="4" s="1"/>
  <c r="U142" i="4" s="1"/>
  <c r="U184" i="3"/>
  <c r="U183" i="3" s="1"/>
  <c r="U182" i="3" s="1"/>
  <c r="AL144" i="4"/>
  <c r="AL143" i="4" s="1"/>
  <c r="AL142" i="4" s="1"/>
  <c r="AL184" i="3"/>
  <c r="AL183" i="3" s="1"/>
  <c r="AL182" i="3" s="1"/>
  <c r="AR144" i="4"/>
  <c r="AR143" i="4" s="1"/>
  <c r="AR142" i="4" s="1"/>
  <c r="AR184" i="3"/>
  <c r="AR183" i="3" s="1"/>
  <c r="AR182" i="3" s="1"/>
  <c r="AZ152" i="2"/>
  <c r="R150" i="4"/>
  <c r="R149" i="4" s="1"/>
  <c r="R148" i="4" s="1"/>
  <c r="R187" i="3"/>
  <c r="R186" i="3" s="1"/>
  <c r="R185" i="3" s="1"/>
  <c r="X150" i="4"/>
  <c r="X149" i="4" s="1"/>
  <c r="X148" i="4" s="1"/>
  <c r="X187" i="3"/>
  <c r="X186" i="3" s="1"/>
  <c r="X185" i="3" s="1"/>
  <c r="AC150" i="4"/>
  <c r="AC149" i="4" s="1"/>
  <c r="AC148" i="4" s="1"/>
  <c r="AC187" i="3"/>
  <c r="AC186" i="3" s="1"/>
  <c r="AC185" i="3" s="1"/>
  <c r="AM150" i="4"/>
  <c r="AM149" i="4" s="1"/>
  <c r="AM148" i="4" s="1"/>
  <c r="AM187" i="3"/>
  <c r="AM186" i="3" s="1"/>
  <c r="AM185" i="3" s="1"/>
  <c r="AV150" i="4"/>
  <c r="AV149" i="4" s="1"/>
  <c r="AV148" i="4" s="1"/>
  <c r="AV187" i="3"/>
  <c r="AV186" i="3" s="1"/>
  <c r="AV185" i="3" s="1"/>
  <c r="BA150" i="4"/>
  <c r="BA149" i="4" s="1"/>
  <c r="BA148" i="4" s="1"/>
  <c r="BA187" i="3"/>
  <c r="BA186" i="3" s="1"/>
  <c r="BA185" i="3" s="1"/>
  <c r="S153" i="4"/>
  <c r="S152" i="4" s="1"/>
  <c r="S151" i="4" s="1"/>
  <c r="S190" i="3"/>
  <c r="S189" i="3" s="1"/>
  <c r="S188" i="3" s="1"/>
  <c r="Z153" i="4"/>
  <c r="Z152" i="4" s="1"/>
  <c r="Z151" i="4" s="1"/>
  <c r="Z190" i="3"/>
  <c r="Z189" i="3" s="1"/>
  <c r="Z188" i="3" s="1"/>
  <c r="AF153" i="4"/>
  <c r="AF152" i="4" s="1"/>
  <c r="AF151" i="4" s="1"/>
  <c r="AF190" i="3"/>
  <c r="AF189" i="3" s="1"/>
  <c r="AF188" i="3" s="1"/>
  <c r="AN158" i="2"/>
  <c r="AX153" i="4"/>
  <c r="AX152" i="4" s="1"/>
  <c r="AX151" i="4" s="1"/>
  <c r="AX190" i="3"/>
  <c r="AX189" i="3" s="1"/>
  <c r="AX188" i="3" s="1"/>
  <c r="R162" i="4"/>
  <c r="R161" i="4" s="1"/>
  <c r="R160" i="4" s="1"/>
  <c r="R193" i="3"/>
  <c r="R192" i="3" s="1"/>
  <c r="R191" i="3" s="1"/>
  <c r="Z161" i="2"/>
  <c r="AH162" i="4"/>
  <c r="AH161" i="4" s="1"/>
  <c r="AH160" i="4" s="1"/>
  <c r="AH138" i="4" s="1"/>
  <c r="AH137" i="4" s="1"/>
  <c r="AH193" i="3"/>
  <c r="AH192" i="3" s="1"/>
  <c r="AH191" i="3" s="1"/>
  <c r="AH178" i="3" s="1"/>
  <c r="AH167" i="3" s="1"/>
  <c r="AO162" i="4"/>
  <c r="AO161" i="4" s="1"/>
  <c r="AO160" i="4" s="1"/>
  <c r="AO193" i="3"/>
  <c r="AO192" i="3" s="1"/>
  <c r="AO191" i="3" s="1"/>
  <c r="BA162" i="4"/>
  <c r="BA161" i="4" s="1"/>
  <c r="BA160" i="4" s="1"/>
  <c r="BA193" i="3"/>
  <c r="BA192" i="3" s="1"/>
  <c r="BA191" i="3" s="1"/>
  <c r="U165" i="4"/>
  <c r="U164" i="4" s="1"/>
  <c r="U163" i="4" s="1"/>
  <c r="U196" i="3"/>
  <c r="U195" i="3" s="1"/>
  <c r="U194" i="3" s="1"/>
  <c r="AC164" i="2"/>
  <c r="AO165" i="4"/>
  <c r="AO164" i="4" s="1"/>
  <c r="AO163" i="4" s="1"/>
  <c r="AO196" i="3"/>
  <c r="AO195" i="3" s="1"/>
  <c r="AO194" i="3" s="1"/>
  <c r="BA165" i="4"/>
  <c r="BA164" i="4" s="1"/>
  <c r="BA163" i="4" s="1"/>
  <c r="BA196" i="3"/>
  <c r="BA195" i="3" s="1"/>
  <c r="BA194" i="3" s="1"/>
  <c r="U170" i="4"/>
  <c r="U169" i="4" s="1"/>
  <c r="U168" i="4" s="1"/>
  <c r="U167" i="4" s="1"/>
  <c r="U166" i="4" s="1"/>
  <c r="U200" i="3"/>
  <c r="U199" i="3" s="1"/>
  <c r="U198" i="3" s="1"/>
  <c r="U197" i="3" s="1"/>
  <c r="AC168" i="2"/>
  <c r="AM170" i="4"/>
  <c r="AM169" i="4" s="1"/>
  <c r="AM168" i="4" s="1"/>
  <c r="AM167" i="4" s="1"/>
  <c r="AM166" i="4" s="1"/>
  <c r="AM200" i="3"/>
  <c r="AM199" i="3" s="1"/>
  <c r="AM198" i="3" s="1"/>
  <c r="AM197" i="3" s="1"/>
  <c r="AX170" i="4"/>
  <c r="AX169" i="4" s="1"/>
  <c r="AX168" i="4" s="1"/>
  <c r="AX167" i="4" s="1"/>
  <c r="AX166" i="4" s="1"/>
  <c r="AX200" i="3"/>
  <c r="AX199" i="3" s="1"/>
  <c r="AX198" i="3" s="1"/>
  <c r="AX197" i="3" s="1"/>
  <c r="R196" i="4"/>
  <c r="R195" i="4" s="1"/>
  <c r="R194" i="4" s="1"/>
  <c r="R193" i="4" s="1"/>
  <c r="R192" i="4" s="1"/>
  <c r="R204" i="3"/>
  <c r="Z172" i="2"/>
  <c r="AL196" i="4"/>
  <c r="AL195" i="4" s="1"/>
  <c r="AL194" i="4" s="1"/>
  <c r="AL193" i="4" s="1"/>
  <c r="AL192" i="4" s="1"/>
  <c r="AL204" i="3"/>
  <c r="AX196" i="4"/>
  <c r="AX195" i="4" s="1"/>
  <c r="AX194" i="4" s="1"/>
  <c r="AX193" i="4" s="1"/>
  <c r="AX192" i="4" s="1"/>
  <c r="AX204" i="3"/>
  <c r="J191" i="4"/>
  <c r="J190" i="4" s="1"/>
  <c r="J189" i="4" s="1"/>
  <c r="J188" i="4" s="1"/>
  <c r="J187" i="4" s="1"/>
  <c r="J207" i="3"/>
  <c r="J206" i="3" s="1"/>
  <c r="J205" i="3" s="1"/>
  <c r="O191" i="4"/>
  <c r="O190" i="4" s="1"/>
  <c r="O189" i="4" s="1"/>
  <c r="O188" i="4" s="1"/>
  <c r="O187" i="4" s="1"/>
  <c r="O207" i="3"/>
  <c r="O206" i="3" s="1"/>
  <c r="O205" i="3" s="1"/>
  <c r="O201" i="3" s="1"/>
  <c r="T191" i="4"/>
  <c r="T190" i="4" s="1"/>
  <c r="T189" i="4" s="1"/>
  <c r="T188" i="4" s="1"/>
  <c r="T187" i="4" s="1"/>
  <c r="T207" i="3"/>
  <c r="T206" i="3" s="1"/>
  <c r="T205" i="3" s="1"/>
  <c r="AB175" i="2"/>
  <c r="AF191" i="4"/>
  <c r="AF190" i="4" s="1"/>
  <c r="AF189" i="4" s="1"/>
  <c r="AF188" i="4" s="1"/>
  <c r="AF187" i="4" s="1"/>
  <c r="AF207" i="3"/>
  <c r="AF206" i="3" s="1"/>
  <c r="AF205" i="3" s="1"/>
  <c r="AF201" i="3" s="1"/>
  <c r="AO191" i="4"/>
  <c r="AO190" i="4" s="1"/>
  <c r="AO189" i="4" s="1"/>
  <c r="AO188" i="4" s="1"/>
  <c r="AO187" i="4" s="1"/>
  <c r="AO207" i="3"/>
  <c r="AO206" i="3" s="1"/>
  <c r="AO205" i="3" s="1"/>
  <c r="BA191" i="4"/>
  <c r="BA190" i="4" s="1"/>
  <c r="BA189" i="4" s="1"/>
  <c r="BA188" i="4" s="1"/>
  <c r="BA187" i="4" s="1"/>
  <c r="BA207" i="3"/>
  <c r="U199" i="4"/>
  <c r="U198" i="4" s="1"/>
  <c r="U197" i="4" s="1"/>
  <c r="U210" i="3"/>
  <c r="U209" i="3" s="1"/>
  <c r="U208" i="3" s="1"/>
  <c r="U201" i="3" s="1"/>
  <c r="AC178" i="2"/>
  <c r="AO199" i="4"/>
  <c r="AO198" i="4" s="1"/>
  <c r="AO197" i="4" s="1"/>
  <c r="AO210" i="3"/>
  <c r="AO209" i="3" s="1"/>
  <c r="AO208" i="3" s="1"/>
  <c r="BA199" i="4"/>
  <c r="BA198" i="4" s="1"/>
  <c r="BA197" i="4" s="1"/>
  <c r="BA210" i="3"/>
  <c r="BA209" i="3" s="1"/>
  <c r="BA208" i="3" s="1"/>
  <c r="T159" i="4"/>
  <c r="T158" i="4" s="1"/>
  <c r="T157" i="4" s="1"/>
  <c r="T213" i="3"/>
  <c r="T212" i="3" s="1"/>
  <c r="T211" i="3" s="1"/>
  <c r="AA159" i="4"/>
  <c r="AA158" i="4" s="1"/>
  <c r="AA157" i="4" s="1"/>
  <c r="AA213" i="3"/>
  <c r="AA212" i="3" s="1"/>
  <c r="AA211" i="3" s="1"/>
  <c r="S248" i="4"/>
  <c r="S247" i="4" s="1"/>
  <c r="S246" i="4" s="1"/>
  <c r="S245" i="4" s="1"/>
  <c r="S244" i="4" s="1"/>
  <c r="S295" i="3"/>
  <c r="S294" i="3" s="1"/>
  <c r="S293" i="3" s="1"/>
  <c r="AA186" i="2"/>
  <c r="AM248" i="4"/>
  <c r="AM247" i="4" s="1"/>
  <c r="AM246" i="4" s="1"/>
  <c r="AM245" i="4" s="1"/>
  <c r="AM244" i="4" s="1"/>
  <c r="AM295" i="3"/>
  <c r="AM294" i="3" s="1"/>
  <c r="AM293" i="3" s="1"/>
  <c r="AY248" i="4"/>
  <c r="AY247" i="4" s="1"/>
  <c r="AY246" i="4" s="1"/>
  <c r="AY245" i="4" s="1"/>
  <c r="AY244" i="4" s="1"/>
  <c r="AY295" i="3"/>
  <c r="AY294" i="3" s="1"/>
  <c r="AY293" i="3" s="1"/>
  <c r="P175" i="4"/>
  <c r="P174" i="4" s="1"/>
  <c r="P173" i="4" s="1"/>
  <c r="P172" i="4" s="1"/>
  <c r="P171" i="4" s="1"/>
  <c r="P298" i="3"/>
  <c r="P297" i="3" s="1"/>
  <c r="P296" i="3" s="1"/>
  <c r="U175" i="4"/>
  <c r="U174" i="4" s="1"/>
  <c r="U173" i="4" s="1"/>
  <c r="U172" i="4" s="1"/>
  <c r="U171" i="4" s="1"/>
  <c r="U298" i="3"/>
  <c r="U297" i="3" s="1"/>
  <c r="U296" i="3" s="1"/>
  <c r="AL175" i="4"/>
  <c r="AL174" i="4" s="1"/>
  <c r="AL173" i="4" s="1"/>
  <c r="AL172" i="4" s="1"/>
  <c r="AL171" i="4" s="1"/>
  <c r="AL298" i="3"/>
  <c r="AL297" i="3" s="1"/>
  <c r="AL296" i="3" s="1"/>
  <c r="AR175" i="4"/>
  <c r="AR174" i="4" s="1"/>
  <c r="AR173" i="4" s="1"/>
  <c r="AR172" i="4" s="1"/>
  <c r="AR171" i="4" s="1"/>
  <c r="AR298" i="3"/>
  <c r="AR297" i="3" s="1"/>
  <c r="AR296" i="3" s="1"/>
  <c r="AZ189" i="2"/>
  <c r="R178" i="4"/>
  <c r="R177" i="4" s="1"/>
  <c r="R176" i="4" s="1"/>
  <c r="R301" i="3"/>
  <c r="R300" i="3" s="1"/>
  <c r="R299" i="3" s="1"/>
  <c r="X178" i="4"/>
  <c r="X177" i="4" s="1"/>
  <c r="X176" i="4" s="1"/>
  <c r="X301" i="3"/>
  <c r="X300" i="3" s="1"/>
  <c r="X299" i="3" s="1"/>
  <c r="AC178" i="4"/>
  <c r="AC177" i="4" s="1"/>
  <c r="AC176" i="4" s="1"/>
  <c r="AC301" i="3"/>
  <c r="AC300" i="3" s="1"/>
  <c r="AC299" i="3" s="1"/>
  <c r="AM178" i="4"/>
  <c r="AM177" i="4" s="1"/>
  <c r="AM176" i="4" s="1"/>
  <c r="AM301" i="3"/>
  <c r="AM300" i="3" s="1"/>
  <c r="AM299" i="3" s="1"/>
  <c r="AV178" i="4"/>
  <c r="AV177" i="4" s="1"/>
  <c r="AV176" i="4" s="1"/>
  <c r="AV301" i="3"/>
  <c r="AV300" i="3" s="1"/>
  <c r="AV299" i="3" s="1"/>
  <c r="BA178" i="4"/>
  <c r="BA177" i="4" s="1"/>
  <c r="BA176" i="4" s="1"/>
  <c r="BA301" i="3"/>
  <c r="BA300" i="3" s="1"/>
  <c r="BA299" i="3" s="1"/>
  <c r="S181" i="4"/>
  <c r="S180" i="4" s="1"/>
  <c r="S179" i="4" s="1"/>
  <c r="S304" i="3"/>
  <c r="S303" i="3" s="1"/>
  <c r="S302" i="3" s="1"/>
  <c r="Z181" i="4"/>
  <c r="Z180" i="4" s="1"/>
  <c r="Z179" i="4" s="1"/>
  <c r="Z304" i="3"/>
  <c r="Z303" i="3" s="1"/>
  <c r="Z302" i="3" s="1"/>
  <c r="AF181" i="4"/>
  <c r="AF180" i="4" s="1"/>
  <c r="AF179" i="4" s="1"/>
  <c r="AF304" i="3"/>
  <c r="AF303" i="3" s="1"/>
  <c r="AF302" i="3" s="1"/>
  <c r="AN195" i="2"/>
  <c r="AX181" i="4"/>
  <c r="AX180" i="4" s="1"/>
  <c r="AX179" i="4" s="1"/>
  <c r="AX304" i="3"/>
  <c r="AX303" i="3" s="1"/>
  <c r="AX302" i="3" s="1"/>
  <c r="O186" i="4"/>
  <c r="O185" i="4" s="1"/>
  <c r="O184" i="4" s="1"/>
  <c r="O183" i="4" s="1"/>
  <c r="O182" i="4" s="1"/>
  <c r="O307" i="3"/>
  <c r="O306" i="3" s="1"/>
  <c r="O305" i="3" s="1"/>
  <c r="U186" i="4"/>
  <c r="U185" i="4" s="1"/>
  <c r="U184" i="4" s="1"/>
  <c r="U183" i="4" s="1"/>
  <c r="U182" i="4" s="1"/>
  <c r="U307" i="3"/>
  <c r="U306" i="3" s="1"/>
  <c r="U305" i="3" s="1"/>
  <c r="AB186" i="4"/>
  <c r="AB185" i="4" s="1"/>
  <c r="AB184" i="4" s="1"/>
  <c r="AB183" i="4" s="1"/>
  <c r="AB182" i="4" s="1"/>
  <c r="AB307" i="3"/>
  <c r="AB306" i="3" s="1"/>
  <c r="AB305" i="3" s="1"/>
  <c r="AL186" i="4"/>
  <c r="AL185" i="4" s="1"/>
  <c r="AL184" i="4" s="1"/>
  <c r="AL183" i="4" s="1"/>
  <c r="AL182" i="4" s="1"/>
  <c r="AL307" i="3"/>
  <c r="AL306" i="3" s="1"/>
  <c r="AL305" i="3" s="1"/>
  <c r="AQ186" i="4"/>
  <c r="AQ185" i="4" s="1"/>
  <c r="AQ184" i="4" s="1"/>
  <c r="AQ183" i="4" s="1"/>
  <c r="AQ182" i="4" s="1"/>
  <c r="AQ307" i="3"/>
  <c r="AQ306" i="3" s="1"/>
  <c r="AQ305" i="3" s="1"/>
  <c r="AZ186" i="4"/>
  <c r="AZ185" i="4" s="1"/>
  <c r="AZ184" i="4" s="1"/>
  <c r="AZ183" i="4" s="1"/>
  <c r="AZ182" i="4" s="1"/>
  <c r="AZ307" i="3"/>
  <c r="AZ306" i="3" s="1"/>
  <c r="AZ305" i="3" s="1"/>
  <c r="AL253" i="4"/>
  <c r="AL252" i="4" s="1"/>
  <c r="AL251" i="4" s="1"/>
  <c r="AL250" i="4" s="1"/>
  <c r="AL249" i="4" s="1"/>
  <c r="AL364" i="3"/>
  <c r="AL363" i="3" s="1"/>
  <c r="AL362" i="3" s="1"/>
  <c r="AX253" i="4"/>
  <c r="AX252" i="4" s="1"/>
  <c r="AX251" i="4" s="1"/>
  <c r="AX250" i="4" s="1"/>
  <c r="AX249" i="4" s="1"/>
  <c r="AX364" i="3"/>
  <c r="AX363" i="3" s="1"/>
  <c r="AX362" i="3" s="1"/>
  <c r="K205" i="4"/>
  <c r="K204" i="4" s="1"/>
  <c r="K203" i="4" s="1"/>
  <c r="K202" i="4" s="1"/>
  <c r="K201" i="4" s="1"/>
  <c r="K367" i="3"/>
  <c r="K366" i="3" s="1"/>
  <c r="K365" i="3" s="1"/>
  <c r="K361" i="3" s="1"/>
  <c r="K360" i="3" s="1"/>
  <c r="T205" i="4"/>
  <c r="T204" i="4" s="1"/>
  <c r="T203" i="4" s="1"/>
  <c r="T202" i="4" s="1"/>
  <c r="T201" i="4" s="1"/>
  <c r="T367" i="3"/>
  <c r="T366" i="3" s="1"/>
  <c r="T365" i="3" s="1"/>
  <c r="AI205" i="4"/>
  <c r="AI204" i="4" s="1"/>
  <c r="AI203" i="4" s="1"/>
  <c r="AI202" i="4" s="1"/>
  <c r="AI201" i="4" s="1"/>
  <c r="AI200" i="4" s="1"/>
  <c r="AI367" i="3"/>
  <c r="AI366" i="3" s="1"/>
  <c r="AI365" i="3" s="1"/>
  <c r="AI361" i="3" s="1"/>
  <c r="AI360" i="3" s="1"/>
  <c r="AO205" i="4"/>
  <c r="AO204" i="4" s="1"/>
  <c r="AO203" i="4" s="1"/>
  <c r="AO202" i="4" s="1"/>
  <c r="AO201" i="4" s="1"/>
  <c r="AO367" i="3"/>
  <c r="AO366" i="3" s="1"/>
  <c r="AO365" i="3" s="1"/>
  <c r="AY205" i="4"/>
  <c r="AY204" i="4" s="1"/>
  <c r="AY203" i="4" s="1"/>
  <c r="AY202" i="4" s="1"/>
  <c r="AY201" i="4" s="1"/>
  <c r="AY367" i="3"/>
  <c r="AY366" i="3" s="1"/>
  <c r="AY365" i="3" s="1"/>
  <c r="P210" i="4"/>
  <c r="P209" i="4" s="1"/>
  <c r="P208" i="4" s="1"/>
  <c r="P370" i="3"/>
  <c r="P369" i="3" s="1"/>
  <c r="P368" i="3" s="1"/>
  <c r="U210" i="4"/>
  <c r="U209" i="4" s="1"/>
  <c r="U208" i="4" s="1"/>
  <c r="U370" i="3"/>
  <c r="U369" i="3" s="1"/>
  <c r="U368" i="3" s="1"/>
  <c r="AL210" i="4"/>
  <c r="AL209" i="4" s="1"/>
  <c r="AL208" i="4" s="1"/>
  <c r="AL370" i="3"/>
  <c r="AL369" i="3" s="1"/>
  <c r="AL368" i="3" s="1"/>
  <c r="AR210" i="4"/>
  <c r="AR209" i="4" s="1"/>
  <c r="AR208" i="4" s="1"/>
  <c r="AR370" i="3"/>
  <c r="AR369" i="3" s="1"/>
  <c r="AR368" i="3" s="1"/>
  <c r="AZ212" i="2"/>
  <c r="P213" i="4"/>
  <c r="P212" i="4" s="1"/>
  <c r="P211" i="4" s="1"/>
  <c r="P373" i="3"/>
  <c r="P372" i="3" s="1"/>
  <c r="P371" i="3" s="1"/>
  <c r="U213" i="4"/>
  <c r="U212" i="4" s="1"/>
  <c r="U211" i="4" s="1"/>
  <c r="U373" i="3"/>
  <c r="U372" i="3" s="1"/>
  <c r="U371" i="3" s="1"/>
  <c r="AA213" i="4"/>
  <c r="AA212" i="4" s="1"/>
  <c r="AA211" i="4" s="1"/>
  <c r="AA373" i="3"/>
  <c r="AA372" i="3" s="1"/>
  <c r="AA371" i="3" s="1"/>
  <c r="AJ213" i="4"/>
  <c r="AJ212" i="4" s="1"/>
  <c r="AJ211" i="4" s="1"/>
  <c r="AJ373" i="3"/>
  <c r="AJ372" i="3" s="1"/>
  <c r="AJ371" i="3" s="1"/>
  <c r="AO213" i="4"/>
  <c r="AO212" i="4" s="1"/>
  <c r="AO211" i="4" s="1"/>
  <c r="AO373" i="3"/>
  <c r="AO372" i="3" s="1"/>
  <c r="AO371" i="3" s="1"/>
  <c r="AY213" i="4"/>
  <c r="AY212" i="4" s="1"/>
  <c r="AY211" i="4" s="1"/>
  <c r="AY373" i="3"/>
  <c r="AY372" i="3" s="1"/>
  <c r="AY371" i="3" s="1"/>
  <c r="P216" i="4"/>
  <c r="P215" i="4" s="1"/>
  <c r="P214" i="4" s="1"/>
  <c r="P376" i="3"/>
  <c r="P375" i="3" s="1"/>
  <c r="P374" i="3" s="1"/>
  <c r="U216" i="4"/>
  <c r="U215" i="4" s="1"/>
  <c r="U214" i="4" s="1"/>
  <c r="U376" i="3"/>
  <c r="U375" i="3" s="1"/>
  <c r="U374" i="3" s="1"/>
  <c r="AL216" i="4"/>
  <c r="AL215" i="4" s="1"/>
  <c r="AL376" i="3"/>
  <c r="AL375" i="3" s="1"/>
  <c r="AR216" i="4"/>
  <c r="AR215" i="4" s="1"/>
  <c r="AR376" i="3"/>
  <c r="AR375" i="3" s="1"/>
  <c r="AZ218" i="2"/>
  <c r="R218" i="4"/>
  <c r="R217" i="4" s="1"/>
  <c r="R378" i="3"/>
  <c r="R377" i="3" s="1"/>
  <c r="V218" i="4"/>
  <c r="V217" i="4" s="1"/>
  <c r="V214" i="4" s="1"/>
  <c r="V378" i="3"/>
  <c r="V377" i="3" s="1"/>
  <c r="V374" i="3" s="1"/>
  <c r="AL218" i="4"/>
  <c r="AL217" i="4" s="1"/>
  <c r="AL378" i="3"/>
  <c r="AL377" i="3" s="1"/>
  <c r="AR218" i="4"/>
  <c r="AR217" i="4" s="1"/>
  <c r="AR378" i="3"/>
  <c r="AR377" i="3" s="1"/>
  <c r="AZ220" i="2"/>
  <c r="AA221" i="4"/>
  <c r="AA220" i="4" s="1"/>
  <c r="AA219" i="4" s="1"/>
  <c r="AA381" i="3"/>
  <c r="AA380" i="3" s="1"/>
  <c r="AA379" i="3" s="1"/>
  <c r="Q224" i="4"/>
  <c r="Q223" i="4" s="1"/>
  <c r="Q222" i="4" s="1"/>
  <c r="Q207" i="4" s="1"/>
  <c r="Q206" i="4" s="1"/>
  <c r="Q384" i="3"/>
  <c r="Q383" i="3" s="1"/>
  <c r="Q382" i="3" s="1"/>
  <c r="Q361" i="3" s="1"/>
  <c r="Q360" i="3" s="1"/>
  <c r="U226" i="2"/>
  <c r="AB224" i="4"/>
  <c r="AB223" i="4" s="1"/>
  <c r="AB384" i="3"/>
  <c r="AB383" i="3" s="1"/>
  <c r="AL224" i="4"/>
  <c r="AL223" i="4" s="1"/>
  <c r="AL222" i="4" s="1"/>
  <c r="AL384" i="3"/>
  <c r="AL383" i="3" s="1"/>
  <c r="AL382" i="3" s="1"/>
  <c r="AS224" i="4"/>
  <c r="AS223" i="4" s="1"/>
  <c r="AS222" i="4" s="1"/>
  <c r="AS207" i="4" s="1"/>
  <c r="AS206" i="4" s="1"/>
  <c r="AS384" i="3"/>
  <c r="AS383" i="3" s="1"/>
  <c r="AS382" i="3" s="1"/>
  <c r="AS361" i="3" s="1"/>
  <c r="AS360" i="3" s="1"/>
  <c r="AZ224" i="4"/>
  <c r="AZ223" i="4" s="1"/>
  <c r="AZ222" i="4" s="1"/>
  <c r="AZ384" i="3"/>
  <c r="AZ383" i="3" s="1"/>
  <c r="AZ382" i="3" s="1"/>
  <c r="R226" i="4"/>
  <c r="R225" i="4" s="1"/>
  <c r="R386" i="3"/>
  <c r="R385" i="3" s="1"/>
  <c r="Y226" i="4"/>
  <c r="Y225" i="4" s="1"/>
  <c r="Y386" i="3"/>
  <c r="Y385" i="3" s="1"/>
  <c r="AM226" i="4"/>
  <c r="AM225" i="4" s="1"/>
  <c r="AM386" i="3"/>
  <c r="AM385" i="3" s="1"/>
  <c r="AW226" i="4"/>
  <c r="AW225" i="4" s="1"/>
  <c r="AW386" i="3"/>
  <c r="AW385" i="3" s="1"/>
  <c r="BA228" i="2"/>
  <c r="U229" i="4"/>
  <c r="U228" i="4" s="1"/>
  <c r="U227" i="4" s="1"/>
  <c r="U389" i="3"/>
  <c r="U388" i="3" s="1"/>
  <c r="U387" i="3" s="1"/>
  <c r="AC231" i="2"/>
  <c r="AM229" i="4"/>
  <c r="AM228" i="4" s="1"/>
  <c r="AM227" i="4" s="1"/>
  <c r="AM389" i="3"/>
  <c r="AM388" i="3" s="1"/>
  <c r="AM387" i="3" s="1"/>
  <c r="AY229" i="4"/>
  <c r="AY228" i="4" s="1"/>
  <c r="AY227" i="4" s="1"/>
  <c r="AY389" i="3"/>
  <c r="AY388" i="3" s="1"/>
  <c r="AY387" i="3" s="1"/>
  <c r="S232" i="4"/>
  <c r="S231" i="4" s="1"/>
  <c r="S230" i="4" s="1"/>
  <c r="S392" i="3"/>
  <c r="S391" i="3" s="1"/>
  <c r="S390" i="3" s="1"/>
  <c r="AA234" i="2"/>
  <c r="AM232" i="4"/>
  <c r="AM231" i="4" s="1"/>
  <c r="AM230" i="4" s="1"/>
  <c r="AM392" i="3"/>
  <c r="AM391" i="3" s="1"/>
  <c r="AM390" i="3" s="1"/>
  <c r="AY232" i="4"/>
  <c r="AY231" i="4" s="1"/>
  <c r="AY230" i="4" s="1"/>
  <c r="AY392" i="3"/>
  <c r="AY391" i="3" s="1"/>
  <c r="AY390" i="3" s="1"/>
  <c r="S235" i="4"/>
  <c r="S234" i="4" s="1"/>
  <c r="S233" i="4" s="1"/>
  <c r="S395" i="3"/>
  <c r="S394" i="3" s="1"/>
  <c r="S393" i="3" s="1"/>
  <c r="AA237" i="2"/>
  <c r="AM235" i="4"/>
  <c r="AM234" i="4" s="1"/>
  <c r="AM233" i="4" s="1"/>
  <c r="AM395" i="3"/>
  <c r="AM394" i="3" s="1"/>
  <c r="AM393" i="3" s="1"/>
  <c r="AY235" i="4"/>
  <c r="AY234" i="4" s="1"/>
  <c r="AY233" i="4" s="1"/>
  <c r="AY395" i="3"/>
  <c r="AY394" i="3" s="1"/>
  <c r="AY393" i="3" s="1"/>
  <c r="S238" i="4"/>
  <c r="S237" i="4" s="1"/>
  <c r="S236" i="4" s="1"/>
  <c r="S398" i="3"/>
  <c r="S397" i="3" s="1"/>
  <c r="S396" i="3" s="1"/>
  <c r="AA240" i="2"/>
  <c r="AM238" i="4"/>
  <c r="AM237" i="4" s="1"/>
  <c r="AM236" i="4" s="1"/>
  <c r="AM398" i="3"/>
  <c r="AM397" i="3" s="1"/>
  <c r="AM396" i="3" s="1"/>
  <c r="AY238" i="4"/>
  <c r="AY237" i="4" s="1"/>
  <c r="AY236" i="4" s="1"/>
  <c r="AY398" i="3"/>
  <c r="AY397" i="3" s="1"/>
  <c r="AY396" i="3" s="1"/>
  <c r="P243" i="4"/>
  <c r="P242" i="4" s="1"/>
  <c r="P241" i="4" s="1"/>
  <c r="P240" i="4" s="1"/>
  <c r="P239" i="4" s="1"/>
  <c r="P401" i="3"/>
  <c r="P400" i="3" s="1"/>
  <c r="P399" i="3" s="1"/>
  <c r="U243" i="4"/>
  <c r="U242" i="4" s="1"/>
  <c r="U241" i="4" s="1"/>
  <c r="U240" i="4" s="1"/>
  <c r="U239" i="4" s="1"/>
  <c r="U401" i="3"/>
  <c r="U400" i="3" s="1"/>
  <c r="U399" i="3" s="1"/>
  <c r="AL243" i="4"/>
  <c r="AL242" i="4" s="1"/>
  <c r="AL241" i="4" s="1"/>
  <c r="AL240" i="4" s="1"/>
  <c r="AL239" i="4" s="1"/>
  <c r="AL401" i="3"/>
  <c r="AL400" i="3" s="1"/>
  <c r="AL399" i="3" s="1"/>
  <c r="AR243" i="4"/>
  <c r="AR242" i="4" s="1"/>
  <c r="AR241" i="4" s="1"/>
  <c r="AR240" i="4" s="1"/>
  <c r="AR239" i="4" s="1"/>
  <c r="AR401" i="3"/>
  <c r="AR400" i="3" s="1"/>
  <c r="AR399" i="3" s="1"/>
  <c r="AZ243" i="2"/>
  <c r="R259" i="4"/>
  <c r="R258" i="4" s="1"/>
  <c r="R257" i="4" s="1"/>
  <c r="R256" i="4" s="1"/>
  <c r="R405" i="3"/>
  <c r="R404" i="3" s="1"/>
  <c r="R403" i="3" s="1"/>
  <c r="R402" i="3" s="1"/>
  <c r="X259" i="4"/>
  <c r="X258" i="4" s="1"/>
  <c r="X257" i="4" s="1"/>
  <c r="X256" i="4" s="1"/>
  <c r="X405" i="3"/>
  <c r="X404" i="3" s="1"/>
  <c r="X403" i="3" s="1"/>
  <c r="X402" i="3" s="1"/>
  <c r="AC259" i="4"/>
  <c r="AC258" i="4" s="1"/>
  <c r="AC257" i="4" s="1"/>
  <c r="AC256" i="4" s="1"/>
  <c r="AC405" i="3"/>
  <c r="AC404" i="3" s="1"/>
  <c r="AC403" i="3" s="1"/>
  <c r="AC402" i="3" s="1"/>
  <c r="AM259" i="4"/>
  <c r="AM258" i="4" s="1"/>
  <c r="AM257" i="4" s="1"/>
  <c r="AM256" i="4" s="1"/>
  <c r="AM405" i="3"/>
  <c r="AM404" i="3" s="1"/>
  <c r="AM403" i="3" s="1"/>
  <c r="AM402" i="3" s="1"/>
  <c r="AV259" i="4"/>
  <c r="AV258" i="4" s="1"/>
  <c r="AV257" i="4" s="1"/>
  <c r="AV256" i="4" s="1"/>
  <c r="AV405" i="3"/>
  <c r="AV404" i="3" s="1"/>
  <c r="AV403" i="3" s="1"/>
  <c r="AV402" i="3" s="1"/>
  <c r="BA259" i="4"/>
  <c r="BA258" i="4" s="1"/>
  <c r="BA257" i="4" s="1"/>
  <c r="BA256" i="4" s="1"/>
  <c r="BA405" i="3"/>
  <c r="BA404" i="3" s="1"/>
  <c r="BA403" i="3" s="1"/>
  <c r="BA402" i="3" s="1"/>
  <c r="S291" i="4"/>
  <c r="S290" i="4" s="1"/>
  <c r="S289" i="4" s="1"/>
  <c r="S288" i="4" s="1"/>
  <c r="S287" i="4" s="1"/>
  <c r="S286" i="4" s="1"/>
  <c r="S410" i="3"/>
  <c r="S409" i="3" s="1"/>
  <c r="S408" i="3" s="1"/>
  <c r="S407" i="3" s="1"/>
  <c r="Z291" i="4"/>
  <c r="Z290" i="4" s="1"/>
  <c r="Z289" i="4" s="1"/>
  <c r="Z288" i="4" s="1"/>
  <c r="Z287" i="4" s="1"/>
  <c r="Z410" i="3"/>
  <c r="Z409" i="3" s="1"/>
  <c r="Z408" i="3" s="1"/>
  <c r="Z407" i="3" s="1"/>
  <c r="AF291" i="4"/>
  <c r="AF290" i="4" s="1"/>
  <c r="AF289" i="4" s="1"/>
  <c r="AF288" i="4" s="1"/>
  <c r="AF287" i="4" s="1"/>
  <c r="AF410" i="3"/>
  <c r="AF409" i="3" s="1"/>
  <c r="AF408" i="3" s="1"/>
  <c r="AF407" i="3" s="1"/>
  <c r="AF406" i="3" s="1"/>
  <c r="AN252" i="2"/>
  <c r="AX291" i="4"/>
  <c r="AX290" i="4" s="1"/>
  <c r="AX289" i="4" s="1"/>
  <c r="AX288" i="4" s="1"/>
  <c r="AX287" i="4" s="1"/>
  <c r="AX286" i="4" s="1"/>
  <c r="AX410" i="3"/>
  <c r="AX409" i="3" s="1"/>
  <c r="AX408" i="3" s="1"/>
  <c r="AX407" i="3" s="1"/>
  <c r="K299" i="4"/>
  <c r="K298" i="4" s="1"/>
  <c r="K297" i="4" s="1"/>
  <c r="K293" i="4" s="1"/>
  <c r="K292" i="4" s="1"/>
  <c r="K418" i="3"/>
  <c r="K417" i="3" s="1"/>
  <c r="K416" i="3" s="1"/>
  <c r="T299" i="4"/>
  <c r="T298" i="4" s="1"/>
  <c r="T297" i="4" s="1"/>
  <c r="T293" i="4" s="1"/>
  <c r="T292" i="4" s="1"/>
  <c r="T418" i="3"/>
  <c r="T417" i="3" s="1"/>
  <c r="T416" i="3" s="1"/>
  <c r="AI299" i="4"/>
  <c r="AI298" i="4" s="1"/>
  <c r="AI297" i="4" s="1"/>
  <c r="AI293" i="4" s="1"/>
  <c r="AI292" i="4" s="1"/>
  <c r="AI286" i="4" s="1"/>
  <c r="AI418" i="3"/>
  <c r="AI417" i="3" s="1"/>
  <c r="AI416" i="3" s="1"/>
  <c r="AO299" i="4"/>
  <c r="AO298" i="4" s="1"/>
  <c r="AO297" i="4" s="1"/>
  <c r="AO293" i="4" s="1"/>
  <c r="AO292" i="4" s="1"/>
  <c r="AO418" i="3"/>
  <c r="AO417" i="3" s="1"/>
  <c r="AO416" i="3" s="1"/>
  <c r="AY299" i="4"/>
  <c r="AY298" i="4" s="1"/>
  <c r="AY297" i="4" s="1"/>
  <c r="AY293" i="4" s="1"/>
  <c r="AY292" i="4" s="1"/>
  <c r="AY418" i="3"/>
  <c r="AY417" i="3" s="1"/>
  <c r="AY416" i="3" s="1"/>
  <c r="S305" i="4"/>
  <c r="S304" i="4" s="1"/>
  <c r="S303" i="4" s="1"/>
  <c r="S302" i="4" s="1"/>
  <c r="S421" i="3"/>
  <c r="S420" i="3" s="1"/>
  <c r="S419" i="3" s="1"/>
  <c r="AA259" i="2"/>
  <c r="AM305" i="4"/>
  <c r="AM304" i="4" s="1"/>
  <c r="AM303" i="4" s="1"/>
  <c r="AM302" i="4" s="1"/>
  <c r="AM421" i="3"/>
  <c r="AM420" i="3" s="1"/>
  <c r="AM419" i="3" s="1"/>
  <c r="AY305" i="4"/>
  <c r="AY304" i="4" s="1"/>
  <c r="AY303" i="4" s="1"/>
  <c r="AY302" i="4" s="1"/>
  <c r="AY421" i="3"/>
  <c r="AY420" i="3" s="1"/>
  <c r="AY419" i="3" s="1"/>
  <c r="P462" i="4"/>
  <c r="P461" i="4" s="1"/>
  <c r="P460" i="4" s="1"/>
  <c r="P456" i="4" s="1"/>
  <c r="P441" i="3"/>
  <c r="P440" i="3" s="1"/>
  <c r="P439" i="3" s="1"/>
  <c r="P435" i="3" s="1"/>
  <c r="U462" i="4"/>
  <c r="U461" i="4" s="1"/>
  <c r="U460" i="4" s="1"/>
  <c r="U456" i="4" s="1"/>
  <c r="U441" i="3"/>
  <c r="U440" i="3" s="1"/>
  <c r="U439" i="3" s="1"/>
  <c r="AL462" i="4"/>
  <c r="AL461" i="4" s="1"/>
  <c r="AL460" i="4" s="1"/>
  <c r="AL456" i="4" s="1"/>
  <c r="AL441" i="3"/>
  <c r="AL440" i="3" s="1"/>
  <c r="AL439" i="3" s="1"/>
  <c r="AR462" i="4"/>
  <c r="AR461" i="4" s="1"/>
  <c r="AR460" i="4" s="1"/>
  <c r="AR456" i="4" s="1"/>
  <c r="AR441" i="3"/>
  <c r="AR440" i="3" s="1"/>
  <c r="AR439" i="3" s="1"/>
  <c r="AR435" i="3" s="1"/>
  <c r="AZ263" i="2"/>
  <c r="U311" i="4"/>
  <c r="U310" i="4" s="1"/>
  <c r="U309" i="4" s="1"/>
  <c r="U308" i="4" s="1"/>
  <c r="U307" i="4" s="1"/>
  <c r="U306" i="4" s="1"/>
  <c r="U446" i="3"/>
  <c r="U445" i="3" s="1"/>
  <c r="U444" i="3" s="1"/>
  <c r="U443" i="3" s="1"/>
  <c r="AB311" i="4"/>
  <c r="AB310" i="4" s="1"/>
  <c r="AB309" i="4" s="1"/>
  <c r="AB308" i="4" s="1"/>
  <c r="AB307" i="4" s="1"/>
  <c r="AB306" i="4" s="1"/>
  <c r="AB446" i="3"/>
  <c r="AB445" i="3" s="1"/>
  <c r="AB444" i="3" s="1"/>
  <c r="AB443" i="3" s="1"/>
  <c r="AN311" i="4"/>
  <c r="AN310" i="4" s="1"/>
  <c r="AN309" i="4" s="1"/>
  <c r="AN308" i="4" s="1"/>
  <c r="AN307" i="4" s="1"/>
  <c r="AN306" i="4" s="1"/>
  <c r="AN446" i="3"/>
  <c r="AN445" i="3" s="1"/>
  <c r="AN444" i="3" s="1"/>
  <c r="AN443" i="3" s="1"/>
  <c r="AZ311" i="4"/>
  <c r="AZ310" i="4" s="1"/>
  <c r="AZ309" i="4" s="1"/>
  <c r="AZ308" i="4" s="1"/>
  <c r="AZ307" i="4" s="1"/>
  <c r="AZ306" i="4" s="1"/>
  <c r="AZ446" i="3"/>
  <c r="AZ445" i="3" s="1"/>
  <c r="AZ444" i="3" s="1"/>
  <c r="AZ443" i="3" s="1"/>
  <c r="R265" i="4"/>
  <c r="R264" i="4" s="1"/>
  <c r="R263" i="4" s="1"/>
  <c r="R450" i="3"/>
  <c r="R449" i="3" s="1"/>
  <c r="X265" i="4"/>
  <c r="X264" i="4" s="1"/>
  <c r="X263" i="4" s="1"/>
  <c r="X450" i="3"/>
  <c r="X449" i="3" s="1"/>
  <c r="X448" i="3" s="1"/>
  <c r="AC265" i="4"/>
  <c r="AC264" i="4" s="1"/>
  <c r="AC263" i="4" s="1"/>
  <c r="AC450" i="3"/>
  <c r="AC449" i="3" s="1"/>
  <c r="AM265" i="4"/>
  <c r="AM264" i="4" s="1"/>
  <c r="AM263" i="4" s="1"/>
  <c r="AM450" i="3"/>
  <c r="AM449" i="3" s="1"/>
  <c r="AV265" i="4"/>
  <c r="AV264" i="4" s="1"/>
  <c r="AV263" i="4" s="1"/>
  <c r="AV450" i="3"/>
  <c r="AV449" i="3" s="1"/>
  <c r="BA265" i="4"/>
  <c r="BA264" i="4" s="1"/>
  <c r="BA263" i="4" s="1"/>
  <c r="BA450" i="3"/>
  <c r="BA449" i="3" s="1"/>
  <c r="BA448" i="3" s="1"/>
  <c r="S267" i="4"/>
  <c r="S266" i="4" s="1"/>
  <c r="S452" i="3"/>
  <c r="S451" i="3" s="1"/>
  <c r="S276" i="2"/>
  <c r="S273" i="2" s="1"/>
  <c r="Z267" i="4"/>
  <c r="Z266" i="4" s="1"/>
  <c r="Z452" i="3"/>
  <c r="Z451" i="3" s="1"/>
  <c r="AJ267" i="4"/>
  <c r="AJ266" i="4" s="1"/>
  <c r="AJ452" i="3"/>
  <c r="AJ451" i="3" s="1"/>
  <c r="AO267" i="4"/>
  <c r="AO266" i="4" s="1"/>
  <c r="AO452" i="3"/>
  <c r="AO451" i="3" s="1"/>
  <c r="AY267" i="4"/>
  <c r="AY266" i="4" s="1"/>
  <c r="AY452" i="3"/>
  <c r="AY451" i="3" s="1"/>
  <c r="AY276" i="2"/>
  <c r="AY273" i="2" s="1"/>
  <c r="AY272" i="2" s="1"/>
  <c r="AY264" i="2" s="1"/>
  <c r="AF270" i="4"/>
  <c r="AF269" i="4" s="1"/>
  <c r="AF455" i="3"/>
  <c r="AF454" i="3" s="1"/>
  <c r="AF279" i="2"/>
  <c r="AN280" i="2"/>
  <c r="AX270" i="4"/>
  <c r="AX269" i="4" s="1"/>
  <c r="AX455" i="3"/>
  <c r="AX454" i="3" s="1"/>
  <c r="AF278" i="2"/>
  <c r="AF272" i="2" s="1"/>
  <c r="AF264" i="2" s="1"/>
  <c r="AJ278" i="2"/>
  <c r="AJ272" i="2" s="1"/>
  <c r="AJ264" i="2" s="1"/>
  <c r="L272" i="4"/>
  <c r="L271" i="4" s="1"/>
  <c r="L457" i="3"/>
  <c r="L456" i="3" s="1"/>
  <c r="L453" i="3" s="1"/>
  <c r="T282" i="2"/>
  <c r="AL272" i="4"/>
  <c r="AL271" i="4" s="1"/>
  <c r="AL457" i="3"/>
  <c r="AL456" i="3" s="1"/>
  <c r="AV272" i="4"/>
  <c r="AV271" i="4" s="1"/>
  <c r="AV457" i="3"/>
  <c r="AV456" i="3" s="1"/>
  <c r="BA272" i="4"/>
  <c r="BA271" i="4" s="1"/>
  <c r="BA457" i="3"/>
  <c r="BA456" i="3" s="1"/>
  <c r="BA281" i="2"/>
  <c r="BA278" i="2" s="1"/>
  <c r="S275" i="4"/>
  <c r="S274" i="4" s="1"/>
  <c r="S273" i="4" s="1"/>
  <c r="S460" i="3"/>
  <c r="S459" i="3" s="1"/>
  <c r="S458" i="3" s="1"/>
  <c r="AA285" i="2"/>
  <c r="AL275" i="4"/>
  <c r="AL274" i="4" s="1"/>
  <c r="AL273" i="4" s="1"/>
  <c r="AL460" i="3"/>
  <c r="AL459" i="3" s="1"/>
  <c r="AL458" i="3" s="1"/>
  <c r="AL284" i="2"/>
  <c r="AL283" i="2" s="1"/>
  <c r="AR275" i="4"/>
  <c r="AR274" i="4" s="1"/>
  <c r="AR273" i="4" s="1"/>
  <c r="AR460" i="3"/>
  <c r="AR459" i="3" s="1"/>
  <c r="AR458" i="3" s="1"/>
  <c r="AZ285" i="2"/>
  <c r="S278" i="4"/>
  <c r="S277" i="4" s="1"/>
  <c r="S463" i="3"/>
  <c r="S462" i="3" s="1"/>
  <c r="S287" i="2"/>
  <c r="S286" i="2" s="1"/>
  <c r="AA288" i="2"/>
  <c r="M280" i="4"/>
  <c r="M279" i="4" s="1"/>
  <c r="M465" i="3"/>
  <c r="M464" i="3" s="1"/>
  <c r="M461" i="3" s="1"/>
  <c r="M447" i="3" s="1"/>
  <c r="M442" i="3" s="1"/>
  <c r="M289" i="2"/>
  <c r="M286" i="2" s="1"/>
  <c r="M272" i="2" s="1"/>
  <c r="M264" i="2" s="1"/>
  <c r="T280" i="4"/>
  <c r="T279" i="4" s="1"/>
  <c r="T465" i="3"/>
  <c r="T464" i="3" s="1"/>
  <c r="T461" i="3" s="1"/>
  <c r="T289" i="2"/>
  <c r="T286" i="2" s="1"/>
  <c r="AA280" i="4"/>
  <c r="AA279" i="4" s="1"/>
  <c r="AA465" i="3"/>
  <c r="AA464" i="3" s="1"/>
  <c r="AL280" i="4"/>
  <c r="AL279" i="4" s="1"/>
  <c r="AL465" i="3"/>
  <c r="AL464" i="3" s="1"/>
  <c r="AS280" i="4"/>
  <c r="AS279" i="4" s="1"/>
  <c r="AS465" i="3"/>
  <c r="AS464" i="3" s="1"/>
  <c r="AS289" i="2"/>
  <c r="AS286" i="2" s="1"/>
  <c r="AS272" i="2" s="1"/>
  <c r="AS264" i="2" s="1"/>
  <c r="BA290" i="2"/>
  <c r="AZ280" i="4"/>
  <c r="AZ279" i="4" s="1"/>
  <c r="AZ465" i="3"/>
  <c r="AZ464" i="3" s="1"/>
  <c r="AZ289" i="2"/>
  <c r="AZ286" i="2" s="1"/>
  <c r="AM285" i="4"/>
  <c r="AM284" i="4" s="1"/>
  <c r="AM283" i="4" s="1"/>
  <c r="AM282" i="4" s="1"/>
  <c r="AM281" i="4" s="1"/>
  <c r="AM468" i="3"/>
  <c r="AM467" i="3" s="1"/>
  <c r="AM466" i="3" s="1"/>
  <c r="AY285" i="4"/>
  <c r="AY284" i="4" s="1"/>
  <c r="AY283" i="4" s="1"/>
  <c r="AY282" i="4" s="1"/>
  <c r="AY281" i="4" s="1"/>
  <c r="AY468" i="3"/>
  <c r="AY467" i="3" s="1"/>
  <c r="AY466" i="3" s="1"/>
  <c r="AN337" i="4"/>
  <c r="AN336" i="4" s="1"/>
  <c r="AN335" i="4" s="1"/>
  <c r="AN218" i="3"/>
  <c r="AN217" i="3" s="1"/>
  <c r="AN216" i="3" s="1"/>
  <c r="AN299" i="2"/>
  <c r="AN298" i="2" s="1"/>
  <c r="AX337" i="4"/>
  <c r="AX336" i="4" s="1"/>
  <c r="AX335" i="4" s="1"/>
  <c r="AX218" i="3"/>
  <c r="AX217" i="3" s="1"/>
  <c r="AX216" i="3" s="1"/>
  <c r="AX299" i="2"/>
  <c r="AX298" i="2" s="1"/>
  <c r="S343" i="4"/>
  <c r="S342" i="4" s="1"/>
  <c r="S341" i="4" s="1"/>
  <c r="S221" i="3"/>
  <c r="S220" i="3" s="1"/>
  <c r="S219" i="3" s="1"/>
  <c r="AA303" i="2"/>
  <c r="S302" i="2"/>
  <c r="S301" i="2" s="1"/>
  <c r="L227" i="3"/>
  <c r="L226" i="3" s="1"/>
  <c r="L225" i="3" s="1"/>
  <c r="T312" i="2"/>
  <c r="L311" i="2"/>
  <c r="L310" i="2" s="1"/>
  <c r="AX346" i="4"/>
  <c r="AX345" i="4" s="1"/>
  <c r="AX344" i="4" s="1"/>
  <c r="AX252" i="3"/>
  <c r="AX251" i="3" s="1"/>
  <c r="AX250" i="3" s="1"/>
  <c r="AX336" i="2"/>
  <c r="AX335" i="2" s="1"/>
  <c r="T264" i="3"/>
  <c r="T263" i="3" s="1"/>
  <c r="T262" i="3" s="1"/>
  <c r="AB349" i="2"/>
  <c r="T348" i="2"/>
  <c r="T347" i="2" s="1"/>
  <c r="R373" i="4"/>
  <c r="R372" i="4" s="1"/>
  <c r="R371" i="4" s="1"/>
  <c r="R273" i="3"/>
  <c r="R272" i="3" s="1"/>
  <c r="R271" i="3" s="1"/>
  <c r="R357" i="2"/>
  <c r="R356" i="2" s="1"/>
  <c r="Z358" i="2"/>
  <c r="AY391" i="4"/>
  <c r="AY390" i="4" s="1"/>
  <c r="AY389" i="4" s="1"/>
  <c r="AY388" i="4" s="1"/>
  <c r="AY387" i="4" s="1"/>
  <c r="AY279" i="3"/>
  <c r="AY278" i="3" s="1"/>
  <c r="AY277" i="3" s="1"/>
  <c r="AY363" i="2"/>
  <c r="AY362" i="2" s="1"/>
  <c r="S317" i="4"/>
  <c r="S316" i="4" s="1"/>
  <c r="S315" i="4" s="1"/>
  <c r="S341" i="3"/>
  <c r="S340" i="3" s="1"/>
  <c r="S339" i="3" s="1"/>
  <c r="S410" i="2"/>
  <c r="S409" i="2" s="1"/>
  <c r="AC317" i="4"/>
  <c r="AC316" i="4" s="1"/>
  <c r="AC341" i="3"/>
  <c r="AC340" i="3" s="1"/>
  <c r="AC410" i="2"/>
  <c r="AA325" i="4"/>
  <c r="AA324" i="4" s="1"/>
  <c r="AA349" i="3"/>
  <c r="AA348" i="3" s="1"/>
  <c r="AA418" i="2"/>
  <c r="S432" i="4"/>
  <c r="S431" i="3"/>
  <c r="AA445" i="2"/>
  <c r="K337" i="4"/>
  <c r="K336" i="4" s="1"/>
  <c r="K335" i="4" s="1"/>
  <c r="K218" i="3"/>
  <c r="K217" i="3" s="1"/>
  <c r="K216" i="3" s="1"/>
  <c r="K215" i="3" s="1"/>
  <c r="T337" i="4"/>
  <c r="T336" i="4" s="1"/>
  <c r="T335" i="4" s="1"/>
  <c r="T218" i="3"/>
  <c r="T217" i="3" s="1"/>
  <c r="T216" i="3" s="1"/>
  <c r="AI337" i="4"/>
  <c r="AI336" i="4" s="1"/>
  <c r="AI335" i="4" s="1"/>
  <c r="AI218" i="3"/>
  <c r="AI217" i="3" s="1"/>
  <c r="AI216" i="3" s="1"/>
  <c r="AI215" i="3" s="1"/>
  <c r="AO337" i="4"/>
  <c r="AO336" i="4" s="1"/>
  <c r="AO335" i="4" s="1"/>
  <c r="AO218" i="3"/>
  <c r="AO217" i="3" s="1"/>
  <c r="AO216" i="3" s="1"/>
  <c r="AY337" i="4"/>
  <c r="AY336" i="4" s="1"/>
  <c r="AY335" i="4" s="1"/>
  <c r="AY218" i="3"/>
  <c r="AY217" i="3" s="1"/>
  <c r="AY216" i="3" s="1"/>
  <c r="AV343" i="4"/>
  <c r="AV342" i="4" s="1"/>
  <c r="AV341" i="4" s="1"/>
  <c r="AV221" i="3"/>
  <c r="AV220" i="3" s="1"/>
  <c r="AV219" i="3" s="1"/>
  <c r="BA343" i="4"/>
  <c r="BA342" i="4" s="1"/>
  <c r="BA341" i="4" s="1"/>
  <c r="BA221" i="3"/>
  <c r="BA220" i="3" s="1"/>
  <c r="BA219" i="3" s="1"/>
  <c r="AN306" i="2"/>
  <c r="L224" i="3"/>
  <c r="L223" i="3" s="1"/>
  <c r="L222" i="3" s="1"/>
  <c r="T309" i="2"/>
  <c r="AA309" i="2"/>
  <c r="AJ355" i="4"/>
  <c r="AJ354" i="4" s="1"/>
  <c r="AJ353" i="4" s="1"/>
  <c r="AJ224" i="3"/>
  <c r="AJ223" i="3" s="1"/>
  <c r="AJ222" i="3" s="1"/>
  <c r="AO355" i="4"/>
  <c r="AO354" i="4" s="1"/>
  <c r="AO353" i="4" s="1"/>
  <c r="AO224" i="3"/>
  <c r="AO223" i="3" s="1"/>
  <c r="AO222" i="3" s="1"/>
  <c r="AY355" i="4"/>
  <c r="AY354" i="4" s="1"/>
  <c r="AY353" i="4" s="1"/>
  <c r="AY224" i="3"/>
  <c r="AY223" i="3" s="1"/>
  <c r="AY222" i="3" s="1"/>
  <c r="S358" i="4"/>
  <c r="S357" i="4" s="1"/>
  <c r="S356" i="4" s="1"/>
  <c r="S227" i="3"/>
  <c r="S226" i="3" s="1"/>
  <c r="S225" i="3" s="1"/>
  <c r="AC358" i="4"/>
  <c r="AC357" i="4" s="1"/>
  <c r="AC356" i="4" s="1"/>
  <c r="AC227" i="3"/>
  <c r="AC226" i="3" s="1"/>
  <c r="AC225" i="3" s="1"/>
  <c r="AO358" i="4"/>
  <c r="AO357" i="4" s="1"/>
  <c r="AO356" i="4" s="1"/>
  <c r="AO227" i="3"/>
  <c r="AO226" i="3" s="1"/>
  <c r="AO225" i="3" s="1"/>
  <c r="BA358" i="4"/>
  <c r="BA357" i="4" s="1"/>
  <c r="BA356" i="4" s="1"/>
  <c r="BA227" i="3"/>
  <c r="BA226" i="3" s="1"/>
  <c r="BA225" i="3" s="1"/>
  <c r="AC314" i="2"/>
  <c r="AC313" i="2" s="1"/>
  <c r="BA314" i="2"/>
  <c r="BA313" i="2" s="1"/>
  <c r="Z315" i="2"/>
  <c r="AN315" i="2"/>
  <c r="Z317" i="2"/>
  <c r="Z316" i="2" s="1"/>
  <c r="AX317" i="2"/>
  <c r="AX316" i="2" s="1"/>
  <c r="AA318" i="2"/>
  <c r="AA321" i="2"/>
  <c r="S408" i="4"/>
  <c r="S407" i="4" s="1"/>
  <c r="S406" i="4" s="1"/>
  <c r="S239" i="3"/>
  <c r="S238" i="3" s="1"/>
  <c r="S237" i="3" s="1"/>
  <c r="AA324" i="2"/>
  <c r="AM408" i="4"/>
  <c r="AM407" i="4" s="1"/>
  <c r="AM406" i="4" s="1"/>
  <c r="AM239" i="3"/>
  <c r="AM238" i="3" s="1"/>
  <c r="AM237" i="3" s="1"/>
  <c r="AY408" i="4"/>
  <c r="AY407" i="4" s="1"/>
  <c r="AY406" i="4" s="1"/>
  <c r="AY239" i="3"/>
  <c r="AY238" i="3" s="1"/>
  <c r="AY237" i="3" s="1"/>
  <c r="N399" i="4"/>
  <c r="N398" i="4" s="1"/>
  <c r="N397" i="4" s="1"/>
  <c r="N246" i="3"/>
  <c r="N245" i="3" s="1"/>
  <c r="N244" i="3" s="1"/>
  <c r="U399" i="4"/>
  <c r="U398" i="4" s="1"/>
  <c r="U397" i="4" s="1"/>
  <c r="U246" i="3"/>
  <c r="U245" i="3" s="1"/>
  <c r="U244" i="3" s="1"/>
  <c r="AC331" i="2"/>
  <c r="S334" i="4"/>
  <c r="S333" i="4" s="1"/>
  <c r="S332" i="4" s="1"/>
  <c r="S249" i="3"/>
  <c r="S248" i="3" s="1"/>
  <c r="S247" i="3" s="1"/>
  <c r="Z334" i="2"/>
  <c r="AE334" i="4"/>
  <c r="AE333" i="4" s="1"/>
  <c r="AE332" i="4" s="1"/>
  <c r="AE249" i="3"/>
  <c r="AE248" i="3" s="1"/>
  <c r="AE247" i="3" s="1"/>
  <c r="AN334" i="4"/>
  <c r="AN333" i="4" s="1"/>
  <c r="AN332" i="4" s="1"/>
  <c r="AN249" i="3"/>
  <c r="AN248" i="3" s="1"/>
  <c r="AN247" i="3" s="1"/>
  <c r="AX334" i="4"/>
  <c r="AX333" i="4" s="1"/>
  <c r="AX332" i="4" s="1"/>
  <c r="AX249" i="3"/>
  <c r="AX248" i="3" s="1"/>
  <c r="AX247" i="3" s="1"/>
  <c r="R336" i="2"/>
  <c r="R335" i="2" s="1"/>
  <c r="AP336" i="2"/>
  <c r="AP335" i="2" s="1"/>
  <c r="J346" i="4"/>
  <c r="J345" i="4" s="1"/>
  <c r="J344" i="4" s="1"/>
  <c r="J252" i="3"/>
  <c r="J251" i="3" s="1"/>
  <c r="J250" i="3" s="1"/>
  <c r="S346" i="4"/>
  <c r="S345" i="4" s="1"/>
  <c r="S344" i="4" s="1"/>
  <c r="S252" i="3"/>
  <c r="S251" i="3" s="1"/>
  <c r="S250" i="3" s="1"/>
  <c r="AD346" i="4"/>
  <c r="AD345" i="4" s="1"/>
  <c r="AD344" i="4" s="1"/>
  <c r="AD252" i="3"/>
  <c r="AD251" i="3" s="1"/>
  <c r="AD250" i="3" s="1"/>
  <c r="AM346" i="4"/>
  <c r="AM345" i="4" s="1"/>
  <c r="AM344" i="4" s="1"/>
  <c r="AM252" i="3"/>
  <c r="AM251" i="3" s="1"/>
  <c r="AM250" i="3" s="1"/>
  <c r="AR337" i="2"/>
  <c r="P339" i="2"/>
  <c r="P338" i="2" s="1"/>
  <c r="AR339" i="2"/>
  <c r="AR338" i="2" s="1"/>
  <c r="AC340" i="2"/>
  <c r="AC352" i="4" s="1"/>
  <c r="AC351" i="4" s="1"/>
  <c r="AC350" i="4" s="1"/>
  <c r="P343" i="2"/>
  <c r="L346" i="2"/>
  <c r="L358" i="4" s="1"/>
  <c r="L357" i="4" s="1"/>
  <c r="L356" i="4" s="1"/>
  <c r="X346" i="2"/>
  <c r="AJ346" i="2"/>
  <c r="AJ358" i="4" s="1"/>
  <c r="AJ357" i="4" s="1"/>
  <c r="AJ356" i="4" s="1"/>
  <c r="AV346" i="2"/>
  <c r="U348" i="2"/>
  <c r="U347" i="2" s="1"/>
  <c r="R361" i="4"/>
  <c r="R360" i="4" s="1"/>
  <c r="R359" i="4" s="1"/>
  <c r="R264" i="3"/>
  <c r="R263" i="3" s="1"/>
  <c r="R262" i="3" s="1"/>
  <c r="X361" i="4"/>
  <c r="X360" i="4" s="1"/>
  <c r="X359" i="4" s="1"/>
  <c r="X264" i="3"/>
  <c r="X263" i="3" s="1"/>
  <c r="X262" i="3" s="1"/>
  <c r="AM361" i="4"/>
  <c r="AM360" i="4" s="1"/>
  <c r="AM359" i="4" s="1"/>
  <c r="AM264" i="3"/>
  <c r="AM263" i="3" s="1"/>
  <c r="AM262" i="3" s="1"/>
  <c r="AV361" i="4"/>
  <c r="AV360" i="4" s="1"/>
  <c r="AV359" i="4" s="1"/>
  <c r="AV264" i="3"/>
  <c r="AV263" i="3" s="1"/>
  <c r="AV262" i="3" s="1"/>
  <c r="BA361" i="4"/>
  <c r="BA360" i="4" s="1"/>
  <c r="BA359" i="4" s="1"/>
  <c r="BA264" i="3"/>
  <c r="BA263" i="3" s="1"/>
  <c r="BA262" i="3" s="1"/>
  <c r="AL367" i="4"/>
  <c r="AL366" i="4" s="1"/>
  <c r="AL365" i="4" s="1"/>
  <c r="AL267" i="3"/>
  <c r="AL266" i="3" s="1"/>
  <c r="AL265" i="3" s="1"/>
  <c r="AP367" i="4"/>
  <c r="AP366" i="4" s="1"/>
  <c r="AP365" i="4" s="1"/>
  <c r="AP267" i="3"/>
  <c r="AP266" i="3" s="1"/>
  <c r="AP265" i="3" s="1"/>
  <c r="AY367" i="4"/>
  <c r="AY366" i="4" s="1"/>
  <c r="AY365" i="4" s="1"/>
  <c r="AY267" i="3"/>
  <c r="AY266" i="3" s="1"/>
  <c r="AY265" i="3" s="1"/>
  <c r="K370" i="4"/>
  <c r="K369" i="4" s="1"/>
  <c r="K368" i="4" s="1"/>
  <c r="K270" i="3"/>
  <c r="K269" i="3" s="1"/>
  <c r="K268" i="3" s="1"/>
  <c r="S355" i="2"/>
  <c r="AE370" i="4"/>
  <c r="AE369" i="4" s="1"/>
  <c r="AE368" i="4" s="1"/>
  <c r="AE270" i="3"/>
  <c r="AE269" i="3" s="1"/>
  <c r="AE268" i="3" s="1"/>
  <c r="AM355" i="2"/>
  <c r="AQ370" i="4"/>
  <c r="AQ369" i="4" s="1"/>
  <c r="AQ368" i="4" s="1"/>
  <c r="AQ270" i="3"/>
  <c r="AQ269" i="3" s="1"/>
  <c r="AQ268" i="3" s="1"/>
  <c r="AY355" i="2"/>
  <c r="AH373" i="4"/>
  <c r="AH372" i="4" s="1"/>
  <c r="AH371" i="4" s="1"/>
  <c r="AH273" i="3"/>
  <c r="AH272" i="3" s="1"/>
  <c r="AH271" i="3" s="1"/>
  <c r="AO373" i="4"/>
  <c r="AO372" i="4" s="1"/>
  <c r="AO371" i="4" s="1"/>
  <c r="AO273" i="3"/>
  <c r="AO272" i="3" s="1"/>
  <c r="AO271" i="3" s="1"/>
  <c r="AZ373" i="4"/>
  <c r="AZ372" i="4" s="1"/>
  <c r="AZ371" i="4" s="1"/>
  <c r="AZ273" i="3"/>
  <c r="AZ272" i="3" s="1"/>
  <c r="AZ271" i="3" s="1"/>
  <c r="AB360" i="2"/>
  <c r="AB359" i="2" s="1"/>
  <c r="AZ360" i="2"/>
  <c r="AZ359" i="2" s="1"/>
  <c r="AC361" i="2"/>
  <c r="S391" i="4"/>
  <c r="S390" i="4" s="1"/>
  <c r="S389" i="4" s="1"/>
  <c r="S388" i="4" s="1"/>
  <c r="S387" i="4" s="1"/>
  <c r="S279" i="3"/>
  <c r="S278" i="3" s="1"/>
  <c r="S277" i="3" s="1"/>
  <c r="Z364" i="2"/>
  <c r="AE391" i="4"/>
  <c r="AE390" i="4" s="1"/>
  <c r="AE389" i="4" s="1"/>
  <c r="AE388" i="4" s="1"/>
  <c r="AE387" i="4" s="1"/>
  <c r="AE279" i="3"/>
  <c r="AE278" i="3" s="1"/>
  <c r="AE277" i="3" s="1"/>
  <c r="AN391" i="4"/>
  <c r="AN390" i="4" s="1"/>
  <c r="AN389" i="4" s="1"/>
  <c r="AN388" i="4" s="1"/>
  <c r="AN387" i="4" s="1"/>
  <c r="AN279" i="3"/>
  <c r="AN278" i="3" s="1"/>
  <c r="AN277" i="3" s="1"/>
  <c r="AX391" i="4"/>
  <c r="AX390" i="4" s="1"/>
  <c r="AX389" i="4" s="1"/>
  <c r="AX388" i="4" s="1"/>
  <c r="AX387" i="4" s="1"/>
  <c r="AX279" i="3"/>
  <c r="AX278" i="3" s="1"/>
  <c r="AX277" i="3" s="1"/>
  <c r="T402" i="4"/>
  <c r="T401" i="4" s="1"/>
  <c r="T400" i="4" s="1"/>
  <c r="T282" i="3"/>
  <c r="T281" i="3" s="1"/>
  <c r="T280" i="3" s="1"/>
  <c r="AM402" i="4"/>
  <c r="AM401" i="4" s="1"/>
  <c r="AM400" i="4" s="1"/>
  <c r="AM282" i="3"/>
  <c r="AM281" i="3" s="1"/>
  <c r="AM280" i="3" s="1"/>
  <c r="AY402" i="4"/>
  <c r="AY401" i="4" s="1"/>
  <c r="AY400" i="4" s="1"/>
  <c r="AY282" i="3"/>
  <c r="AY281" i="3" s="1"/>
  <c r="AY280" i="3" s="1"/>
  <c r="S405" i="4"/>
  <c r="S404" i="4" s="1"/>
  <c r="S403" i="4" s="1"/>
  <c r="S285" i="3"/>
  <c r="S284" i="3" s="1"/>
  <c r="S283" i="3" s="1"/>
  <c r="AA370" i="2"/>
  <c r="AM405" i="4"/>
  <c r="AM404" i="4" s="1"/>
  <c r="AM403" i="4" s="1"/>
  <c r="AM285" i="3"/>
  <c r="AM284" i="3" s="1"/>
  <c r="AM283" i="3" s="1"/>
  <c r="AY405" i="4"/>
  <c r="AY404" i="4" s="1"/>
  <c r="AY403" i="4" s="1"/>
  <c r="AY285" i="3"/>
  <c r="AY284" i="3" s="1"/>
  <c r="AY283" i="3" s="1"/>
  <c r="AM372" i="2"/>
  <c r="AM371" i="2" s="1"/>
  <c r="AY372" i="2"/>
  <c r="AY371" i="2" s="1"/>
  <c r="K408" i="4"/>
  <c r="K407" i="4" s="1"/>
  <c r="K406" i="4" s="1"/>
  <c r="K393" i="4" s="1"/>
  <c r="K392" i="4" s="1"/>
  <c r="K288" i="3"/>
  <c r="K287" i="3" s="1"/>
  <c r="K286" i="3" s="1"/>
  <c r="AB373" i="2"/>
  <c r="T413" i="4"/>
  <c r="T412" i="4" s="1"/>
  <c r="T411" i="4" s="1"/>
  <c r="T410" i="4" s="1"/>
  <c r="T409" i="4" s="1"/>
  <c r="T291" i="3"/>
  <c r="T290" i="3" s="1"/>
  <c r="T289" i="3" s="1"/>
  <c r="AB376" i="2"/>
  <c r="AN413" i="4"/>
  <c r="AN412" i="4" s="1"/>
  <c r="AN411" i="4" s="1"/>
  <c r="AN410" i="4" s="1"/>
  <c r="AN409" i="4" s="1"/>
  <c r="AN291" i="3"/>
  <c r="AN290" i="3" s="1"/>
  <c r="AN289" i="3" s="1"/>
  <c r="AZ413" i="4"/>
  <c r="AZ412" i="4" s="1"/>
  <c r="AZ411" i="4" s="1"/>
  <c r="AZ410" i="4" s="1"/>
  <c r="AZ409" i="4" s="1"/>
  <c r="AZ291" i="3"/>
  <c r="AZ290" i="3" s="1"/>
  <c r="AZ289" i="3" s="1"/>
  <c r="P349" i="4"/>
  <c r="P348" i="4" s="1"/>
  <c r="P347" i="4" s="1"/>
  <c r="P310" i="3"/>
  <c r="P309" i="3" s="1"/>
  <c r="P308" i="3" s="1"/>
  <c r="U349" i="4"/>
  <c r="U348" i="4" s="1"/>
  <c r="U347" i="4" s="1"/>
  <c r="U310" i="3"/>
  <c r="U309" i="3" s="1"/>
  <c r="U308" i="3" s="1"/>
  <c r="AJ349" i="4"/>
  <c r="AJ348" i="4" s="1"/>
  <c r="AJ347" i="4" s="1"/>
  <c r="AJ310" i="3"/>
  <c r="AJ309" i="3" s="1"/>
  <c r="AJ308" i="3" s="1"/>
  <c r="AO349" i="4"/>
  <c r="AO348" i="4" s="1"/>
  <c r="AO347" i="4" s="1"/>
  <c r="AO310" i="3"/>
  <c r="AO309" i="3" s="1"/>
  <c r="AO308" i="3" s="1"/>
  <c r="AX349" i="4"/>
  <c r="AX348" i="4" s="1"/>
  <c r="AX347" i="4" s="1"/>
  <c r="AX310" i="3"/>
  <c r="AX309" i="3" s="1"/>
  <c r="AX308" i="3" s="1"/>
  <c r="Z382" i="2"/>
  <c r="Z381" i="2" s="1"/>
  <c r="AX382" i="2"/>
  <c r="AX381" i="2" s="1"/>
  <c r="T383" i="2"/>
  <c r="AA383" i="2"/>
  <c r="L386" i="2"/>
  <c r="AA386" i="2"/>
  <c r="AZ389" i="2"/>
  <c r="N364" i="4"/>
  <c r="N363" i="4" s="1"/>
  <c r="N362" i="4" s="1"/>
  <c r="N322" i="3"/>
  <c r="N321" i="3" s="1"/>
  <c r="N320" i="3" s="1"/>
  <c r="N292" i="3" s="1"/>
  <c r="AD364" i="4"/>
  <c r="AD363" i="4" s="1"/>
  <c r="AD362" i="4" s="1"/>
  <c r="AD322" i="3"/>
  <c r="AD321" i="3" s="1"/>
  <c r="AD320" i="3" s="1"/>
  <c r="AL392" i="2"/>
  <c r="AP364" i="4"/>
  <c r="AP363" i="4" s="1"/>
  <c r="AP362" i="4" s="1"/>
  <c r="AP322" i="3"/>
  <c r="AP321" i="3" s="1"/>
  <c r="AP320" i="3" s="1"/>
  <c r="AX392" i="2"/>
  <c r="R376" i="4"/>
  <c r="R375" i="4" s="1"/>
  <c r="R374" i="4" s="1"/>
  <c r="R325" i="3"/>
  <c r="R324" i="3" s="1"/>
  <c r="R323" i="3" s="1"/>
  <c r="Z395" i="2"/>
  <c r="AL376" i="4"/>
  <c r="AL375" i="4" s="1"/>
  <c r="AL374" i="4" s="1"/>
  <c r="AL325" i="3"/>
  <c r="AL324" i="3" s="1"/>
  <c r="AL323" i="3" s="1"/>
  <c r="AX376" i="4"/>
  <c r="AX375" i="4" s="1"/>
  <c r="AX374" i="4" s="1"/>
  <c r="AX325" i="3"/>
  <c r="AX324" i="3" s="1"/>
  <c r="AX323" i="3" s="1"/>
  <c r="R379" i="4"/>
  <c r="R378" i="4" s="1"/>
  <c r="R377" i="4" s="1"/>
  <c r="R328" i="3"/>
  <c r="R327" i="3" s="1"/>
  <c r="R326" i="3" s="1"/>
  <c r="V379" i="4"/>
  <c r="V378" i="4" s="1"/>
  <c r="V377" i="4" s="1"/>
  <c r="V328" i="3"/>
  <c r="V327" i="3" s="1"/>
  <c r="V326" i="3" s="1"/>
  <c r="AC379" i="4"/>
  <c r="AC378" i="4" s="1"/>
  <c r="AC377" i="4" s="1"/>
  <c r="AC328" i="3"/>
  <c r="AC327" i="3" s="1"/>
  <c r="AC326" i="3" s="1"/>
  <c r="AO379" i="4"/>
  <c r="AO378" i="4" s="1"/>
  <c r="AO377" i="4" s="1"/>
  <c r="AO328" i="3"/>
  <c r="AO327" i="3" s="1"/>
  <c r="AO326" i="3" s="1"/>
  <c r="BA379" i="4"/>
  <c r="BA378" i="4" s="1"/>
  <c r="BA377" i="4" s="1"/>
  <c r="BA328" i="3"/>
  <c r="BA327" i="3" s="1"/>
  <c r="BA326" i="3" s="1"/>
  <c r="S331" i="3"/>
  <c r="S330" i="3" s="1"/>
  <c r="S329" i="3" s="1"/>
  <c r="Z331" i="3"/>
  <c r="Z330" i="3" s="1"/>
  <c r="Z329" i="3" s="1"/>
  <c r="AE384" i="4"/>
  <c r="AE383" i="4" s="1"/>
  <c r="AE331" i="3"/>
  <c r="AE330" i="3" s="1"/>
  <c r="AE329" i="3" s="1"/>
  <c r="AN384" i="4"/>
  <c r="AN383" i="4" s="1"/>
  <c r="AN331" i="3"/>
  <c r="AN330" i="3" s="1"/>
  <c r="AN329" i="3" s="1"/>
  <c r="AX384" i="4"/>
  <c r="AX383" i="4" s="1"/>
  <c r="AX331" i="3"/>
  <c r="AX330" i="3" s="1"/>
  <c r="AX329" i="3" s="1"/>
  <c r="L418" i="4"/>
  <c r="L417" i="4" s="1"/>
  <c r="L335" i="3"/>
  <c r="L334" i="3" s="1"/>
  <c r="T405" i="2"/>
  <c r="AA418" i="4"/>
  <c r="AA417" i="4" s="1"/>
  <c r="AA335" i="3"/>
  <c r="AA334" i="3" s="1"/>
  <c r="AJ418" i="4"/>
  <c r="AJ417" i="4" s="1"/>
  <c r="AJ335" i="3"/>
  <c r="AJ334" i="3" s="1"/>
  <c r="AO418" i="4"/>
  <c r="AO417" i="4" s="1"/>
  <c r="AO335" i="3"/>
  <c r="AO334" i="3" s="1"/>
  <c r="AY418" i="4"/>
  <c r="AY417" i="4" s="1"/>
  <c r="AY335" i="3"/>
  <c r="AY334" i="3" s="1"/>
  <c r="P420" i="4"/>
  <c r="P419" i="4" s="1"/>
  <c r="P337" i="3"/>
  <c r="P336" i="3" s="1"/>
  <c r="U420" i="4"/>
  <c r="U419" i="4" s="1"/>
  <c r="U337" i="3"/>
  <c r="U336" i="3" s="1"/>
  <c r="AL420" i="4"/>
  <c r="AL419" i="4" s="1"/>
  <c r="AL337" i="3"/>
  <c r="AL336" i="3" s="1"/>
  <c r="AR420" i="4"/>
  <c r="AR419" i="4" s="1"/>
  <c r="AR337" i="3"/>
  <c r="AR336" i="3" s="1"/>
  <c r="AZ407" i="2"/>
  <c r="R317" i="4"/>
  <c r="R316" i="4" s="1"/>
  <c r="R341" i="3"/>
  <c r="R340" i="3" s="1"/>
  <c r="V317" i="4"/>
  <c r="V316" i="4" s="1"/>
  <c r="V315" i="4" s="1"/>
  <c r="V341" i="3"/>
  <c r="V340" i="3" s="1"/>
  <c r="V339" i="3" s="1"/>
  <c r="AB317" i="4"/>
  <c r="AB316" i="4" s="1"/>
  <c r="AB341" i="3"/>
  <c r="AB340" i="3" s="1"/>
  <c r="AL317" i="4"/>
  <c r="AL316" i="4" s="1"/>
  <c r="AL341" i="3"/>
  <c r="AL340" i="3" s="1"/>
  <c r="AQ317" i="4"/>
  <c r="AQ316" i="4" s="1"/>
  <c r="AQ341" i="3"/>
  <c r="AQ340" i="3" s="1"/>
  <c r="AZ317" i="4"/>
  <c r="AZ316" i="4" s="1"/>
  <c r="AZ341" i="3"/>
  <c r="AZ340" i="3" s="1"/>
  <c r="R319" i="4"/>
  <c r="R318" i="4" s="1"/>
  <c r="R343" i="3"/>
  <c r="R342" i="3" s="1"/>
  <c r="W319" i="4"/>
  <c r="W318" i="4" s="1"/>
  <c r="W343" i="3"/>
  <c r="W342" i="3" s="1"/>
  <c r="AC319" i="4"/>
  <c r="AC318" i="4" s="1"/>
  <c r="AC343" i="3"/>
  <c r="AC342" i="3" s="1"/>
  <c r="AM319" i="4"/>
  <c r="AM318" i="4" s="1"/>
  <c r="AM343" i="3"/>
  <c r="AM342" i="3" s="1"/>
  <c r="AU319" i="4"/>
  <c r="AU318" i="4" s="1"/>
  <c r="AU343" i="3"/>
  <c r="AU342" i="3" s="1"/>
  <c r="BA319" i="4"/>
  <c r="BA318" i="4" s="1"/>
  <c r="BA343" i="3"/>
  <c r="BA342" i="3" s="1"/>
  <c r="S322" i="4"/>
  <c r="S321" i="4" s="1"/>
  <c r="S320" i="4" s="1"/>
  <c r="S346" i="3"/>
  <c r="S345" i="3" s="1"/>
  <c r="S344" i="3" s="1"/>
  <c r="Z322" i="4"/>
  <c r="Z321" i="4" s="1"/>
  <c r="Z320" i="4" s="1"/>
  <c r="Z346" i="3"/>
  <c r="Z345" i="3" s="1"/>
  <c r="Z344" i="3" s="1"/>
  <c r="AF322" i="4"/>
  <c r="AF321" i="4" s="1"/>
  <c r="AF320" i="4" s="1"/>
  <c r="AF346" i="3"/>
  <c r="AF345" i="3" s="1"/>
  <c r="AF344" i="3" s="1"/>
  <c r="AN416" i="2"/>
  <c r="AX322" i="4"/>
  <c r="AX321" i="4" s="1"/>
  <c r="AX320" i="4" s="1"/>
  <c r="AX346" i="3"/>
  <c r="AX345" i="3" s="1"/>
  <c r="AX344" i="3" s="1"/>
  <c r="L325" i="4"/>
  <c r="L324" i="4" s="1"/>
  <c r="L349" i="3"/>
  <c r="L348" i="3" s="1"/>
  <c r="T419" i="2"/>
  <c r="Z325" i="4"/>
  <c r="Z324" i="4" s="1"/>
  <c r="Z349" i="3"/>
  <c r="Z348" i="3" s="1"/>
  <c r="AF325" i="4"/>
  <c r="AF324" i="4" s="1"/>
  <c r="AF349" i="3"/>
  <c r="AF348" i="3" s="1"/>
  <c r="AN419" i="2"/>
  <c r="AX325" i="4"/>
  <c r="AX324" i="4" s="1"/>
  <c r="AX349" i="3"/>
  <c r="AX348" i="3" s="1"/>
  <c r="L327" i="4"/>
  <c r="L326" i="4" s="1"/>
  <c r="L351" i="3"/>
  <c r="L350" i="3" s="1"/>
  <c r="T421" i="2"/>
  <c r="AA327" i="4"/>
  <c r="AA326" i="4" s="1"/>
  <c r="AA351" i="3"/>
  <c r="AA350" i="3" s="1"/>
  <c r="AJ327" i="4"/>
  <c r="AJ326" i="4" s="1"/>
  <c r="AJ351" i="3"/>
  <c r="AJ350" i="3" s="1"/>
  <c r="AO327" i="4"/>
  <c r="AO326" i="4" s="1"/>
  <c r="AO351" i="3"/>
  <c r="AO350" i="3" s="1"/>
  <c r="AY327" i="4"/>
  <c r="AY326" i="4" s="1"/>
  <c r="AY351" i="3"/>
  <c r="AY350" i="3" s="1"/>
  <c r="P329" i="4"/>
  <c r="P328" i="4" s="1"/>
  <c r="P353" i="3"/>
  <c r="P352" i="3" s="1"/>
  <c r="U329" i="4"/>
  <c r="U328" i="4" s="1"/>
  <c r="U353" i="3"/>
  <c r="U352" i="3" s="1"/>
  <c r="AL329" i="4"/>
  <c r="AL328" i="4" s="1"/>
  <c r="AL353" i="3"/>
  <c r="AL352" i="3" s="1"/>
  <c r="AR329" i="4"/>
  <c r="AR328" i="4" s="1"/>
  <c r="AR353" i="3"/>
  <c r="AR352" i="3" s="1"/>
  <c r="AZ423" i="2"/>
  <c r="R386" i="4"/>
  <c r="R385" i="4" s="1"/>
  <c r="R356" i="3"/>
  <c r="R355" i="3" s="1"/>
  <c r="R354" i="3" s="1"/>
  <c r="W386" i="4"/>
  <c r="W385" i="4" s="1"/>
  <c r="W356" i="3"/>
  <c r="W355" i="3" s="1"/>
  <c r="W354" i="3" s="1"/>
  <c r="AC386" i="4"/>
  <c r="AC385" i="4" s="1"/>
  <c r="AC356" i="3"/>
  <c r="AC355" i="3" s="1"/>
  <c r="AC354" i="3" s="1"/>
  <c r="AM386" i="4"/>
  <c r="AM385" i="4" s="1"/>
  <c r="AM356" i="3"/>
  <c r="AM355" i="3" s="1"/>
  <c r="AM354" i="3" s="1"/>
  <c r="AU386" i="4"/>
  <c r="AU385" i="4" s="1"/>
  <c r="AU356" i="3"/>
  <c r="AU355" i="3" s="1"/>
  <c r="AU354" i="3" s="1"/>
  <c r="BA386" i="4"/>
  <c r="BA385" i="4" s="1"/>
  <c r="BA356" i="3"/>
  <c r="BA355" i="3" s="1"/>
  <c r="BA354" i="3" s="1"/>
  <c r="T425" i="4"/>
  <c r="T424" i="4" s="1"/>
  <c r="T423" i="4" s="1"/>
  <c r="T414" i="3"/>
  <c r="T413" i="3" s="1"/>
  <c r="T412" i="3" s="1"/>
  <c r="T411" i="3" s="1"/>
  <c r="AB434" i="2"/>
  <c r="AN425" i="4"/>
  <c r="AN424" i="4" s="1"/>
  <c r="AN423" i="4" s="1"/>
  <c r="AN414" i="3"/>
  <c r="AN413" i="3" s="1"/>
  <c r="AN412" i="3" s="1"/>
  <c r="AN411" i="3" s="1"/>
  <c r="AZ425" i="4"/>
  <c r="AZ424" i="4" s="1"/>
  <c r="AZ423" i="4" s="1"/>
  <c r="AZ414" i="3"/>
  <c r="AZ413" i="3" s="1"/>
  <c r="AZ412" i="3" s="1"/>
  <c r="AZ411" i="3" s="1"/>
  <c r="R340" i="4"/>
  <c r="R339" i="4" s="1"/>
  <c r="R338" i="4" s="1"/>
  <c r="R424" i="3"/>
  <c r="R423" i="3" s="1"/>
  <c r="R422" i="3" s="1"/>
  <c r="W340" i="4"/>
  <c r="W339" i="4" s="1"/>
  <c r="W338" i="4" s="1"/>
  <c r="W424" i="3"/>
  <c r="W423" i="3" s="1"/>
  <c r="W422" i="3" s="1"/>
  <c r="AC438" i="2"/>
  <c r="AM340" i="4"/>
  <c r="AM339" i="4" s="1"/>
  <c r="AM338" i="4" s="1"/>
  <c r="AM424" i="3"/>
  <c r="AM423" i="3" s="1"/>
  <c r="AM422" i="3" s="1"/>
  <c r="AU340" i="4"/>
  <c r="AU339" i="4" s="1"/>
  <c r="AU338" i="4" s="1"/>
  <c r="AU424" i="3"/>
  <c r="AU423" i="3" s="1"/>
  <c r="AU422" i="3" s="1"/>
  <c r="BA340" i="4"/>
  <c r="BA339" i="4" s="1"/>
  <c r="BA338" i="4" s="1"/>
  <c r="BA424" i="3"/>
  <c r="BA423" i="3" s="1"/>
  <c r="BA422" i="3" s="1"/>
  <c r="Z441" i="2"/>
  <c r="AE425" i="4"/>
  <c r="AE424" i="4" s="1"/>
  <c r="AE423" i="4" s="1"/>
  <c r="AE427" i="3"/>
  <c r="AE426" i="3" s="1"/>
  <c r="AE425" i="3" s="1"/>
  <c r="K431" i="4"/>
  <c r="K430" i="3"/>
  <c r="T431" i="4"/>
  <c r="T430" i="3"/>
  <c r="AA444" i="2"/>
  <c r="AI431" i="4"/>
  <c r="AI430" i="3"/>
  <c r="AO431" i="4"/>
  <c r="AO430" i="3"/>
  <c r="AY431" i="4"/>
  <c r="AY430" i="3"/>
  <c r="O432" i="4"/>
  <c r="O431" i="3"/>
  <c r="U432" i="4"/>
  <c r="U431" i="3"/>
  <c r="AL432" i="4"/>
  <c r="AL431" i="3"/>
  <c r="AQ432" i="4"/>
  <c r="AQ431" i="3"/>
  <c r="AZ432" i="4"/>
  <c r="AZ431" i="3"/>
  <c r="R435" i="4"/>
  <c r="R434" i="4" s="1"/>
  <c r="R433" i="4" s="1"/>
  <c r="R434" i="3"/>
  <c r="R433" i="3" s="1"/>
  <c r="R432" i="3" s="1"/>
  <c r="W435" i="4"/>
  <c r="W434" i="4" s="1"/>
  <c r="W433" i="4" s="1"/>
  <c r="W434" i="3"/>
  <c r="W433" i="3" s="1"/>
  <c r="W432" i="3" s="1"/>
  <c r="AC448" i="2"/>
  <c r="AM435" i="4"/>
  <c r="AM434" i="4" s="1"/>
  <c r="AM433" i="4" s="1"/>
  <c r="AM434" i="3"/>
  <c r="AM433" i="3" s="1"/>
  <c r="AM432" i="3" s="1"/>
  <c r="AU435" i="4"/>
  <c r="AU434" i="4" s="1"/>
  <c r="AU433" i="4" s="1"/>
  <c r="AU434" i="3"/>
  <c r="AU433" i="3" s="1"/>
  <c r="AU432" i="3" s="1"/>
  <c r="BA435" i="4"/>
  <c r="BA434" i="4" s="1"/>
  <c r="BA433" i="4" s="1"/>
  <c r="BA434" i="3"/>
  <c r="BA433" i="3" s="1"/>
  <c r="BA432" i="3" s="1"/>
  <c r="S428" i="4"/>
  <c r="S427" i="4" s="1"/>
  <c r="S426" i="4" s="1"/>
  <c r="S438" i="3"/>
  <c r="S437" i="3" s="1"/>
  <c r="S436" i="3" s="1"/>
  <c r="S435" i="3" s="1"/>
  <c r="Z452" i="2"/>
  <c r="AE428" i="4"/>
  <c r="AE427" i="4" s="1"/>
  <c r="AE426" i="4" s="1"/>
  <c r="AE438" i="3"/>
  <c r="AE437" i="3" s="1"/>
  <c r="AE436" i="3" s="1"/>
  <c r="AE435" i="3" s="1"/>
  <c r="AN428" i="4"/>
  <c r="AN427" i="4" s="1"/>
  <c r="AN426" i="4" s="1"/>
  <c r="AN438" i="3"/>
  <c r="AN437" i="3" s="1"/>
  <c r="AN436" i="3" s="1"/>
  <c r="AX428" i="4"/>
  <c r="AX427" i="4" s="1"/>
  <c r="AX426" i="4" s="1"/>
  <c r="AX438" i="3"/>
  <c r="AX437" i="3" s="1"/>
  <c r="AX436" i="3" s="1"/>
  <c r="AX435" i="3" s="1"/>
  <c r="L441" i="4"/>
  <c r="L440" i="4" s="1"/>
  <c r="L70" i="3"/>
  <c r="L69" i="3" s="1"/>
  <c r="T458" i="2"/>
  <c r="AA458" i="2"/>
  <c r="AJ441" i="4"/>
  <c r="AJ440" i="4" s="1"/>
  <c r="AJ70" i="3"/>
  <c r="AJ69" i="3" s="1"/>
  <c r="AO441" i="4"/>
  <c r="AO440" i="4" s="1"/>
  <c r="AO70" i="3"/>
  <c r="AO69" i="3" s="1"/>
  <c r="AY441" i="4"/>
  <c r="AY440" i="4" s="1"/>
  <c r="AY70" i="3"/>
  <c r="AY69" i="3" s="1"/>
  <c r="P443" i="4"/>
  <c r="P442" i="4" s="1"/>
  <c r="P72" i="3"/>
  <c r="P71" i="3" s="1"/>
  <c r="U443" i="4"/>
  <c r="U442" i="4" s="1"/>
  <c r="U72" i="3"/>
  <c r="U71" i="3" s="1"/>
  <c r="AL443" i="4"/>
  <c r="AL442" i="4" s="1"/>
  <c r="AL72" i="3"/>
  <c r="AL71" i="3" s="1"/>
  <c r="AR443" i="4"/>
  <c r="AR442" i="4" s="1"/>
  <c r="AR72" i="3"/>
  <c r="AR71" i="3" s="1"/>
  <c r="AZ460" i="2"/>
  <c r="R446" i="4"/>
  <c r="R445" i="4" s="1"/>
  <c r="R444" i="4" s="1"/>
  <c r="R75" i="3"/>
  <c r="R74" i="3" s="1"/>
  <c r="R73" i="3" s="1"/>
  <c r="Y446" i="4"/>
  <c r="Y445" i="4" s="1"/>
  <c r="Y444" i="4" s="1"/>
  <c r="Y438" i="4" s="1"/>
  <c r="Y437" i="4" s="1"/>
  <c r="Y436" i="4" s="1"/>
  <c r="Y75" i="3"/>
  <c r="Y74" i="3" s="1"/>
  <c r="Y73" i="3" s="1"/>
  <c r="AM446" i="4"/>
  <c r="AM445" i="4" s="1"/>
  <c r="AM444" i="4" s="1"/>
  <c r="AM75" i="3"/>
  <c r="AM74" i="3" s="1"/>
  <c r="AM73" i="3" s="1"/>
  <c r="AW446" i="4"/>
  <c r="AW445" i="4" s="1"/>
  <c r="AW444" i="4" s="1"/>
  <c r="AW438" i="4" s="1"/>
  <c r="AW437" i="4" s="1"/>
  <c r="AW436" i="4" s="1"/>
  <c r="AW75" i="3"/>
  <c r="AW74" i="3" s="1"/>
  <c r="AW73" i="3" s="1"/>
  <c r="BA463" i="2"/>
  <c r="P470" i="2"/>
  <c r="U475" i="4"/>
  <c r="U474" i="4" s="1"/>
  <c r="U473" i="4" s="1"/>
  <c r="U91" i="3"/>
  <c r="U90" i="3" s="1"/>
  <c r="U89" i="3" s="1"/>
  <c r="U88" i="3" s="1"/>
  <c r="AL475" i="4"/>
  <c r="AL474" i="4" s="1"/>
  <c r="AL473" i="4" s="1"/>
  <c r="AL91" i="3"/>
  <c r="AL90" i="3" s="1"/>
  <c r="AL89" i="3" s="1"/>
  <c r="AL88" i="3" s="1"/>
  <c r="AR475" i="4"/>
  <c r="AR474" i="4" s="1"/>
  <c r="AR473" i="4" s="1"/>
  <c r="AR91" i="3"/>
  <c r="AR90" i="3" s="1"/>
  <c r="AR89" i="3" s="1"/>
  <c r="AR88" i="3" s="1"/>
  <c r="AZ470" i="2"/>
  <c r="T472" i="4"/>
  <c r="T471" i="4" s="1"/>
  <c r="T116" i="3"/>
  <c r="AB474" i="2"/>
  <c r="AJ472" i="4"/>
  <c r="AJ471" i="4" s="1"/>
  <c r="AJ116" i="3"/>
  <c r="AO472" i="4"/>
  <c r="AO471" i="4" s="1"/>
  <c r="AO116" i="3"/>
  <c r="AX472" i="4"/>
  <c r="AX471" i="4" s="1"/>
  <c r="AX116" i="3"/>
  <c r="K451" i="4"/>
  <c r="K450" i="4" s="1"/>
  <c r="K449" i="4" s="1"/>
  <c r="K448" i="4" s="1"/>
  <c r="K447" i="4" s="1"/>
  <c r="K473" i="3"/>
  <c r="K472" i="3" s="1"/>
  <c r="K471" i="3" s="1"/>
  <c r="K470" i="3" s="1"/>
  <c r="K469" i="3" s="1"/>
  <c r="T451" i="4"/>
  <c r="T450" i="4" s="1"/>
  <c r="T449" i="4" s="1"/>
  <c r="T473" i="3"/>
  <c r="T472" i="3" s="1"/>
  <c r="T471" i="3" s="1"/>
  <c r="T470" i="3" s="1"/>
  <c r="AI451" i="4"/>
  <c r="AI450" i="4" s="1"/>
  <c r="AI449" i="4" s="1"/>
  <c r="AI448" i="4" s="1"/>
  <c r="AI447" i="4" s="1"/>
  <c r="AI436" i="4" s="1"/>
  <c r="AI473" i="3"/>
  <c r="AI472" i="3" s="1"/>
  <c r="AI471" i="3" s="1"/>
  <c r="AI470" i="3" s="1"/>
  <c r="AI469" i="3" s="1"/>
  <c r="AO451" i="4"/>
  <c r="AO450" i="4" s="1"/>
  <c r="AO449" i="4" s="1"/>
  <c r="AO473" i="3"/>
  <c r="AO472" i="3" s="1"/>
  <c r="AO471" i="3" s="1"/>
  <c r="AO470" i="3" s="1"/>
  <c r="AY451" i="4"/>
  <c r="AY450" i="4" s="1"/>
  <c r="AY449" i="4" s="1"/>
  <c r="AY473" i="3"/>
  <c r="AY472" i="3" s="1"/>
  <c r="AY471" i="3" s="1"/>
  <c r="AY470" i="3" s="1"/>
  <c r="P454" i="4"/>
  <c r="P453" i="4" s="1"/>
  <c r="P452" i="4" s="1"/>
  <c r="P448" i="4" s="1"/>
  <c r="P447" i="4" s="1"/>
  <c r="P477" i="3"/>
  <c r="P476" i="3" s="1"/>
  <c r="P475" i="3" s="1"/>
  <c r="P474" i="3" s="1"/>
  <c r="P469" i="3" s="1"/>
  <c r="U454" i="4"/>
  <c r="U453" i="4" s="1"/>
  <c r="U452" i="4" s="1"/>
  <c r="U477" i="3"/>
  <c r="U476" i="3" s="1"/>
  <c r="U475" i="3" s="1"/>
  <c r="U474" i="3" s="1"/>
  <c r="AL454" i="4"/>
  <c r="AL453" i="4" s="1"/>
  <c r="AL452" i="4" s="1"/>
  <c r="AL477" i="3"/>
  <c r="AL476" i="3" s="1"/>
  <c r="AL475" i="3" s="1"/>
  <c r="AL474" i="3" s="1"/>
  <c r="AR454" i="4"/>
  <c r="AR453" i="4" s="1"/>
  <c r="AR452" i="4" s="1"/>
  <c r="AR477" i="3"/>
  <c r="AR476" i="3" s="1"/>
  <c r="AR475" i="3" s="1"/>
  <c r="AR474" i="3" s="1"/>
  <c r="AR469" i="3" s="1"/>
  <c r="AZ483" i="2"/>
  <c r="Z491" i="2"/>
  <c r="AN491" i="2"/>
  <c r="L485" i="4"/>
  <c r="L484" i="4" s="1"/>
  <c r="L483" i="4" s="1"/>
  <c r="L81" i="3"/>
  <c r="L80" i="3" s="1"/>
  <c r="L79" i="3" s="1"/>
  <c r="T497" i="2"/>
  <c r="AJ485" i="4"/>
  <c r="AJ484" i="4" s="1"/>
  <c r="AJ483" i="4" s="1"/>
  <c r="AJ81" i="3"/>
  <c r="AJ80" i="3" s="1"/>
  <c r="AJ79" i="3" s="1"/>
  <c r="AO485" i="4"/>
  <c r="AO484" i="4" s="1"/>
  <c r="AO483" i="4" s="1"/>
  <c r="AO81" i="3"/>
  <c r="AO80" i="3" s="1"/>
  <c r="AO79" i="3" s="1"/>
  <c r="AY485" i="4"/>
  <c r="AY484" i="4" s="1"/>
  <c r="AY483" i="4" s="1"/>
  <c r="AY81" i="3"/>
  <c r="AY80" i="3" s="1"/>
  <c r="AY79" i="3" s="1"/>
  <c r="P488" i="4"/>
  <c r="P487" i="4" s="1"/>
  <c r="P486" i="4" s="1"/>
  <c r="P84" i="3"/>
  <c r="P83" i="3" s="1"/>
  <c r="P82" i="3" s="1"/>
  <c r="U488" i="4"/>
  <c r="U487" i="4" s="1"/>
  <c r="U486" i="4" s="1"/>
  <c r="U84" i="3"/>
  <c r="U83" i="3" s="1"/>
  <c r="U82" i="3" s="1"/>
  <c r="AL488" i="4"/>
  <c r="AL487" i="4" s="1"/>
  <c r="AL486" i="4" s="1"/>
  <c r="AL84" i="3"/>
  <c r="AL83" i="3" s="1"/>
  <c r="AL82" i="3" s="1"/>
  <c r="AR488" i="4"/>
  <c r="AR487" i="4" s="1"/>
  <c r="AR486" i="4" s="1"/>
  <c r="AR84" i="3"/>
  <c r="AR83" i="3" s="1"/>
  <c r="AR82" i="3" s="1"/>
  <c r="AZ500" i="2"/>
  <c r="R491" i="4"/>
  <c r="R490" i="4" s="1"/>
  <c r="R489" i="4" s="1"/>
  <c r="R87" i="3"/>
  <c r="R86" i="3" s="1"/>
  <c r="R85" i="3" s="1"/>
  <c r="Y491" i="4"/>
  <c r="Y490" i="4" s="1"/>
  <c r="Y489" i="4" s="1"/>
  <c r="Y482" i="4" s="1"/>
  <c r="Y455" i="4" s="1"/>
  <c r="Y87" i="3"/>
  <c r="Y86" i="3" s="1"/>
  <c r="Y85" i="3" s="1"/>
  <c r="AM491" i="4"/>
  <c r="AM490" i="4" s="1"/>
  <c r="AM489" i="4" s="1"/>
  <c r="AM87" i="3"/>
  <c r="AM86" i="3" s="1"/>
  <c r="AM85" i="3" s="1"/>
  <c r="AW491" i="4"/>
  <c r="AW490" i="4" s="1"/>
  <c r="AW489" i="4" s="1"/>
  <c r="AW482" i="4" s="1"/>
  <c r="AW87" i="3"/>
  <c r="AW86" i="3" s="1"/>
  <c r="AW85" i="3" s="1"/>
  <c r="U12" i="3"/>
  <c r="U11" i="3" s="1"/>
  <c r="AC12" i="3"/>
  <c r="AC11" i="3" s="1"/>
  <c r="AO12" i="3"/>
  <c r="AO11" i="3" s="1"/>
  <c r="BA12" i="3"/>
  <c r="BA11" i="3" s="1"/>
  <c r="U14" i="3"/>
  <c r="U13" i="3" s="1"/>
  <c r="AC14" i="3"/>
  <c r="AC13" i="3" s="1"/>
  <c r="AO14" i="3"/>
  <c r="AO13" i="3" s="1"/>
  <c r="BA14" i="3"/>
  <c r="BA13" i="3" s="1"/>
  <c r="K167" i="3"/>
  <c r="O167" i="3"/>
  <c r="AY265" i="4"/>
  <c r="AY264" i="4" s="1"/>
  <c r="AY263" i="4" s="1"/>
  <c r="AY450" i="3"/>
  <c r="AY449" i="3" s="1"/>
  <c r="P267" i="4"/>
  <c r="P266" i="4" s="1"/>
  <c r="P452" i="3"/>
  <c r="P451" i="3" s="1"/>
  <c r="U267" i="4"/>
  <c r="U266" i="4" s="1"/>
  <c r="U452" i="3"/>
  <c r="U451" i="3" s="1"/>
  <c r="AL267" i="4"/>
  <c r="AL266" i="4" s="1"/>
  <c r="AL452" i="3"/>
  <c r="AL451" i="3" s="1"/>
  <c r="AR267" i="4"/>
  <c r="AR266" i="4" s="1"/>
  <c r="AR452" i="3"/>
  <c r="AR451" i="3" s="1"/>
  <c r="AZ277" i="2"/>
  <c r="R270" i="4"/>
  <c r="R269" i="4" s="1"/>
  <c r="R268" i="4" s="1"/>
  <c r="R455" i="3"/>
  <c r="R454" i="3" s="1"/>
  <c r="X270" i="4"/>
  <c r="X269" i="4" s="1"/>
  <c r="X268" i="4" s="1"/>
  <c r="X455" i="3"/>
  <c r="X454" i="3" s="1"/>
  <c r="AM270" i="4"/>
  <c r="AM269" i="4" s="1"/>
  <c r="AM268" i="4" s="1"/>
  <c r="AM455" i="3"/>
  <c r="AM454" i="3" s="1"/>
  <c r="AV270" i="4"/>
  <c r="AV269" i="4" s="1"/>
  <c r="AV268" i="4" s="1"/>
  <c r="AV455" i="3"/>
  <c r="AV454" i="3" s="1"/>
  <c r="BA270" i="4"/>
  <c r="BA269" i="4" s="1"/>
  <c r="BA268" i="4" s="1"/>
  <c r="BA455" i="3"/>
  <c r="BA454" i="3" s="1"/>
  <c r="S272" i="4"/>
  <c r="S271" i="4" s="1"/>
  <c r="S457" i="3"/>
  <c r="S456" i="3" s="1"/>
  <c r="S453" i="3" s="1"/>
  <c r="AF272" i="4"/>
  <c r="AF271" i="4" s="1"/>
  <c r="AF457" i="3"/>
  <c r="AF456" i="3" s="1"/>
  <c r="AN282" i="2"/>
  <c r="AX272" i="4"/>
  <c r="AX271" i="4" s="1"/>
  <c r="AX457" i="3"/>
  <c r="AX456" i="3" s="1"/>
  <c r="AX453" i="3" s="1"/>
  <c r="L275" i="4"/>
  <c r="L274" i="4" s="1"/>
  <c r="L273" i="4" s="1"/>
  <c r="L460" i="3"/>
  <c r="L459" i="3" s="1"/>
  <c r="L458" i="3" s="1"/>
  <c r="T285" i="2"/>
  <c r="AJ275" i="4"/>
  <c r="AJ274" i="4" s="1"/>
  <c r="AJ273" i="4" s="1"/>
  <c r="AJ460" i="3"/>
  <c r="AJ459" i="3" s="1"/>
  <c r="AJ458" i="3" s="1"/>
  <c r="AO275" i="4"/>
  <c r="AO274" i="4" s="1"/>
  <c r="AO273" i="4" s="1"/>
  <c r="AO460" i="3"/>
  <c r="AO459" i="3" s="1"/>
  <c r="AO458" i="3" s="1"/>
  <c r="AY275" i="4"/>
  <c r="AY274" i="4" s="1"/>
  <c r="AY273" i="4" s="1"/>
  <c r="AY460" i="3"/>
  <c r="AY459" i="3" s="1"/>
  <c r="AY458" i="3" s="1"/>
  <c r="Q278" i="4"/>
  <c r="Q277" i="4" s="1"/>
  <c r="Q276" i="4" s="1"/>
  <c r="Q463" i="3"/>
  <c r="Q462" i="3" s="1"/>
  <c r="AL278" i="4"/>
  <c r="AL277" i="4" s="1"/>
  <c r="AL276" i="4" s="1"/>
  <c r="AL463" i="3"/>
  <c r="AL462" i="3" s="1"/>
  <c r="AS278" i="4"/>
  <c r="AS277" i="4" s="1"/>
  <c r="AS276" i="4" s="1"/>
  <c r="AS463" i="3"/>
  <c r="AS462" i="3" s="1"/>
  <c r="AZ278" i="4"/>
  <c r="AZ277" i="4" s="1"/>
  <c r="AZ276" i="4" s="1"/>
  <c r="AZ463" i="3"/>
  <c r="AZ462" i="3" s="1"/>
  <c r="R280" i="4"/>
  <c r="R279" i="4" s="1"/>
  <c r="R465" i="3"/>
  <c r="R464" i="3" s="1"/>
  <c r="Y280" i="4"/>
  <c r="Y279" i="4" s="1"/>
  <c r="Y465" i="3"/>
  <c r="Y464" i="3" s="1"/>
  <c r="AM280" i="4"/>
  <c r="AM279" i="4" s="1"/>
  <c r="AM465" i="3"/>
  <c r="AM464" i="3" s="1"/>
  <c r="AW280" i="4"/>
  <c r="AW279" i="4" s="1"/>
  <c r="AW465" i="3"/>
  <c r="AW464" i="3" s="1"/>
  <c r="U285" i="4"/>
  <c r="U284" i="4" s="1"/>
  <c r="U283" i="4" s="1"/>
  <c r="U282" i="4" s="1"/>
  <c r="U281" i="4" s="1"/>
  <c r="U468" i="3"/>
  <c r="U467" i="3" s="1"/>
  <c r="U466" i="3" s="1"/>
  <c r="AC293" i="2"/>
  <c r="AO285" i="4"/>
  <c r="AO284" i="4" s="1"/>
  <c r="AO283" i="4" s="1"/>
  <c r="AO282" i="4" s="1"/>
  <c r="AO281" i="4" s="1"/>
  <c r="AO468" i="3"/>
  <c r="AO467" i="3" s="1"/>
  <c r="AO466" i="3" s="1"/>
  <c r="BA285" i="4"/>
  <c r="BA284" i="4" s="1"/>
  <c r="BA283" i="4" s="1"/>
  <c r="BA282" i="4" s="1"/>
  <c r="BA281" i="4" s="1"/>
  <c r="BA468" i="3"/>
  <c r="BA467" i="3" s="1"/>
  <c r="BA466" i="3" s="1"/>
  <c r="K299" i="2"/>
  <c r="K298" i="2" s="1"/>
  <c r="AI299" i="2"/>
  <c r="AI298" i="2" s="1"/>
  <c r="AY299" i="2"/>
  <c r="AY298" i="2" s="1"/>
  <c r="O337" i="4"/>
  <c r="O336" i="4" s="1"/>
  <c r="O335" i="4" s="1"/>
  <c r="O218" i="3"/>
  <c r="O217" i="3" s="1"/>
  <c r="O216" i="3" s="1"/>
  <c r="O215" i="3" s="1"/>
  <c r="U337" i="4"/>
  <c r="U336" i="4" s="1"/>
  <c r="U335" i="4" s="1"/>
  <c r="U218" i="3"/>
  <c r="U217" i="3" s="1"/>
  <c r="U216" i="3" s="1"/>
  <c r="AB300" i="2"/>
  <c r="AL337" i="4"/>
  <c r="AL336" i="4" s="1"/>
  <c r="AL335" i="4" s="1"/>
  <c r="AL218" i="3"/>
  <c r="AL217" i="3" s="1"/>
  <c r="AL216" i="3" s="1"/>
  <c r="AQ337" i="4"/>
  <c r="AQ336" i="4" s="1"/>
  <c r="AQ335" i="4" s="1"/>
  <c r="AQ218" i="3"/>
  <c r="AQ217" i="3" s="1"/>
  <c r="AQ216" i="3" s="1"/>
  <c r="AQ215" i="3" s="1"/>
  <c r="AZ337" i="4"/>
  <c r="AZ336" i="4" s="1"/>
  <c r="AZ335" i="4" s="1"/>
  <c r="AZ218" i="3"/>
  <c r="AZ217" i="3" s="1"/>
  <c r="AZ216" i="3" s="1"/>
  <c r="AV302" i="2"/>
  <c r="AV301" i="2" s="1"/>
  <c r="P343" i="4"/>
  <c r="P342" i="4" s="1"/>
  <c r="P341" i="4" s="1"/>
  <c r="P221" i="3"/>
  <c r="P220" i="3" s="1"/>
  <c r="P219" i="3" s="1"/>
  <c r="U343" i="4"/>
  <c r="U342" i="4" s="1"/>
  <c r="U341" i="4" s="1"/>
  <c r="U221" i="3"/>
  <c r="U220" i="3" s="1"/>
  <c r="U219" i="3" s="1"/>
  <c r="AJ343" i="4"/>
  <c r="AJ342" i="4" s="1"/>
  <c r="AJ341" i="4" s="1"/>
  <c r="AJ221" i="3"/>
  <c r="AJ220" i="3" s="1"/>
  <c r="AJ219" i="3" s="1"/>
  <c r="AO343" i="4"/>
  <c r="AO342" i="4" s="1"/>
  <c r="AO341" i="4" s="1"/>
  <c r="AO221" i="3"/>
  <c r="AO220" i="3" s="1"/>
  <c r="AO219" i="3" s="1"/>
  <c r="AL305" i="2"/>
  <c r="AL304" i="2" s="1"/>
  <c r="AX305" i="2"/>
  <c r="AX304" i="2" s="1"/>
  <c r="T306" i="2"/>
  <c r="AA306" i="2"/>
  <c r="AY308" i="2"/>
  <c r="AY307" i="2" s="1"/>
  <c r="P355" i="4"/>
  <c r="P354" i="4" s="1"/>
  <c r="P353" i="4" s="1"/>
  <c r="P224" i="3"/>
  <c r="P223" i="3" s="1"/>
  <c r="P222" i="3" s="1"/>
  <c r="U355" i="4"/>
  <c r="U354" i="4" s="1"/>
  <c r="U353" i="4" s="1"/>
  <c r="U224" i="3"/>
  <c r="U223" i="3" s="1"/>
  <c r="U222" i="3" s="1"/>
  <c r="AL355" i="4"/>
  <c r="AL354" i="4" s="1"/>
  <c r="AL353" i="4" s="1"/>
  <c r="AL224" i="3"/>
  <c r="AL223" i="3" s="1"/>
  <c r="AL222" i="3" s="1"/>
  <c r="AR355" i="4"/>
  <c r="AR354" i="4" s="1"/>
  <c r="AR353" i="4" s="1"/>
  <c r="AR224" i="3"/>
  <c r="AR223" i="3" s="1"/>
  <c r="AR222" i="3" s="1"/>
  <c r="AZ309" i="2"/>
  <c r="N358" i="4"/>
  <c r="N357" i="4" s="1"/>
  <c r="N356" i="4" s="1"/>
  <c r="N227" i="3"/>
  <c r="N226" i="3" s="1"/>
  <c r="N225" i="3" s="1"/>
  <c r="N215" i="3" s="1"/>
  <c r="AD358" i="4"/>
  <c r="AD357" i="4" s="1"/>
  <c r="AD356" i="4" s="1"/>
  <c r="AD227" i="3"/>
  <c r="AD226" i="3" s="1"/>
  <c r="AD225" i="3" s="1"/>
  <c r="AD215" i="3" s="1"/>
  <c r="AL312" i="2"/>
  <c r="AP358" i="4"/>
  <c r="AP357" i="4" s="1"/>
  <c r="AP356" i="4" s="1"/>
  <c r="AP227" i="3"/>
  <c r="AP226" i="3" s="1"/>
  <c r="AP225" i="3" s="1"/>
  <c r="AX312" i="2"/>
  <c r="R314" i="2"/>
  <c r="R313" i="2" s="1"/>
  <c r="AL314" i="2"/>
  <c r="AL313" i="2" s="1"/>
  <c r="AX314" i="2"/>
  <c r="AX313" i="2" s="1"/>
  <c r="T315" i="2"/>
  <c r="AA315" i="2"/>
  <c r="K317" i="2"/>
  <c r="K316" i="2" s="1"/>
  <c r="S317" i="2"/>
  <c r="S316" i="2" s="1"/>
  <c r="W317" i="2"/>
  <c r="W316" i="2" s="1"/>
  <c r="W297" i="2" s="1"/>
  <c r="AE317" i="2"/>
  <c r="AE316" i="2" s="1"/>
  <c r="AI317" i="2"/>
  <c r="AI316" i="2" s="1"/>
  <c r="AU317" i="2"/>
  <c r="AU316" i="2" s="1"/>
  <c r="AU297" i="2" s="1"/>
  <c r="AY317" i="2"/>
  <c r="AY316" i="2" s="1"/>
  <c r="AB318" i="2"/>
  <c r="AB321" i="2"/>
  <c r="T408" i="4"/>
  <c r="T407" i="4" s="1"/>
  <c r="T406" i="4" s="1"/>
  <c r="T239" i="3"/>
  <c r="T238" i="3" s="1"/>
  <c r="T237" i="3" s="1"/>
  <c r="AB324" i="2"/>
  <c r="AN408" i="4"/>
  <c r="AN407" i="4" s="1"/>
  <c r="AN406" i="4" s="1"/>
  <c r="AN239" i="3"/>
  <c r="AN238" i="3" s="1"/>
  <c r="AN237" i="3" s="1"/>
  <c r="AZ408" i="4"/>
  <c r="AZ407" i="4" s="1"/>
  <c r="AZ406" i="4" s="1"/>
  <c r="AZ239" i="3"/>
  <c r="AZ238" i="3" s="1"/>
  <c r="AZ237" i="3" s="1"/>
  <c r="S396" i="4"/>
  <c r="S395" i="4" s="1"/>
  <c r="S394" i="4" s="1"/>
  <c r="S243" i="3"/>
  <c r="S242" i="3" s="1"/>
  <c r="S241" i="3" s="1"/>
  <c r="AA328" i="2"/>
  <c r="R331" i="2"/>
  <c r="AX333" i="2"/>
  <c r="AX332" i="2" s="1"/>
  <c r="K334" i="4"/>
  <c r="K333" i="4" s="1"/>
  <c r="K332" i="4" s="1"/>
  <c r="K249" i="3"/>
  <c r="K248" i="3" s="1"/>
  <c r="K247" i="3" s="1"/>
  <c r="T334" i="4"/>
  <c r="T333" i="4" s="1"/>
  <c r="T332" i="4" s="1"/>
  <c r="T249" i="3"/>
  <c r="T248" i="3" s="1"/>
  <c r="T247" i="3" s="1"/>
  <c r="AA334" i="2"/>
  <c r="AI334" i="4"/>
  <c r="AI333" i="4" s="1"/>
  <c r="AI332" i="4" s="1"/>
  <c r="AI249" i="3"/>
  <c r="AI248" i="3" s="1"/>
  <c r="AI247" i="3" s="1"/>
  <c r="AO334" i="4"/>
  <c r="AO333" i="4" s="1"/>
  <c r="AO332" i="4" s="1"/>
  <c r="AO249" i="3"/>
  <c r="AO248" i="3" s="1"/>
  <c r="AO247" i="3" s="1"/>
  <c r="S336" i="2"/>
  <c r="S335" i="2" s="1"/>
  <c r="AM336" i="2"/>
  <c r="AM335" i="2" s="1"/>
  <c r="L337" i="2"/>
  <c r="AA337" i="2"/>
  <c r="AF337" i="2"/>
  <c r="AV346" i="4"/>
  <c r="AV345" i="4" s="1"/>
  <c r="AV344" i="4" s="1"/>
  <c r="AV252" i="3"/>
  <c r="AV251" i="3" s="1"/>
  <c r="AV250" i="3" s="1"/>
  <c r="BA346" i="4"/>
  <c r="BA345" i="4" s="1"/>
  <c r="BA344" i="4" s="1"/>
  <c r="BA252" i="3"/>
  <c r="BA251" i="3" s="1"/>
  <c r="BA250" i="3" s="1"/>
  <c r="U339" i="2"/>
  <c r="U338" i="2" s="1"/>
  <c r="AO339" i="2"/>
  <c r="AO338" i="2" s="1"/>
  <c r="BA339" i="2"/>
  <c r="BA338" i="2" s="1"/>
  <c r="Z340" i="2"/>
  <c r="AN340" i="2"/>
  <c r="AX342" i="2"/>
  <c r="AX341" i="2" s="1"/>
  <c r="J355" i="4"/>
  <c r="J354" i="4" s="1"/>
  <c r="J353" i="4" s="1"/>
  <c r="J258" i="3"/>
  <c r="J257" i="3" s="1"/>
  <c r="J256" i="3" s="1"/>
  <c r="R343" i="2"/>
  <c r="V355" i="4"/>
  <c r="V354" i="4" s="1"/>
  <c r="V353" i="4" s="1"/>
  <c r="V258" i="3"/>
  <c r="V257" i="3" s="1"/>
  <c r="V256" i="3" s="1"/>
  <c r="AZ343" i="2"/>
  <c r="P345" i="2"/>
  <c r="P344" i="2" s="1"/>
  <c r="AF345" i="2"/>
  <c r="AF344" i="2" s="1"/>
  <c r="AR345" i="2"/>
  <c r="AR344" i="2" s="1"/>
  <c r="AL346" i="2"/>
  <c r="AX346" i="2"/>
  <c r="R348" i="2"/>
  <c r="R347" i="2" s="1"/>
  <c r="L361" i="4"/>
  <c r="L360" i="4" s="1"/>
  <c r="L359" i="4" s="1"/>
  <c r="L264" i="3"/>
  <c r="L263" i="3" s="1"/>
  <c r="L262" i="3" s="1"/>
  <c r="S361" i="4"/>
  <c r="S360" i="4" s="1"/>
  <c r="S359" i="4" s="1"/>
  <c r="S264" i="3"/>
  <c r="S263" i="3" s="1"/>
  <c r="S262" i="3" s="1"/>
  <c r="Z349" i="2"/>
  <c r="AF361" i="4"/>
  <c r="AF360" i="4" s="1"/>
  <c r="AF359" i="4" s="1"/>
  <c r="AF264" i="3"/>
  <c r="AF263" i="3" s="1"/>
  <c r="AF262" i="3" s="1"/>
  <c r="AN349" i="2"/>
  <c r="AX361" i="4"/>
  <c r="AX360" i="4" s="1"/>
  <c r="AX359" i="4" s="1"/>
  <c r="AX264" i="3"/>
  <c r="AX263" i="3" s="1"/>
  <c r="AX262" i="3" s="1"/>
  <c r="AL351" i="2"/>
  <c r="AL350" i="2" s="1"/>
  <c r="AP351" i="2"/>
  <c r="AP350" i="2" s="1"/>
  <c r="J352" i="2"/>
  <c r="AM367" i="4"/>
  <c r="AM366" i="4" s="1"/>
  <c r="AM365" i="4" s="1"/>
  <c r="AM267" i="3"/>
  <c r="AM266" i="3" s="1"/>
  <c r="AM265" i="3" s="1"/>
  <c r="AQ367" i="4"/>
  <c r="AQ366" i="4" s="1"/>
  <c r="AQ365" i="4" s="1"/>
  <c r="AQ267" i="3"/>
  <c r="AQ266" i="3" s="1"/>
  <c r="AQ265" i="3" s="1"/>
  <c r="L370" i="4"/>
  <c r="L369" i="4" s="1"/>
  <c r="L368" i="4" s="1"/>
  <c r="L270" i="3"/>
  <c r="L269" i="3" s="1"/>
  <c r="L268" i="3" s="1"/>
  <c r="T355" i="2"/>
  <c r="AF370" i="4"/>
  <c r="AF369" i="4" s="1"/>
  <c r="AF368" i="4" s="1"/>
  <c r="AF270" i="3"/>
  <c r="AF269" i="3" s="1"/>
  <c r="AF268" i="3" s="1"/>
  <c r="AN355" i="2"/>
  <c r="AR370" i="4"/>
  <c r="AR369" i="4" s="1"/>
  <c r="AR368" i="4" s="1"/>
  <c r="AR270" i="3"/>
  <c r="AR269" i="3" s="1"/>
  <c r="AR268" i="3" s="1"/>
  <c r="AZ355" i="2"/>
  <c r="AZ357" i="2"/>
  <c r="AZ356" i="2" s="1"/>
  <c r="S373" i="4"/>
  <c r="S372" i="4" s="1"/>
  <c r="S371" i="4" s="1"/>
  <c r="S273" i="3"/>
  <c r="S272" i="3" s="1"/>
  <c r="S271" i="3" s="1"/>
  <c r="AA358" i="2"/>
  <c r="AL358" i="2"/>
  <c r="AT373" i="4"/>
  <c r="AT372" i="4" s="1"/>
  <c r="AT371" i="4" s="1"/>
  <c r="AT273" i="3"/>
  <c r="AT272" i="3" s="1"/>
  <c r="AT271" i="3" s="1"/>
  <c r="BA373" i="4"/>
  <c r="BA372" i="4" s="1"/>
  <c r="BA371" i="4" s="1"/>
  <c r="BA273" i="3"/>
  <c r="BA272" i="3" s="1"/>
  <c r="BA271" i="3" s="1"/>
  <c r="U360" i="2"/>
  <c r="U359" i="2" s="1"/>
  <c r="AO360" i="2"/>
  <c r="AO359" i="2" s="1"/>
  <c r="BA360" i="2"/>
  <c r="BA359" i="2" s="1"/>
  <c r="S361" i="2"/>
  <c r="Z361" i="2"/>
  <c r="AX363" i="2"/>
  <c r="AX362" i="2" s="1"/>
  <c r="K391" i="4"/>
  <c r="K390" i="4" s="1"/>
  <c r="K389" i="4" s="1"/>
  <c r="K388" i="4" s="1"/>
  <c r="K387" i="4" s="1"/>
  <c r="K279" i="3"/>
  <c r="K278" i="3" s="1"/>
  <c r="K277" i="3" s="1"/>
  <c r="T391" i="4"/>
  <c r="T390" i="4" s="1"/>
  <c r="T389" i="4" s="1"/>
  <c r="T388" i="4" s="1"/>
  <c r="T387" i="4" s="1"/>
  <c r="T279" i="3"/>
  <c r="T278" i="3" s="1"/>
  <c r="T277" i="3" s="1"/>
  <c r="AA364" i="2"/>
  <c r="AI391" i="4"/>
  <c r="AI390" i="4" s="1"/>
  <c r="AI389" i="4" s="1"/>
  <c r="AI388" i="4" s="1"/>
  <c r="AI387" i="4" s="1"/>
  <c r="AI279" i="3"/>
  <c r="AI278" i="3" s="1"/>
  <c r="AI277" i="3" s="1"/>
  <c r="AO391" i="4"/>
  <c r="AO390" i="4" s="1"/>
  <c r="AO389" i="4" s="1"/>
  <c r="AO388" i="4" s="1"/>
  <c r="AO387" i="4" s="1"/>
  <c r="AO279" i="3"/>
  <c r="AO278" i="3" s="1"/>
  <c r="AO277" i="3" s="1"/>
  <c r="U402" i="4"/>
  <c r="U401" i="4" s="1"/>
  <c r="U400" i="4" s="1"/>
  <c r="U282" i="3"/>
  <c r="U281" i="3" s="1"/>
  <c r="U280" i="3" s="1"/>
  <c r="AB367" i="2"/>
  <c r="AN402" i="4"/>
  <c r="AN401" i="4" s="1"/>
  <c r="AN400" i="4" s="1"/>
  <c r="AN282" i="3"/>
  <c r="AN281" i="3" s="1"/>
  <c r="AN280" i="3" s="1"/>
  <c r="AZ402" i="4"/>
  <c r="AZ401" i="4" s="1"/>
  <c r="AZ400" i="4" s="1"/>
  <c r="AZ282" i="3"/>
  <c r="AZ281" i="3" s="1"/>
  <c r="AZ280" i="3" s="1"/>
  <c r="T405" i="4"/>
  <c r="T404" i="4" s="1"/>
  <c r="T403" i="4" s="1"/>
  <c r="T285" i="3"/>
  <c r="T284" i="3" s="1"/>
  <c r="T283" i="3" s="1"/>
  <c r="AB370" i="2"/>
  <c r="AN405" i="4"/>
  <c r="AN404" i="4" s="1"/>
  <c r="AN403" i="4" s="1"/>
  <c r="AN285" i="3"/>
  <c r="AN284" i="3" s="1"/>
  <c r="AN283" i="3" s="1"/>
  <c r="AZ405" i="4"/>
  <c r="AZ404" i="4" s="1"/>
  <c r="AZ403" i="4" s="1"/>
  <c r="AZ285" i="3"/>
  <c r="AZ284" i="3" s="1"/>
  <c r="AZ283" i="3" s="1"/>
  <c r="T372" i="2"/>
  <c r="T371" i="2" s="1"/>
  <c r="AN372" i="2"/>
  <c r="AN371" i="2" s="1"/>
  <c r="AZ372" i="2"/>
  <c r="AZ371" i="2" s="1"/>
  <c r="L408" i="4"/>
  <c r="L407" i="4" s="1"/>
  <c r="L406" i="4" s="1"/>
  <c r="L288" i="3"/>
  <c r="L287" i="3" s="1"/>
  <c r="L286" i="3" s="1"/>
  <c r="AC373" i="2"/>
  <c r="U413" i="4"/>
  <c r="U412" i="4" s="1"/>
  <c r="U411" i="4" s="1"/>
  <c r="U410" i="4" s="1"/>
  <c r="U409" i="4" s="1"/>
  <c r="U291" i="3"/>
  <c r="U290" i="3" s="1"/>
  <c r="U289" i="3" s="1"/>
  <c r="AC376" i="2"/>
  <c r="AO413" i="4"/>
  <c r="AO412" i="4" s="1"/>
  <c r="AO411" i="4" s="1"/>
  <c r="AO410" i="4" s="1"/>
  <c r="AO409" i="4" s="1"/>
  <c r="AO291" i="3"/>
  <c r="AO290" i="3" s="1"/>
  <c r="AO289" i="3" s="1"/>
  <c r="BA413" i="4"/>
  <c r="BA412" i="4" s="1"/>
  <c r="BA411" i="4" s="1"/>
  <c r="BA410" i="4" s="1"/>
  <c r="BA409" i="4" s="1"/>
  <c r="BA291" i="3"/>
  <c r="BA290" i="3" s="1"/>
  <c r="BA289" i="3" s="1"/>
  <c r="U379" i="2"/>
  <c r="U378" i="2" s="1"/>
  <c r="AO379" i="2"/>
  <c r="AO378" i="2" s="1"/>
  <c r="X349" i="4"/>
  <c r="X348" i="4" s="1"/>
  <c r="X347" i="4" s="1"/>
  <c r="X310" i="3"/>
  <c r="X309" i="3" s="1"/>
  <c r="X308" i="3" s="1"/>
  <c r="AC380" i="2"/>
  <c r="AP349" i="4"/>
  <c r="AP348" i="4" s="1"/>
  <c r="AP347" i="4" s="1"/>
  <c r="AP310" i="3"/>
  <c r="AP309" i="3" s="1"/>
  <c r="AP308" i="3" s="1"/>
  <c r="AP292" i="3" s="1"/>
  <c r="AY349" i="4"/>
  <c r="AY348" i="4" s="1"/>
  <c r="AY347" i="4" s="1"/>
  <c r="AY310" i="3"/>
  <c r="AY309" i="3" s="1"/>
  <c r="AY308" i="3" s="1"/>
  <c r="S382" i="2"/>
  <c r="S381" i="2" s="1"/>
  <c r="AM382" i="2"/>
  <c r="AM381" i="2" s="1"/>
  <c r="AY382" i="2"/>
  <c r="AY381" i="2" s="1"/>
  <c r="AY377" i="2" s="1"/>
  <c r="AZ383" i="2"/>
  <c r="AF385" i="2"/>
  <c r="AF384" i="2" s="1"/>
  <c r="AJ385" i="2"/>
  <c r="AJ384" i="2" s="1"/>
  <c r="AZ386" i="2"/>
  <c r="L388" i="2"/>
  <c r="L387" i="2" s="1"/>
  <c r="P388" i="2"/>
  <c r="P387" i="2" s="1"/>
  <c r="AJ388" i="2"/>
  <c r="AJ387" i="2" s="1"/>
  <c r="AR388" i="2"/>
  <c r="AR387" i="2" s="1"/>
  <c r="AC389" i="2"/>
  <c r="P392" i="2"/>
  <c r="U364" i="4"/>
  <c r="U363" i="4" s="1"/>
  <c r="U362" i="4" s="1"/>
  <c r="U322" i="3"/>
  <c r="U321" i="3" s="1"/>
  <c r="U320" i="3" s="1"/>
  <c r="AF392" i="2"/>
  <c r="AM364" i="4"/>
  <c r="AM363" i="4" s="1"/>
  <c r="AM362" i="4" s="1"/>
  <c r="AM322" i="3"/>
  <c r="AM321" i="3" s="1"/>
  <c r="AM320" i="3" s="1"/>
  <c r="AR392" i="2"/>
  <c r="AY364" i="4"/>
  <c r="AY363" i="4" s="1"/>
  <c r="AY362" i="4" s="1"/>
  <c r="AY322" i="3"/>
  <c r="AY321" i="3" s="1"/>
  <c r="AY320" i="3" s="1"/>
  <c r="S376" i="4"/>
  <c r="S375" i="4" s="1"/>
  <c r="S374" i="4" s="1"/>
  <c r="S325" i="3"/>
  <c r="S324" i="3" s="1"/>
  <c r="S323" i="3" s="1"/>
  <c r="AA395" i="2"/>
  <c r="AM376" i="4"/>
  <c r="AM375" i="4" s="1"/>
  <c r="AM374" i="4" s="1"/>
  <c r="AM325" i="3"/>
  <c r="AM324" i="3" s="1"/>
  <c r="AM323" i="3" s="1"/>
  <c r="AY376" i="4"/>
  <c r="AY375" i="4" s="1"/>
  <c r="AY374" i="4" s="1"/>
  <c r="AY325" i="3"/>
  <c r="AY324" i="3" s="1"/>
  <c r="AY323" i="3" s="1"/>
  <c r="S379" i="4"/>
  <c r="S378" i="4" s="1"/>
  <c r="S377" i="4" s="1"/>
  <c r="S328" i="3"/>
  <c r="S327" i="3" s="1"/>
  <c r="S326" i="3" s="1"/>
  <c r="Z398" i="2"/>
  <c r="AL379" i="4"/>
  <c r="AL378" i="4" s="1"/>
  <c r="AL377" i="4" s="1"/>
  <c r="AL328" i="3"/>
  <c r="AL327" i="3" s="1"/>
  <c r="AL326" i="3" s="1"/>
  <c r="AX379" i="4"/>
  <c r="AX378" i="4" s="1"/>
  <c r="AX377" i="4" s="1"/>
  <c r="AX328" i="3"/>
  <c r="AX327" i="3" s="1"/>
  <c r="AX326" i="3" s="1"/>
  <c r="Z400" i="2"/>
  <c r="Z399" i="2" s="1"/>
  <c r="AX400" i="2"/>
  <c r="AX399" i="2" s="1"/>
  <c r="K384" i="4"/>
  <c r="K383" i="4" s="1"/>
  <c r="K331" i="3"/>
  <c r="K330" i="3" s="1"/>
  <c r="K329" i="3" s="1"/>
  <c r="T384" i="4"/>
  <c r="T383" i="4" s="1"/>
  <c r="T331" i="3"/>
  <c r="T330" i="3" s="1"/>
  <c r="T329" i="3" s="1"/>
  <c r="AA401" i="2"/>
  <c r="AI384" i="4"/>
  <c r="AI383" i="4" s="1"/>
  <c r="AI331" i="3"/>
  <c r="AI330" i="3" s="1"/>
  <c r="AI329" i="3" s="1"/>
  <c r="AO384" i="4"/>
  <c r="AO383" i="4" s="1"/>
  <c r="AO331" i="3"/>
  <c r="AO330" i="3" s="1"/>
  <c r="AO329" i="3" s="1"/>
  <c r="AA404" i="2"/>
  <c r="AA403" i="2" s="1"/>
  <c r="AA402" i="2" s="1"/>
  <c r="AY404" i="2"/>
  <c r="AY403" i="2" s="1"/>
  <c r="AY402" i="2" s="1"/>
  <c r="P418" i="4"/>
  <c r="P417" i="4" s="1"/>
  <c r="P335" i="3"/>
  <c r="P334" i="3" s="1"/>
  <c r="P333" i="3" s="1"/>
  <c r="P332" i="3" s="1"/>
  <c r="U418" i="4"/>
  <c r="U417" i="4" s="1"/>
  <c r="U416" i="4" s="1"/>
  <c r="U415" i="4" s="1"/>
  <c r="U414" i="4" s="1"/>
  <c r="U335" i="3"/>
  <c r="U334" i="3" s="1"/>
  <c r="U333" i="3" s="1"/>
  <c r="U332" i="3" s="1"/>
  <c r="AL418" i="4"/>
  <c r="AL417" i="4" s="1"/>
  <c r="AL335" i="3"/>
  <c r="AL334" i="3" s="1"/>
  <c r="AL333" i="3" s="1"/>
  <c r="AL332" i="3" s="1"/>
  <c r="AR418" i="4"/>
  <c r="AR417" i="4" s="1"/>
  <c r="AR416" i="4" s="1"/>
  <c r="AR415" i="4" s="1"/>
  <c r="AR414" i="4" s="1"/>
  <c r="AR335" i="3"/>
  <c r="AR334" i="3" s="1"/>
  <c r="AR333" i="3" s="1"/>
  <c r="AR332" i="3" s="1"/>
  <c r="AZ405" i="2"/>
  <c r="P406" i="2"/>
  <c r="P403" i="2" s="1"/>
  <c r="P402" i="2" s="1"/>
  <c r="AR406" i="2"/>
  <c r="AR403" i="2" s="1"/>
  <c r="AR402" i="2" s="1"/>
  <c r="R420" i="4"/>
  <c r="R419" i="4" s="1"/>
  <c r="R337" i="3"/>
  <c r="R336" i="3" s="1"/>
  <c r="X420" i="4"/>
  <c r="X419" i="4" s="1"/>
  <c r="X337" i="3"/>
  <c r="X336" i="3" s="1"/>
  <c r="AC407" i="2"/>
  <c r="AM420" i="4"/>
  <c r="AM419" i="4" s="1"/>
  <c r="AM337" i="3"/>
  <c r="AM336" i="3" s="1"/>
  <c r="AV420" i="4"/>
  <c r="AV419" i="4" s="1"/>
  <c r="AV337" i="3"/>
  <c r="AV336" i="3" s="1"/>
  <c r="BA420" i="4"/>
  <c r="BA419" i="4" s="1"/>
  <c r="BA337" i="3"/>
  <c r="BA336" i="3" s="1"/>
  <c r="U410" i="2"/>
  <c r="U409" i="2" s="1"/>
  <c r="W411" i="2"/>
  <c r="AU317" i="4"/>
  <c r="AU316" i="4" s="1"/>
  <c r="AU341" i="3"/>
  <c r="AU340" i="3" s="1"/>
  <c r="AU339" i="3" s="1"/>
  <c r="AU338" i="3" s="1"/>
  <c r="BA317" i="4"/>
  <c r="BA316" i="4" s="1"/>
  <c r="BA315" i="4" s="1"/>
  <c r="BA341" i="3"/>
  <c r="BA340" i="3" s="1"/>
  <c r="BA339" i="3" s="1"/>
  <c r="AC412" i="2"/>
  <c r="BA412" i="2"/>
  <c r="BA409" i="2" s="1"/>
  <c r="Z413" i="2"/>
  <c r="AE319" i="4"/>
  <c r="AE318" i="4" s="1"/>
  <c r="AE343" i="3"/>
  <c r="AE342" i="3" s="1"/>
  <c r="AN319" i="4"/>
  <c r="AN318" i="4" s="1"/>
  <c r="AN343" i="3"/>
  <c r="AN342" i="3" s="1"/>
  <c r="AX319" i="4"/>
  <c r="AX318" i="4" s="1"/>
  <c r="AX343" i="3"/>
  <c r="AX342" i="3" s="1"/>
  <c r="Z415" i="2"/>
  <c r="Z414" i="2" s="1"/>
  <c r="AX415" i="2"/>
  <c r="AX414" i="2" s="1"/>
  <c r="L322" i="4"/>
  <c r="L321" i="4" s="1"/>
  <c r="L320" i="4" s="1"/>
  <c r="L346" i="3"/>
  <c r="L345" i="3" s="1"/>
  <c r="L344" i="3" s="1"/>
  <c r="T416" i="2"/>
  <c r="AA416" i="2"/>
  <c r="AJ322" i="4"/>
  <c r="AJ321" i="4" s="1"/>
  <c r="AJ320" i="4" s="1"/>
  <c r="AJ346" i="3"/>
  <c r="AJ345" i="3" s="1"/>
  <c r="AJ344" i="3" s="1"/>
  <c r="AO322" i="4"/>
  <c r="AO321" i="4" s="1"/>
  <c r="AO320" i="4" s="1"/>
  <c r="AO346" i="3"/>
  <c r="AO345" i="3" s="1"/>
  <c r="AO344" i="3" s="1"/>
  <c r="AY322" i="4"/>
  <c r="AY321" i="4" s="1"/>
  <c r="AY320" i="4" s="1"/>
  <c r="AY346" i="3"/>
  <c r="AY345" i="3" s="1"/>
  <c r="AY344" i="3" s="1"/>
  <c r="S418" i="2"/>
  <c r="S417" i="2" s="1"/>
  <c r="P325" i="4"/>
  <c r="P324" i="4" s="1"/>
  <c r="P349" i="3"/>
  <c r="P348" i="3" s="1"/>
  <c r="U325" i="4"/>
  <c r="U324" i="4" s="1"/>
  <c r="U349" i="3"/>
  <c r="U348" i="3" s="1"/>
  <c r="AJ325" i="4"/>
  <c r="AJ324" i="4" s="1"/>
  <c r="AJ349" i="3"/>
  <c r="AJ348" i="3" s="1"/>
  <c r="AO325" i="4"/>
  <c r="AO324" i="4" s="1"/>
  <c r="AO349" i="3"/>
  <c r="AO348" i="3" s="1"/>
  <c r="AY325" i="4"/>
  <c r="AY324" i="4" s="1"/>
  <c r="AY349" i="3"/>
  <c r="AY348" i="3" s="1"/>
  <c r="AA420" i="2"/>
  <c r="AY420" i="2"/>
  <c r="AY417" i="2" s="1"/>
  <c r="P327" i="4"/>
  <c r="P326" i="4" s="1"/>
  <c r="P351" i="3"/>
  <c r="P350" i="3" s="1"/>
  <c r="U327" i="4"/>
  <c r="U326" i="4" s="1"/>
  <c r="U351" i="3"/>
  <c r="U350" i="3" s="1"/>
  <c r="AL327" i="4"/>
  <c r="AL326" i="4" s="1"/>
  <c r="AL351" i="3"/>
  <c r="AL350" i="3" s="1"/>
  <c r="AR327" i="4"/>
  <c r="AR326" i="4" s="1"/>
  <c r="AR351" i="3"/>
  <c r="AR350" i="3" s="1"/>
  <c r="AZ421" i="2"/>
  <c r="P422" i="2"/>
  <c r="AR422" i="2"/>
  <c r="R329" i="4"/>
  <c r="R328" i="4" s="1"/>
  <c r="R353" i="3"/>
  <c r="R352" i="3" s="1"/>
  <c r="X329" i="4"/>
  <c r="X328" i="4" s="1"/>
  <c r="X353" i="3"/>
  <c r="X352" i="3" s="1"/>
  <c r="AC423" i="2"/>
  <c r="AM329" i="4"/>
  <c r="AM328" i="4" s="1"/>
  <c r="AM353" i="3"/>
  <c r="AM352" i="3" s="1"/>
  <c r="AV329" i="4"/>
  <c r="AV328" i="4" s="1"/>
  <c r="AV353" i="3"/>
  <c r="AV352" i="3" s="1"/>
  <c r="BA329" i="4"/>
  <c r="BA328" i="4" s="1"/>
  <c r="BA353" i="3"/>
  <c r="BA352" i="3" s="1"/>
  <c r="AC425" i="2"/>
  <c r="AC424" i="2" s="1"/>
  <c r="BA425" i="2"/>
  <c r="BA424" i="2" s="1"/>
  <c r="Z426" i="2"/>
  <c r="AE386" i="4"/>
  <c r="AE385" i="4" s="1"/>
  <c r="AE356" i="3"/>
  <c r="AE355" i="3" s="1"/>
  <c r="AE354" i="3" s="1"/>
  <c r="AN386" i="4"/>
  <c r="AN385" i="4" s="1"/>
  <c r="AN356" i="3"/>
  <c r="AN355" i="3" s="1"/>
  <c r="AN354" i="3" s="1"/>
  <c r="AX386" i="4"/>
  <c r="AX385" i="4" s="1"/>
  <c r="AX356" i="3"/>
  <c r="AX355" i="3" s="1"/>
  <c r="AX354" i="3" s="1"/>
  <c r="W466" i="4"/>
  <c r="W465" i="4" s="1"/>
  <c r="W464" i="4" s="1"/>
  <c r="W463" i="4" s="1"/>
  <c r="W359" i="3"/>
  <c r="W358" i="3" s="1"/>
  <c r="W357" i="3" s="1"/>
  <c r="U425" i="4"/>
  <c r="U424" i="4" s="1"/>
  <c r="U423" i="4" s="1"/>
  <c r="U414" i="3"/>
  <c r="U413" i="3" s="1"/>
  <c r="U412" i="3" s="1"/>
  <c r="U411" i="3" s="1"/>
  <c r="AC434" i="2"/>
  <c r="AO425" i="4"/>
  <c r="AO424" i="4" s="1"/>
  <c r="AO423" i="4" s="1"/>
  <c r="AO414" i="3"/>
  <c r="AO413" i="3" s="1"/>
  <c r="AO412" i="3" s="1"/>
  <c r="AO411" i="3" s="1"/>
  <c r="BA425" i="4"/>
  <c r="BA424" i="4" s="1"/>
  <c r="BA423" i="4" s="1"/>
  <c r="BA414" i="3"/>
  <c r="BA413" i="3" s="1"/>
  <c r="BA412" i="3" s="1"/>
  <c r="BA411" i="3" s="1"/>
  <c r="BA437" i="2"/>
  <c r="BA436" i="2" s="1"/>
  <c r="BA435" i="2" s="1"/>
  <c r="BA430" i="2" s="1"/>
  <c r="Z438" i="2"/>
  <c r="AE340" i="4"/>
  <c r="AE339" i="4" s="1"/>
  <c r="AE338" i="4" s="1"/>
  <c r="AE424" i="3"/>
  <c r="AE423" i="3" s="1"/>
  <c r="AE422" i="3" s="1"/>
  <c r="AN340" i="4"/>
  <c r="AN339" i="4" s="1"/>
  <c r="AN338" i="4" s="1"/>
  <c r="AN424" i="3"/>
  <c r="AN423" i="3" s="1"/>
  <c r="AN422" i="3" s="1"/>
  <c r="AX340" i="4"/>
  <c r="AX339" i="4" s="1"/>
  <c r="AX338" i="4" s="1"/>
  <c r="AX424" i="3"/>
  <c r="AX423" i="3" s="1"/>
  <c r="AX422" i="3" s="1"/>
  <c r="R440" i="2"/>
  <c r="R439" i="2" s="1"/>
  <c r="AX440" i="2"/>
  <c r="AX439" i="2" s="1"/>
  <c r="K425" i="4"/>
  <c r="K424" i="4" s="1"/>
  <c r="K423" i="4" s="1"/>
  <c r="K427" i="3"/>
  <c r="K426" i="3" s="1"/>
  <c r="K425" i="3" s="1"/>
  <c r="AA441" i="2"/>
  <c r="AI425" i="4"/>
  <c r="AI424" i="4" s="1"/>
  <c r="AI423" i="4" s="1"/>
  <c r="AI427" i="3"/>
  <c r="AI426" i="3" s="1"/>
  <c r="AI425" i="3" s="1"/>
  <c r="AY441" i="2"/>
  <c r="K443" i="2"/>
  <c r="K442" i="2" s="1"/>
  <c r="O443" i="2"/>
  <c r="O442" i="2" s="1"/>
  <c r="O435" i="2" s="1"/>
  <c r="O430" i="2" s="1"/>
  <c r="AE443" i="2"/>
  <c r="AE442" i="2" s="1"/>
  <c r="AI443" i="2"/>
  <c r="AI442" i="2" s="1"/>
  <c r="AQ443" i="2"/>
  <c r="AQ442" i="2" s="1"/>
  <c r="AQ435" i="2" s="1"/>
  <c r="AQ430" i="2" s="1"/>
  <c r="O431" i="4"/>
  <c r="O430" i="4" s="1"/>
  <c r="O429" i="4" s="1"/>
  <c r="O430" i="3"/>
  <c r="U431" i="4"/>
  <c r="U430" i="4" s="1"/>
  <c r="U429" i="4" s="1"/>
  <c r="U430" i="3"/>
  <c r="U429" i="3" s="1"/>
  <c r="U428" i="3" s="1"/>
  <c r="AB444" i="2"/>
  <c r="AL431" i="4"/>
  <c r="AL430" i="3"/>
  <c r="AL429" i="3" s="1"/>
  <c r="AL428" i="3" s="1"/>
  <c r="AQ431" i="4"/>
  <c r="AQ430" i="4" s="1"/>
  <c r="AQ429" i="4" s="1"/>
  <c r="AQ430" i="3"/>
  <c r="AQ429" i="3" s="1"/>
  <c r="AQ428" i="3" s="1"/>
  <c r="AZ431" i="4"/>
  <c r="AZ430" i="3"/>
  <c r="AZ429" i="3" s="1"/>
  <c r="AZ428" i="3" s="1"/>
  <c r="R432" i="4"/>
  <c r="R431" i="3"/>
  <c r="W432" i="4"/>
  <c r="W431" i="3"/>
  <c r="AC445" i="2"/>
  <c r="AU432" i="4"/>
  <c r="AU431" i="3"/>
  <c r="BA432" i="4"/>
  <c r="BA431" i="3"/>
  <c r="BA447" i="2"/>
  <c r="BA446" i="2" s="1"/>
  <c r="Z448" i="2"/>
  <c r="AE435" i="4"/>
  <c r="AE434" i="4" s="1"/>
  <c r="AE433" i="4" s="1"/>
  <c r="AE434" i="3"/>
  <c r="AE433" i="3" s="1"/>
  <c r="AE432" i="3" s="1"/>
  <c r="AN435" i="4"/>
  <c r="AN434" i="4" s="1"/>
  <c r="AN433" i="4" s="1"/>
  <c r="AN434" i="3"/>
  <c r="AN433" i="3" s="1"/>
  <c r="AN432" i="3" s="1"/>
  <c r="AX435" i="4"/>
  <c r="AX434" i="4" s="1"/>
  <c r="AX433" i="4" s="1"/>
  <c r="AX434" i="3"/>
  <c r="AX433" i="3" s="1"/>
  <c r="AX432" i="3" s="1"/>
  <c r="AX451" i="2"/>
  <c r="AX450" i="2" s="1"/>
  <c r="AX449" i="2" s="1"/>
  <c r="K428" i="4"/>
  <c r="K427" i="4" s="1"/>
  <c r="K426" i="4" s="1"/>
  <c r="K438" i="3"/>
  <c r="K437" i="3" s="1"/>
  <c r="K436" i="3" s="1"/>
  <c r="K435" i="3" s="1"/>
  <c r="T428" i="4"/>
  <c r="T427" i="4" s="1"/>
  <c r="T426" i="4" s="1"/>
  <c r="T438" i="3"/>
  <c r="T437" i="3" s="1"/>
  <c r="T436" i="3" s="1"/>
  <c r="AA452" i="2"/>
  <c r="AI428" i="4"/>
  <c r="AI427" i="4" s="1"/>
  <c r="AI426" i="4" s="1"/>
  <c r="AI438" i="3"/>
  <c r="AI437" i="3" s="1"/>
  <c r="AI436" i="3" s="1"/>
  <c r="AI435" i="3" s="1"/>
  <c r="AO428" i="4"/>
  <c r="AO427" i="4" s="1"/>
  <c r="AO426" i="4" s="1"/>
  <c r="AO438" i="3"/>
  <c r="AO437" i="3" s="1"/>
  <c r="AO436" i="3" s="1"/>
  <c r="AY452" i="2"/>
  <c r="AY457" i="2"/>
  <c r="AY456" i="2" s="1"/>
  <c r="AY455" i="2" s="1"/>
  <c r="AY454" i="2" s="1"/>
  <c r="P441" i="4"/>
  <c r="P440" i="4" s="1"/>
  <c r="P439" i="4" s="1"/>
  <c r="P438" i="4" s="1"/>
  <c r="P437" i="4" s="1"/>
  <c r="P70" i="3"/>
  <c r="P69" i="3" s="1"/>
  <c r="U441" i="4"/>
  <c r="U440" i="4" s="1"/>
  <c r="U439" i="4" s="1"/>
  <c r="U70" i="3"/>
  <c r="U69" i="3" s="1"/>
  <c r="U68" i="3" s="1"/>
  <c r="AL441" i="4"/>
  <c r="AL440" i="4" s="1"/>
  <c r="AL439" i="4" s="1"/>
  <c r="AL70" i="3"/>
  <c r="AL69" i="3" s="1"/>
  <c r="AR441" i="4"/>
  <c r="AR440" i="4" s="1"/>
  <c r="AR439" i="4" s="1"/>
  <c r="AR438" i="4" s="1"/>
  <c r="AR437" i="4" s="1"/>
  <c r="AR70" i="3"/>
  <c r="AR69" i="3" s="1"/>
  <c r="AR68" i="3" s="1"/>
  <c r="AZ458" i="2"/>
  <c r="P459" i="2"/>
  <c r="AR459" i="2"/>
  <c r="R443" i="4"/>
  <c r="R442" i="4" s="1"/>
  <c r="R72" i="3"/>
  <c r="R71" i="3" s="1"/>
  <c r="X443" i="4"/>
  <c r="X442" i="4" s="1"/>
  <c r="X72" i="3"/>
  <c r="X71" i="3" s="1"/>
  <c r="AC460" i="2"/>
  <c r="AM443" i="4"/>
  <c r="AM442" i="4" s="1"/>
  <c r="AM72" i="3"/>
  <c r="AM71" i="3" s="1"/>
  <c r="AV443" i="4"/>
  <c r="AV442" i="4" s="1"/>
  <c r="AV72" i="3"/>
  <c r="AV71" i="3" s="1"/>
  <c r="BA443" i="4"/>
  <c r="BA442" i="4" s="1"/>
  <c r="BA72" i="3"/>
  <c r="BA71" i="3" s="1"/>
  <c r="Y462" i="2"/>
  <c r="Y461" i="2" s="1"/>
  <c r="Y455" i="2" s="1"/>
  <c r="Y454" i="2" s="1"/>
  <c r="Y453" i="2" s="1"/>
  <c r="AW462" i="2"/>
  <c r="AW461" i="2" s="1"/>
  <c r="AW455" i="2" s="1"/>
  <c r="AW454" i="2" s="1"/>
  <c r="AW453" i="2" s="1"/>
  <c r="S446" i="4"/>
  <c r="S445" i="4" s="1"/>
  <c r="S444" i="4" s="1"/>
  <c r="S75" i="3"/>
  <c r="S74" i="3" s="1"/>
  <c r="S73" i="3" s="1"/>
  <c r="Z463" i="2"/>
  <c r="AG446" i="4"/>
  <c r="AG445" i="4" s="1"/>
  <c r="AG444" i="4" s="1"/>
  <c r="AG438" i="4" s="1"/>
  <c r="AG437" i="4" s="1"/>
  <c r="AG75" i="3"/>
  <c r="AG74" i="3" s="1"/>
  <c r="AG73" i="3" s="1"/>
  <c r="AN446" i="4"/>
  <c r="AN445" i="4" s="1"/>
  <c r="AN444" i="4" s="1"/>
  <c r="AN75" i="3"/>
  <c r="AN74" i="3" s="1"/>
  <c r="AN73" i="3" s="1"/>
  <c r="AX446" i="4"/>
  <c r="AX445" i="4" s="1"/>
  <c r="AX444" i="4" s="1"/>
  <c r="AX75" i="3"/>
  <c r="AX74" i="3" s="1"/>
  <c r="AX73" i="3" s="1"/>
  <c r="W470" i="4"/>
  <c r="W469" i="4" s="1"/>
  <c r="W468" i="4" s="1"/>
  <c r="W467" i="4" s="1"/>
  <c r="W78" i="3"/>
  <c r="W77" i="3" s="1"/>
  <c r="W76" i="3" s="1"/>
  <c r="W67" i="3" s="1"/>
  <c r="U469" i="2"/>
  <c r="U468" i="2" s="1"/>
  <c r="U467" i="2" s="1"/>
  <c r="R470" i="2"/>
  <c r="X475" i="4"/>
  <c r="X474" i="4" s="1"/>
  <c r="X473" i="4" s="1"/>
  <c r="X467" i="4" s="1"/>
  <c r="X91" i="3"/>
  <c r="X90" i="3" s="1"/>
  <c r="X89" i="3" s="1"/>
  <c r="X88" i="3" s="1"/>
  <c r="AC470" i="2"/>
  <c r="AM475" i="4"/>
  <c r="AM474" i="4" s="1"/>
  <c r="AM473" i="4" s="1"/>
  <c r="AM91" i="3"/>
  <c r="AM90" i="3" s="1"/>
  <c r="AM89" i="3" s="1"/>
  <c r="AM88" i="3" s="1"/>
  <c r="AV475" i="4"/>
  <c r="AV474" i="4" s="1"/>
  <c r="AV473" i="4" s="1"/>
  <c r="AV91" i="3"/>
  <c r="AV90" i="3" s="1"/>
  <c r="AV89" i="3" s="1"/>
  <c r="AV88" i="3" s="1"/>
  <c r="BA475" i="4"/>
  <c r="BA474" i="4" s="1"/>
  <c r="BA473" i="4" s="1"/>
  <c r="BA91" i="3"/>
  <c r="BA90" i="3" s="1"/>
  <c r="BA89" i="3" s="1"/>
  <c r="BA88" i="3" s="1"/>
  <c r="AO472" i="2"/>
  <c r="AO471" i="2" s="1"/>
  <c r="BA472" i="2"/>
  <c r="BA471" i="2" s="1"/>
  <c r="AO473" i="2"/>
  <c r="U472" i="4"/>
  <c r="U471" i="4" s="1"/>
  <c r="U467" i="4" s="1"/>
  <c r="U116" i="3"/>
  <c r="AC474" i="2"/>
  <c r="AL472" i="4"/>
  <c r="AL471" i="4" s="1"/>
  <c r="AL116" i="3"/>
  <c r="AP472" i="4"/>
  <c r="AP471" i="4" s="1"/>
  <c r="AP467" i="4" s="1"/>
  <c r="AP455" i="4" s="1"/>
  <c r="AP116" i="3"/>
  <c r="AY472" i="4"/>
  <c r="AY471" i="4" s="1"/>
  <c r="AY116" i="3"/>
  <c r="K478" i="2"/>
  <c r="K477" i="2" s="1"/>
  <c r="K476" i="2" s="1"/>
  <c r="K475" i="2" s="1"/>
  <c r="K453" i="2" s="1"/>
  <c r="AE478" i="2"/>
  <c r="AE477" i="2" s="1"/>
  <c r="AE476" i="2" s="1"/>
  <c r="AE475" i="2" s="1"/>
  <c r="AE453" i="2" s="1"/>
  <c r="AI478" i="2"/>
  <c r="AI477" i="2" s="1"/>
  <c r="AI476" i="2" s="1"/>
  <c r="AI475" i="2" s="1"/>
  <c r="AI453" i="2" s="1"/>
  <c r="AY478" i="2"/>
  <c r="AY477" i="2" s="1"/>
  <c r="AY476" i="2" s="1"/>
  <c r="AY475" i="2" s="1"/>
  <c r="O451" i="4"/>
  <c r="O450" i="4" s="1"/>
  <c r="O449" i="4" s="1"/>
  <c r="O448" i="4" s="1"/>
  <c r="O447" i="4" s="1"/>
  <c r="O436" i="4" s="1"/>
  <c r="O473" i="3"/>
  <c r="O472" i="3" s="1"/>
  <c r="O471" i="3" s="1"/>
  <c r="O470" i="3" s="1"/>
  <c r="O469" i="3" s="1"/>
  <c r="U451" i="4"/>
  <c r="U450" i="4" s="1"/>
  <c r="U449" i="4" s="1"/>
  <c r="U448" i="4" s="1"/>
  <c r="U447" i="4" s="1"/>
  <c r="U473" i="3"/>
  <c r="U472" i="3" s="1"/>
  <c r="U471" i="3" s="1"/>
  <c r="U470" i="3" s="1"/>
  <c r="AB479" i="2"/>
  <c r="AL451" i="4"/>
  <c r="AL450" i="4" s="1"/>
  <c r="AL449" i="4" s="1"/>
  <c r="AL448" i="4" s="1"/>
  <c r="AL447" i="4" s="1"/>
  <c r="AL473" i="3"/>
  <c r="AL472" i="3" s="1"/>
  <c r="AL471" i="3" s="1"/>
  <c r="AL470" i="3" s="1"/>
  <c r="AQ451" i="4"/>
  <c r="AQ450" i="4" s="1"/>
  <c r="AQ449" i="4" s="1"/>
  <c r="AQ448" i="4" s="1"/>
  <c r="AQ447" i="4" s="1"/>
  <c r="AQ473" i="3"/>
  <c r="AQ472" i="3" s="1"/>
  <c r="AQ471" i="3" s="1"/>
  <c r="AQ470" i="3" s="1"/>
  <c r="AQ469" i="3" s="1"/>
  <c r="AZ451" i="4"/>
  <c r="AZ450" i="4" s="1"/>
  <c r="AZ449" i="4" s="1"/>
  <c r="AZ473" i="3"/>
  <c r="AZ472" i="3" s="1"/>
  <c r="AZ471" i="3" s="1"/>
  <c r="AZ470" i="3" s="1"/>
  <c r="P482" i="2"/>
  <c r="P481" i="2" s="1"/>
  <c r="P480" i="2" s="1"/>
  <c r="P475" i="2" s="1"/>
  <c r="AR482" i="2"/>
  <c r="AR481" i="2" s="1"/>
  <c r="AR480" i="2" s="1"/>
  <c r="AR475" i="2" s="1"/>
  <c r="R454" i="4"/>
  <c r="R453" i="4" s="1"/>
  <c r="R452" i="4" s="1"/>
  <c r="R477" i="3"/>
  <c r="R476" i="3" s="1"/>
  <c r="R475" i="3" s="1"/>
  <c r="R474" i="3" s="1"/>
  <c r="X454" i="4"/>
  <c r="X453" i="4" s="1"/>
  <c r="X452" i="4" s="1"/>
  <c r="X448" i="4" s="1"/>
  <c r="X447" i="4" s="1"/>
  <c r="X477" i="3"/>
  <c r="X476" i="3" s="1"/>
  <c r="X475" i="3" s="1"/>
  <c r="X474" i="3" s="1"/>
  <c r="X469" i="3" s="1"/>
  <c r="AC483" i="2"/>
  <c r="AM454" i="4"/>
  <c r="AM453" i="4" s="1"/>
  <c r="AM452" i="4" s="1"/>
  <c r="AM477" i="3"/>
  <c r="AM476" i="3" s="1"/>
  <c r="AM475" i="3" s="1"/>
  <c r="AM474" i="3" s="1"/>
  <c r="AV454" i="4"/>
  <c r="AV453" i="4" s="1"/>
  <c r="AV452" i="4" s="1"/>
  <c r="AV477" i="3"/>
  <c r="AV476" i="3" s="1"/>
  <c r="AV475" i="3" s="1"/>
  <c r="AV474" i="3" s="1"/>
  <c r="AV469" i="3" s="1"/>
  <c r="BA454" i="4"/>
  <c r="BA453" i="4" s="1"/>
  <c r="BA452" i="4" s="1"/>
  <c r="BA477" i="3"/>
  <c r="BA476" i="3" s="1"/>
  <c r="BA475" i="3" s="1"/>
  <c r="BA474" i="3" s="1"/>
  <c r="Z489" i="2"/>
  <c r="AN489" i="2"/>
  <c r="T491" i="2"/>
  <c r="AA491" i="2"/>
  <c r="P485" i="4"/>
  <c r="P484" i="4" s="1"/>
  <c r="P483" i="4" s="1"/>
  <c r="P81" i="3"/>
  <c r="P80" i="3" s="1"/>
  <c r="P79" i="3" s="1"/>
  <c r="U485" i="4"/>
  <c r="U484" i="4" s="1"/>
  <c r="U483" i="4" s="1"/>
  <c r="U81" i="3"/>
  <c r="U80" i="3" s="1"/>
  <c r="U79" i="3" s="1"/>
  <c r="AL485" i="4"/>
  <c r="AL484" i="4" s="1"/>
  <c r="AL483" i="4" s="1"/>
  <c r="AL81" i="3"/>
  <c r="AL80" i="3" s="1"/>
  <c r="AL79" i="3" s="1"/>
  <c r="AR485" i="4"/>
  <c r="AR484" i="4" s="1"/>
  <c r="AR483" i="4" s="1"/>
  <c r="AR482" i="4" s="1"/>
  <c r="AR81" i="3"/>
  <c r="AR80" i="3" s="1"/>
  <c r="AR79" i="3" s="1"/>
  <c r="AZ497" i="2"/>
  <c r="R488" i="4"/>
  <c r="R487" i="4" s="1"/>
  <c r="R486" i="4" s="1"/>
  <c r="R84" i="3"/>
  <c r="R83" i="3" s="1"/>
  <c r="R82" i="3" s="1"/>
  <c r="X488" i="4"/>
  <c r="X487" i="4" s="1"/>
  <c r="X486" i="4" s="1"/>
  <c r="X84" i="3"/>
  <c r="X83" i="3" s="1"/>
  <c r="X82" i="3" s="1"/>
  <c r="AC500" i="2"/>
  <c r="AM488" i="4"/>
  <c r="AM487" i="4" s="1"/>
  <c r="AM486" i="4" s="1"/>
  <c r="AM84" i="3"/>
  <c r="AM83" i="3" s="1"/>
  <c r="AM82" i="3" s="1"/>
  <c r="AV488" i="4"/>
  <c r="AV487" i="4" s="1"/>
  <c r="AV486" i="4" s="1"/>
  <c r="AV84" i="3"/>
  <c r="AV83" i="3" s="1"/>
  <c r="AV82" i="3" s="1"/>
  <c r="BA488" i="4"/>
  <c r="BA487" i="4" s="1"/>
  <c r="BA486" i="4" s="1"/>
  <c r="BA84" i="3"/>
  <c r="BA83" i="3" s="1"/>
  <c r="BA82" i="3" s="1"/>
  <c r="S491" i="4"/>
  <c r="S490" i="4" s="1"/>
  <c r="S489" i="4" s="1"/>
  <c r="S87" i="3"/>
  <c r="S86" i="3" s="1"/>
  <c r="S85" i="3" s="1"/>
  <c r="Z491" i="4"/>
  <c r="Z490" i="4" s="1"/>
  <c r="Z489" i="4" s="1"/>
  <c r="Z87" i="3"/>
  <c r="Z86" i="3" s="1"/>
  <c r="Z85" i="3" s="1"/>
  <c r="AG491" i="4"/>
  <c r="AG490" i="4" s="1"/>
  <c r="AG489" i="4" s="1"/>
  <c r="AG482" i="4" s="1"/>
  <c r="AG455" i="4" s="1"/>
  <c r="AG87" i="3"/>
  <c r="AG86" i="3" s="1"/>
  <c r="AG85" i="3" s="1"/>
  <c r="AN491" i="4"/>
  <c r="AN490" i="4" s="1"/>
  <c r="AN489" i="4" s="1"/>
  <c r="AN87" i="3"/>
  <c r="AN86" i="3" s="1"/>
  <c r="AN85" i="3" s="1"/>
  <c r="AX491" i="4"/>
  <c r="AX490" i="4" s="1"/>
  <c r="AX489" i="4" s="1"/>
  <c r="AX87" i="3"/>
  <c r="AX86" i="3" s="1"/>
  <c r="AX85" i="3" s="1"/>
  <c r="R12" i="3"/>
  <c r="R11" i="3" s="1"/>
  <c r="AL12" i="3"/>
  <c r="AL11" i="3" s="1"/>
  <c r="AX12" i="3"/>
  <c r="AX11" i="3" s="1"/>
  <c r="R14" i="3"/>
  <c r="R13" i="3" s="1"/>
  <c r="AL14" i="3"/>
  <c r="AL13" i="3" s="1"/>
  <c r="AX14" i="3"/>
  <c r="AX13" i="3" s="1"/>
  <c r="AA149" i="3"/>
  <c r="AA148" i="3" s="1"/>
  <c r="AA147" i="3" s="1"/>
  <c r="AA146" i="3" s="1"/>
  <c r="R278" i="4"/>
  <c r="R277" i="4" s="1"/>
  <c r="R276" i="4" s="1"/>
  <c r="R463" i="3"/>
  <c r="R462" i="3" s="1"/>
  <c r="Y278" i="4"/>
  <c r="Y277" i="4" s="1"/>
  <c r="Y276" i="4" s="1"/>
  <c r="Y463" i="3"/>
  <c r="Y462" i="3" s="1"/>
  <c r="AM278" i="4"/>
  <c r="AM277" i="4" s="1"/>
  <c r="AM276" i="4" s="1"/>
  <c r="AM463" i="3"/>
  <c r="AM462" i="3" s="1"/>
  <c r="AW278" i="4"/>
  <c r="AW277" i="4" s="1"/>
  <c r="AW276" i="4" s="1"/>
  <c r="AW463" i="3"/>
  <c r="AW462" i="3" s="1"/>
  <c r="BA288" i="2"/>
  <c r="S280" i="4"/>
  <c r="S279" i="4" s="1"/>
  <c r="S465" i="3"/>
  <c r="S464" i="3" s="1"/>
  <c r="Z280" i="4"/>
  <c r="Z279" i="4" s="1"/>
  <c r="Z465" i="3"/>
  <c r="Z464" i="3" s="1"/>
  <c r="AG280" i="4"/>
  <c r="AG279" i="4" s="1"/>
  <c r="AG465" i="3"/>
  <c r="AG464" i="3" s="1"/>
  <c r="AG461" i="3" s="1"/>
  <c r="AN280" i="4"/>
  <c r="AN279" i="4" s="1"/>
  <c r="AN465" i="3"/>
  <c r="AN464" i="3" s="1"/>
  <c r="AN461" i="3" s="1"/>
  <c r="AX280" i="4"/>
  <c r="AX279" i="4" s="1"/>
  <c r="AX465" i="3"/>
  <c r="AX464" i="3" s="1"/>
  <c r="R285" i="4"/>
  <c r="R284" i="4" s="1"/>
  <c r="R283" i="4" s="1"/>
  <c r="R282" i="4" s="1"/>
  <c r="R281" i="4" s="1"/>
  <c r="R468" i="3"/>
  <c r="R467" i="3" s="1"/>
  <c r="R466" i="3" s="1"/>
  <c r="Z293" i="2"/>
  <c r="AL285" i="4"/>
  <c r="AL284" i="4" s="1"/>
  <c r="AL283" i="4" s="1"/>
  <c r="AL282" i="4" s="1"/>
  <c r="AL281" i="4" s="1"/>
  <c r="AL468" i="3"/>
  <c r="AL467" i="3" s="1"/>
  <c r="AL466" i="3" s="1"/>
  <c r="AX285" i="4"/>
  <c r="AX284" i="4" s="1"/>
  <c r="AX283" i="4" s="1"/>
  <c r="AX282" i="4" s="1"/>
  <c r="AX281" i="4" s="1"/>
  <c r="AX468" i="3"/>
  <c r="AX467" i="3" s="1"/>
  <c r="AX466" i="3" s="1"/>
  <c r="T299" i="2"/>
  <c r="T298" i="2" s="1"/>
  <c r="R337" i="4"/>
  <c r="R336" i="4" s="1"/>
  <c r="R335" i="4" s="1"/>
  <c r="R218" i="3"/>
  <c r="R217" i="3" s="1"/>
  <c r="R216" i="3" s="1"/>
  <c r="W337" i="4"/>
  <c r="W336" i="4" s="1"/>
  <c r="W335" i="4" s="1"/>
  <c r="W218" i="3"/>
  <c r="W217" i="3" s="1"/>
  <c r="W216" i="3" s="1"/>
  <c r="W215" i="3" s="1"/>
  <c r="AC337" i="4"/>
  <c r="AC336" i="4" s="1"/>
  <c r="AC335" i="4" s="1"/>
  <c r="AC218" i="3"/>
  <c r="AC217" i="3" s="1"/>
  <c r="AC216" i="3" s="1"/>
  <c r="AU337" i="4"/>
  <c r="AU336" i="4" s="1"/>
  <c r="AU335" i="4" s="1"/>
  <c r="AU218" i="3"/>
  <c r="AU217" i="3" s="1"/>
  <c r="AU216" i="3" s="1"/>
  <c r="AU215" i="3" s="1"/>
  <c r="BA337" i="4"/>
  <c r="BA336" i="4" s="1"/>
  <c r="BA335" i="4" s="1"/>
  <c r="BA218" i="3"/>
  <c r="BA217" i="3" s="1"/>
  <c r="BA216" i="3" s="1"/>
  <c r="BA302" i="2"/>
  <c r="BA301" i="2" s="1"/>
  <c r="X343" i="4"/>
  <c r="X342" i="4" s="1"/>
  <c r="X341" i="4" s="1"/>
  <c r="X221" i="3"/>
  <c r="X220" i="3" s="1"/>
  <c r="X219" i="3" s="1"/>
  <c r="AC343" i="4"/>
  <c r="AC342" i="4" s="1"/>
  <c r="AC341" i="4" s="1"/>
  <c r="AC221" i="3"/>
  <c r="AC220" i="3" s="1"/>
  <c r="AC219" i="3" s="1"/>
  <c r="AP343" i="4"/>
  <c r="AP342" i="4" s="1"/>
  <c r="AP341" i="4" s="1"/>
  <c r="AP221" i="3"/>
  <c r="AP220" i="3" s="1"/>
  <c r="AP219" i="3" s="1"/>
  <c r="AY343" i="4"/>
  <c r="AY342" i="4" s="1"/>
  <c r="AY341" i="4" s="1"/>
  <c r="AY221" i="3"/>
  <c r="AY220" i="3" s="1"/>
  <c r="AY219" i="3" s="1"/>
  <c r="S305" i="2"/>
  <c r="S304" i="2" s="1"/>
  <c r="AZ306" i="2"/>
  <c r="L308" i="2"/>
  <c r="L307" i="2" s="1"/>
  <c r="AJ308" i="2"/>
  <c r="AJ307" i="2" s="1"/>
  <c r="AJ297" i="2" s="1"/>
  <c r="R224" i="3"/>
  <c r="R223" i="3" s="1"/>
  <c r="R222" i="3" s="1"/>
  <c r="X355" i="4"/>
  <c r="X354" i="4" s="1"/>
  <c r="X353" i="4" s="1"/>
  <c r="X224" i="3"/>
  <c r="X223" i="3" s="1"/>
  <c r="X222" i="3" s="1"/>
  <c r="AC224" i="3"/>
  <c r="AC223" i="3" s="1"/>
  <c r="AC222" i="3" s="1"/>
  <c r="AM355" i="4"/>
  <c r="AM354" i="4" s="1"/>
  <c r="AM353" i="4" s="1"/>
  <c r="AM224" i="3"/>
  <c r="AM223" i="3" s="1"/>
  <c r="AM222" i="3" s="1"/>
  <c r="AV355" i="4"/>
  <c r="AV354" i="4" s="1"/>
  <c r="AV353" i="4" s="1"/>
  <c r="AV224" i="3"/>
  <c r="AV223" i="3" s="1"/>
  <c r="AV222" i="3" s="1"/>
  <c r="BA355" i="4"/>
  <c r="BA354" i="4" s="1"/>
  <c r="BA353" i="4" s="1"/>
  <c r="BA224" i="3"/>
  <c r="BA223" i="3" s="1"/>
  <c r="BA222" i="3" s="1"/>
  <c r="AC311" i="2"/>
  <c r="AC310" i="2" s="1"/>
  <c r="AO311" i="2"/>
  <c r="AO310" i="2" s="1"/>
  <c r="AO297" i="2" s="1"/>
  <c r="BA311" i="2"/>
  <c r="BA310" i="2" s="1"/>
  <c r="P358" i="4"/>
  <c r="P357" i="4" s="1"/>
  <c r="P356" i="4" s="1"/>
  <c r="P227" i="3"/>
  <c r="P226" i="3" s="1"/>
  <c r="P225" i="3" s="1"/>
  <c r="U358" i="4"/>
  <c r="U357" i="4" s="1"/>
  <c r="U356" i="4" s="1"/>
  <c r="U227" i="3"/>
  <c r="U226" i="3" s="1"/>
  <c r="U225" i="3" s="1"/>
  <c r="AA312" i="2"/>
  <c r="AF358" i="4"/>
  <c r="AF357" i="4" s="1"/>
  <c r="AF356" i="4" s="1"/>
  <c r="AF227" i="3"/>
  <c r="AF226" i="3" s="1"/>
  <c r="AF225" i="3" s="1"/>
  <c r="AM358" i="4"/>
  <c r="AM357" i="4" s="1"/>
  <c r="AM356" i="4" s="1"/>
  <c r="AM227" i="3"/>
  <c r="AM226" i="3" s="1"/>
  <c r="AM225" i="3" s="1"/>
  <c r="AR358" i="4"/>
  <c r="AR357" i="4" s="1"/>
  <c r="AR356" i="4" s="1"/>
  <c r="AR227" i="3"/>
  <c r="AR226" i="3" s="1"/>
  <c r="AR225" i="3" s="1"/>
  <c r="AR215" i="3" s="1"/>
  <c r="AY358" i="4"/>
  <c r="AY357" i="4" s="1"/>
  <c r="AY356" i="4" s="1"/>
  <c r="AY227" i="3"/>
  <c r="AY226" i="3" s="1"/>
  <c r="AY225" i="3" s="1"/>
  <c r="S314" i="2"/>
  <c r="S313" i="2" s="1"/>
  <c r="AM314" i="2"/>
  <c r="AM313" i="2" s="1"/>
  <c r="AZ315" i="2"/>
  <c r="T317" i="2"/>
  <c r="T316" i="2" s="1"/>
  <c r="AN317" i="2"/>
  <c r="AN316" i="2" s="1"/>
  <c r="AM318" i="2"/>
  <c r="AC321" i="2"/>
  <c r="U408" i="4"/>
  <c r="U407" i="4" s="1"/>
  <c r="U406" i="4" s="1"/>
  <c r="U239" i="3"/>
  <c r="U238" i="3" s="1"/>
  <c r="U237" i="3" s="1"/>
  <c r="AC324" i="2"/>
  <c r="AO408" i="4"/>
  <c r="AO407" i="4" s="1"/>
  <c r="AO406" i="4" s="1"/>
  <c r="AO239" i="3"/>
  <c r="AO238" i="3" s="1"/>
  <c r="AO237" i="3" s="1"/>
  <c r="BA408" i="4"/>
  <c r="BA407" i="4" s="1"/>
  <c r="BA406" i="4" s="1"/>
  <c r="BA239" i="3"/>
  <c r="BA238" i="3" s="1"/>
  <c r="BA237" i="3" s="1"/>
  <c r="T396" i="4"/>
  <c r="T395" i="4" s="1"/>
  <c r="T394" i="4" s="1"/>
  <c r="T243" i="3"/>
  <c r="T242" i="3" s="1"/>
  <c r="T241" i="3" s="1"/>
  <c r="AB328" i="2"/>
  <c r="S399" i="4"/>
  <c r="S398" i="4" s="1"/>
  <c r="S397" i="4" s="1"/>
  <c r="S246" i="3"/>
  <c r="S245" i="3" s="1"/>
  <c r="S244" i="3" s="1"/>
  <c r="AA331" i="2"/>
  <c r="S333" i="2"/>
  <c r="S332" i="2" s="1"/>
  <c r="AE333" i="2"/>
  <c r="AE332" i="2" s="1"/>
  <c r="O334" i="4"/>
  <c r="O333" i="4" s="1"/>
  <c r="O332" i="4" s="1"/>
  <c r="O249" i="3"/>
  <c r="O248" i="3" s="1"/>
  <c r="O247" i="3" s="1"/>
  <c r="U334" i="4"/>
  <c r="U333" i="4" s="1"/>
  <c r="U332" i="4" s="1"/>
  <c r="U249" i="3"/>
  <c r="U248" i="3" s="1"/>
  <c r="U247" i="3" s="1"/>
  <c r="AB334" i="4"/>
  <c r="AB333" i="4" s="1"/>
  <c r="AB332" i="4" s="1"/>
  <c r="AB249" i="3"/>
  <c r="AB248" i="3" s="1"/>
  <c r="AB247" i="3" s="1"/>
  <c r="AL334" i="4"/>
  <c r="AL333" i="4" s="1"/>
  <c r="AL332" i="4" s="1"/>
  <c r="AL249" i="3"/>
  <c r="AL248" i="3" s="1"/>
  <c r="AL247" i="3" s="1"/>
  <c r="AQ334" i="4"/>
  <c r="AQ333" i="4" s="1"/>
  <c r="AQ332" i="4" s="1"/>
  <c r="AQ249" i="3"/>
  <c r="AQ248" i="3" s="1"/>
  <c r="AQ247" i="3" s="1"/>
  <c r="AZ334" i="4"/>
  <c r="AZ333" i="4" s="1"/>
  <c r="AZ332" i="4" s="1"/>
  <c r="AZ249" i="3"/>
  <c r="AZ248" i="3" s="1"/>
  <c r="AZ247" i="3" s="1"/>
  <c r="P346" i="4"/>
  <c r="P345" i="4" s="1"/>
  <c r="P344" i="4" s="1"/>
  <c r="P252" i="3"/>
  <c r="P251" i="3" s="1"/>
  <c r="P250" i="3" s="1"/>
  <c r="U346" i="4"/>
  <c r="U345" i="4" s="1"/>
  <c r="U344" i="4" s="1"/>
  <c r="U252" i="3"/>
  <c r="U251" i="3" s="1"/>
  <c r="U250" i="3" s="1"/>
  <c r="AJ346" i="4"/>
  <c r="AJ345" i="4" s="1"/>
  <c r="AJ344" i="4" s="1"/>
  <c r="AJ252" i="3"/>
  <c r="AJ251" i="3" s="1"/>
  <c r="AJ250" i="3" s="1"/>
  <c r="AO346" i="4"/>
  <c r="AO345" i="4" s="1"/>
  <c r="AO344" i="4" s="1"/>
  <c r="AO252" i="3"/>
  <c r="AO251" i="3" s="1"/>
  <c r="AO250" i="3" s="1"/>
  <c r="R339" i="2"/>
  <c r="R338" i="2" s="1"/>
  <c r="AL339" i="2"/>
  <c r="AL338" i="2" s="1"/>
  <c r="T340" i="2"/>
  <c r="AA342" i="2"/>
  <c r="AA341" i="2" s="1"/>
  <c r="AY342" i="2"/>
  <c r="AY341" i="2" s="1"/>
  <c r="AC343" i="2"/>
  <c r="AC355" i="4" s="1"/>
  <c r="AC354" i="4" s="1"/>
  <c r="AC353" i="4" s="1"/>
  <c r="AC345" i="2"/>
  <c r="AC344" i="2" s="1"/>
  <c r="AO345" i="2"/>
  <c r="AO344" i="2" s="1"/>
  <c r="BA345" i="2"/>
  <c r="BA344" i="2" s="1"/>
  <c r="AA346" i="2"/>
  <c r="AM348" i="2"/>
  <c r="AM347" i="2" s="1"/>
  <c r="N361" i="4"/>
  <c r="N360" i="4" s="1"/>
  <c r="N359" i="4" s="1"/>
  <c r="N264" i="3"/>
  <c r="N263" i="3" s="1"/>
  <c r="N262" i="3" s="1"/>
  <c r="AA361" i="4"/>
  <c r="AA360" i="4" s="1"/>
  <c r="AA359" i="4" s="1"/>
  <c r="AA264" i="3"/>
  <c r="AA263" i="3" s="1"/>
  <c r="AA262" i="3" s="1"/>
  <c r="AJ361" i="4"/>
  <c r="AJ360" i="4" s="1"/>
  <c r="AJ359" i="4" s="1"/>
  <c r="AJ264" i="3"/>
  <c r="AJ263" i="3" s="1"/>
  <c r="AJ262" i="3" s="1"/>
  <c r="AO361" i="4"/>
  <c r="AO360" i="4" s="1"/>
  <c r="AO359" i="4" s="1"/>
  <c r="AO264" i="3"/>
  <c r="AO263" i="3" s="1"/>
  <c r="AO262" i="3" s="1"/>
  <c r="AY361" i="4"/>
  <c r="AY360" i="4" s="1"/>
  <c r="AY359" i="4" s="1"/>
  <c r="AY264" i="3"/>
  <c r="AY263" i="3" s="1"/>
  <c r="AY262" i="3" s="1"/>
  <c r="AY351" i="2"/>
  <c r="AY350" i="2" s="1"/>
  <c r="K367" i="4"/>
  <c r="K366" i="4" s="1"/>
  <c r="K365" i="4" s="1"/>
  <c r="K267" i="3"/>
  <c r="K266" i="3" s="1"/>
  <c r="K265" i="3" s="1"/>
  <c r="AN367" i="4"/>
  <c r="AN366" i="4" s="1"/>
  <c r="AN365" i="4" s="1"/>
  <c r="AN267" i="3"/>
  <c r="AN266" i="3" s="1"/>
  <c r="AN265" i="3" s="1"/>
  <c r="AR367" i="4"/>
  <c r="AR366" i="4" s="1"/>
  <c r="AR365" i="4" s="1"/>
  <c r="AR267" i="3"/>
  <c r="AR266" i="3" s="1"/>
  <c r="AR265" i="3" s="1"/>
  <c r="BA367" i="4"/>
  <c r="BA366" i="4" s="1"/>
  <c r="BA365" i="4" s="1"/>
  <c r="BA267" i="3"/>
  <c r="BA266" i="3" s="1"/>
  <c r="BA265" i="3" s="1"/>
  <c r="N370" i="4"/>
  <c r="N369" i="4" s="1"/>
  <c r="N368" i="4" s="1"/>
  <c r="N270" i="3"/>
  <c r="N269" i="3" s="1"/>
  <c r="N268" i="3" s="1"/>
  <c r="U370" i="4"/>
  <c r="U369" i="4" s="1"/>
  <c r="U368" i="4" s="1"/>
  <c r="U270" i="3"/>
  <c r="U269" i="3" s="1"/>
  <c r="U268" i="3" s="1"/>
  <c r="AC355" i="2"/>
  <c r="AH370" i="4"/>
  <c r="AH369" i="4" s="1"/>
  <c r="AH368" i="4" s="1"/>
  <c r="AH270" i="3"/>
  <c r="AH269" i="3" s="1"/>
  <c r="AH268" i="3" s="1"/>
  <c r="AO370" i="4"/>
  <c r="AO369" i="4" s="1"/>
  <c r="AO368" i="4" s="1"/>
  <c r="AO270" i="3"/>
  <c r="AO269" i="3" s="1"/>
  <c r="AO268" i="3" s="1"/>
  <c r="AT370" i="4"/>
  <c r="AT369" i="4" s="1"/>
  <c r="AT368" i="4" s="1"/>
  <c r="AT270" i="3"/>
  <c r="AT269" i="3" s="1"/>
  <c r="AT268" i="3" s="1"/>
  <c r="BA370" i="4"/>
  <c r="BA369" i="4" s="1"/>
  <c r="BA368" i="4" s="1"/>
  <c r="BA270" i="3"/>
  <c r="BA269" i="3" s="1"/>
  <c r="BA268" i="3" s="1"/>
  <c r="AO357" i="2"/>
  <c r="AO356" i="2" s="1"/>
  <c r="T373" i="4"/>
  <c r="T372" i="4" s="1"/>
  <c r="T371" i="4" s="1"/>
  <c r="T273" i="3"/>
  <c r="T272" i="3" s="1"/>
  <c r="T271" i="3" s="1"/>
  <c r="AB358" i="2"/>
  <c r="AM373" i="4"/>
  <c r="AM372" i="4" s="1"/>
  <c r="AM371" i="4" s="1"/>
  <c r="AM273" i="3"/>
  <c r="AM272" i="3" s="1"/>
  <c r="AM271" i="3" s="1"/>
  <c r="AX373" i="4"/>
  <c r="AX372" i="4" s="1"/>
  <c r="AX371" i="4" s="1"/>
  <c r="AX273" i="3"/>
  <c r="AX272" i="3" s="1"/>
  <c r="AX271" i="3" s="1"/>
  <c r="R360" i="2"/>
  <c r="R359" i="2" s="1"/>
  <c r="AL360" i="2"/>
  <c r="AL359" i="2" s="1"/>
  <c r="AY361" i="2"/>
  <c r="S363" i="2"/>
  <c r="S362" i="2" s="1"/>
  <c r="AE363" i="2"/>
  <c r="AE362" i="2" s="1"/>
  <c r="O391" i="4"/>
  <c r="O390" i="4" s="1"/>
  <c r="O389" i="4" s="1"/>
  <c r="O388" i="4" s="1"/>
  <c r="O387" i="4" s="1"/>
  <c r="O279" i="3"/>
  <c r="O278" i="3" s="1"/>
  <c r="O277" i="3" s="1"/>
  <c r="U391" i="4"/>
  <c r="U390" i="4" s="1"/>
  <c r="U389" i="4" s="1"/>
  <c r="U388" i="4" s="1"/>
  <c r="U387" i="4" s="1"/>
  <c r="U279" i="3"/>
  <c r="U278" i="3" s="1"/>
  <c r="U277" i="3" s="1"/>
  <c r="AB391" i="4"/>
  <c r="AB390" i="4" s="1"/>
  <c r="AB389" i="4" s="1"/>
  <c r="AB388" i="4" s="1"/>
  <c r="AB387" i="4" s="1"/>
  <c r="AB279" i="3"/>
  <c r="AB278" i="3" s="1"/>
  <c r="AB277" i="3" s="1"/>
  <c r="AL391" i="4"/>
  <c r="AL390" i="4" s="1"/>
  <c r="AL389" i="4" s="1"/>
  <c r="AL388" i="4" s="1"/>
  <c r="AL387" i="4" s="1"/>
  <c r="AL279" i="3"/>
  <c r="AL278" i="3" s="1"/>
  <c r="AL277" i="3" s="1"/>
  <c r="AQ391" i="4"/>
  <c r="AQ390" i="4" s="1"/>
  <c r="AQ389" i="4" s="1"/>
  <c r="AQ388" i="4" s="1"/>
  <c r="AQ387" i="4" s="1"/>
  <c r="AQ279" i="3"/>
  <c r="AQ278" i="3" s="1"/>
  <c r="AQ277" i="3" s="1"/>
  <c r="AZ391" i="4"/>
  <c r="AZ390" i="4" s="1"/>
  <c r="AZ389" i="4" s="1"/>
  <c r="AZ388" i="4" s="1"/>
  <c r="AZ387" i="4" s="1"/>
  <c r="AZ279" i="3"/>
  <c r="AZ278" i="3" s="1"/>
  <c r="AZ277" i="3" s="1"/>
  <c r="R402" i="4"/>
  <c r="R401" i="4" s="1"/>
  <c r="R400" i="4" s="1"/>
  <c r="R282" i="3"/>
  <c r="R281" i="3" s="1"/>
  <c r="R280" i="3" s="1"/>
  <c r="V402" i="4"/>
  <c r="V401" i="4" s="1"/>
  <c r="V400" i="4" s="1"/>
  <c r="V282" i="3"/>
  <c r="V281" i="3" s="1"/>
  <c r="V280" i="3" s="1"/>
  <c r="AC402" i="4"/>
  <c r="AC401" i="4" s="1"/>
  <c r="AC400" i="4" s="1"/>
  <c r="AC282" i="3"/>
  <c r="AC281" i="3" s="1"/>
  <c r="AC280" i="3" s="1"/>
  <c r="AO402" i="4"/>
  <c r="AO401" i="4" s="1"/>
  <c r="AO400" i="4" s="1"/>
  <c r="AO282" i="3"/>
  <c r="AO281" i="3" s="1"/>
  <c r="AO280" i="3" s="1"/>
  <c r="BA402" i="4"/>
  <c r="BA401" i="4" s="1"/>
  <c r="BA400" i="4" s="1"/>
  <c r="BA282" i="3"/>
  <c r="BA281" i="3" s="1"/>
  <c r="BA280" i="3" s="1"/>
  <c r="U405" i="4"/>
  <c r="U404" i="4" s="1"/>
  <c r="U403" i="4" s="1"/>
  <c r="U285" i="3"/>
  <c r="U284" i="3" s="1"/>
  <c r="U283" i="3" s="1"/>
  <c r="AC370" i="2"/>
  <c r="AO405" i="4"/>
  <c r="AO404" i="4" s="1"/>
  <c r="AO403" i="4" s="1"/>
  <c r="AO285" i="3"/>
  <c r="AO284" i="3" s="1"/>
  <c r="AO283" i="3" s="1"/>
  <c r="BA405" i="4"/>
  <c r="BA404" i="4" s="1"/>
  <c r="BA403" i="4" s="1"/>
  <c r="BA285" i="3"/>
  <c r="BA284" i="3" s="1"/>
  <c r="BA283" i="3" s="1"/>
  <c r="R413" i="4"/>
  <c r="R412" i="4" s="1"/>
  <c r="R411" i="4" s="1"/>
  <c r="R410" i="4" s="1"/>
  <c r="R409" i="4" s="1"/>
  <c r="R291" i="3"/>
  <c r="R290" i="3" s="1"/>
  <c r="R289" i="3" s="1"/>
  <c r="Z376" i="2"/>
  <c r="AL413" i="4"/>
  <c r="AL412" i="4" s="1"/>
  <c r="AL411" i="4" s="1"/>
  <c r="AL410" i="4" s="1"/>
  <c r="AL409" i="4" s="1"/>
  <c r="AL291" i="3"/>
  <c r="AL290" i="3" s="1"/>
  <c r="AL289" i="3" s="1"/>
  <c r="AX413" i="4"/>
  <c r="AX412" i="4" s="1"/>
  <c r="AX411" i="4" s="1"/>
  <c r="AX410" i="4" s="1"/>
  <c r="AX409" i="4" s="1"/>
  <c r="AX291" i="3"/>
  <c r="AX290" i="3" s="1"/>
  <c r="AX289" i="3" s="1"/>
  <c r="AX379" i="2"/>
  <c r="AX378" i="2" s="1"/>
  <c r="J349" i="4"/>
  <c r="J348" i="4" s="1"/>
  <c r="J347" i="4" s="1"/>
  <c r="J310" i="3"/>
  <c r="J309" i="3" s="1"/>
  <c r="J308" i="3" s="1"/>
  <c r="S349" i="4"/>
  <c r="S348" i="4" s="1"/>
  <c r="S347" i="4" s="1"/>
  <c r="S310" i="3"/>
  <c r="S309" i="3" s="1"/>
  <c r="S308" i="3" s="1"/>
  <c r="AD349" i="4"/>
  <c r="AD348" i="4" s="1"/>
  <c r="AD347" i="4" s="1"/>
  <c r="AD310" i="3"/>
  <c r="AD309" i="3" s="1"/>
  <c r="AD308" i="3" s="1"/>
  <c r="AD292" i="3" s="1"/>
  <c r="AM349" i="4"/>
  <c r="AM348" i="4" s="1"/>
  <c r="AM347" i="4" s="1"/>
  <c r="AM310" i="3"/>
  <c r="AM309" i="3" s="1"/>
  <c r="AM308" i="3" s="1"/>
  <c r="AR349" i="4"/>
  <c r="AR348" i="4" s="1"/>
  <c r="AR347" i="4" s="1"/>
  <c r="AR310" i="3"/>
  <c r="AR309" i="3" s="1"/>
  <c r="AR308" i="3" s="1"/>
  <c r="AZ380" i="2"/>
  <c r="L382" i="2"/>
  <c r="L381" i="2" s="1"/>
  <c r="AF382" i="2"/>
  <c r="AF381" i="2" s="1"/>
  <c r="AJ382" i="2"/>
  <c r="AJ381" i="2" s="1"/>
  <c r="AJ377" i="2" s="1"/>
  <c r="AO385" i="2"/>
  <c r="AO384" i="2" s="1"/>
  <c r="R386" i="2"/>
  <c r="R355" i="4" s="1"/>
  <c r="R354" i="4" s="1"/>
  <c r="R353" i="4" s="1"/>
  <c r="U388" i="2"/>
  <c r="U387" i="2" s="1"/>
  <c r="AO388" i="2"/>
  <c r="AO387" i="2" s="1"/>
  <c r="Z389" i="2"/>
  <c r="AN389" i="2"/>
  <c r="N391" i="2"/>
  <c r="N390" i="2" s="1"/>
  <c r="N377" i="2" s="1"/>
  <c r="AD391" i="2"/>
  <c r="AD390" i="2" s="1"/>
  <c r="AD377" i="2" s="1"/>
  <c r="AD296" i="2" s="1"/>
  <c r="AD295" i="2" s="1"/>
  <c r="AD294" i="2" s="1"/>
  <c r="AP391" i="2"/>
  <c r="AP390" i="2" s="1"/>
  <c r="AP377" i="2" s="1"/>
  <c r="J364" i="4"/>
  <c r="J363" i="4" s="1"/>
  <c r="J362" i="4" s="1"/>
  <c r="J322" i="3"/>
  <c r="J321" i="3" s="1"/>
  <c r="J320" i="3" s="1"/>
  <c r="R392" i="2"/>
  <c r="V364" i="4"/>
  <c r="V363" i="4" s="1"/>
  <c r="V362" i="4" s="1"/>
  <c r="V322" i="3"/>
  <c r="V321" i="3" s="1"/>
  <c r="V320" i="3" s="1"/>
  <c r="AH364" i="4"/>
  <c r="AH363" i="4" s="1"/>
  <c r="AH362" i="4" s="1"/>
  <c r="AH322" i="3"/>
  <c r="AH321" i="3" s="1"/>
  <c r="AH320" i="3" s="1"/>
  <c r="AH292" i="3" s="1"/>
  <c r="AT364" i="4"/>
  <c r="AT363" i="4" s="1"/>
  <c r="AT362" i="4" s="1"/>
  <c r="AT322" i="3"/>
  <c r="AT321" i="3" s="1"/>
  <c r="AT320" i="3" s="1"/>
  <c r="AT292" i="3" s="1"/>
  <c r="T376" i="4"/>
  <c r="T375" i="4" s="1"/>
  <c r="T374" i="4" s="1"/>
  <c r="T325" i="3"/>
  <c r="T324" i="3" s="1"/>
  <c r="T323" i="3" s="1"/>
  <c r="AB395" i="2"/>
  <c r="AN376" i="4"/>
  <c r="AN375" i="4" s="1"/>
  <c r="AN374" i="4" s="1"/>
  <c r="AN325" i="3"/>
  <c r="AN324" i="3" s="1"/>
  <c r="AN323" i="3" s="1"/>
  <c r="AZ376" i="4"/>
  <c r="AZ375" i="4" s="1"/>
  <c r="AZ374" i="4" s="1"/>
  <c r="AZ325" i="3"/>
  <c r="AZ324" i="3" s="1"/>
  <c r="AZ323" i="3" s="1"/>
  <c r="T379" i="4"/>
  <c r="T378" i="4" s="1"/>
  <c r="T377" i="4" s="1"/>
  <c r="T328" i="3"/>
  <c r="T327" i="3" s="1"/>
  <c r="T326" i="3" s="1"/>
  <c r="AA379" i="4"/>
  <c r="AA378" i="4" s="1"/>
  <c r="AA377" i="4" s="1"/>
  <c r="AA328" i="3"/>
  <c r="AA327" i="3" s="1"/>
  <c r="AA326" i="3" s="1"/>
  <c r="AM379" i="4"/>
  <c r="AM378" i="4" s="1"/>
  <c r="AM377" i="4" s="1"/>
  <c r="AM328" i="3"/>
  <c r="AM327" i="3" s="1"/>
  <c r="AM326" i="3" s="1"/>
  <c r="AY379" i="4"/>
  <c r="AY378" i="4" s="1"/>
  <c r="AY377" i="4" s="1"/>
  <c r="AY328" i="3"/>
  <c r="AY327" i="3" s="1"/>
  <c r="AY326" i="3" s="1"/>
  <c r="S400" i="2"/>
  <c r="S399" i="2" s="1"/>
  <c r="AE400" i="2"/>
  <c r="AE399" i="2" s="1"/>
  <c r="AE377" i="2" s="1"/>
  <c r="O384" i="4"/>
  <c r="O383" i="4" s="1"/>
  <c r="O331" i="3"/>
  <c r="O330" i="3" s="1"/>
  <c r="O329" i="3" s="1"/>
  <c r="U384" i="4"/>
  <c r="U383" i="4" s="1"/>
  <c r="U331" i="3"/>
  <c r="U330" i="3" s="1"/>
  <c r="U329" i="3" s="1"/>
  <c r="AB384" i="4"/>
  <c r="AB383" i="4" s="1"/>
  <c r="AB331" i="3"/>
  <c r="AB330" i="3" s="1"/>
  <c r="AB329" i="3" s="1"/>
  <c r="AL384" i="4"/>
  <c r="AL383" i="4" s="1"/>
  <c r="AL331" i="3"/>
  <c r="AL330" i="3" s="1"/>
  <c r="AL329" i="3" s="1"/>
  <c r="AQ384" i="4"/>
  <c r="AQ383" i="4" s="1"/>
  <c r="AQ331" i="3"/>
  <c r="AQ330" i="3" s="1"/>
  <c r="AQ329" i="3" s="1"/>
  <c r="AZ384" i="4"/>
  <c r="AZ383" i="4" s="1"/>
  <c r="AZ331" i="3"/>
  <c r="AZ330" i="3" s="1"/>
  <c r="AZ329" i="3" s="1"/>
  <c r="L404" i="2"/>
  <c r="L403" i="2" s="1"/>
  <c r="L402" i="2" s="1"/>
  <c r="AJ404" i="2"/>
  <c r="AJ403" i="2" s="1"/>
  <c r="AJ402" i="2" s="1"/>
  <c r="R418" i="4"/>
  <c r="R417" i="4" s="1"/>
  <c r="R335" i="3"/>
  <c r="R334" i="3" s="1"/>
  <c r="R333" i="3" s="1"/>
  <c r="R332" i="3" s="1"/>
  <c r="X418" i="4"/>
  <c r="X417" i="4" s="1"/>
  <c r="X335" i="3"/>
  <c r="X334" i="3" s="1"/>
  <c r="X333" i="3" s="1"/>
  <c r="X332" i="3" s="1"/>
  <c r="AC418" i="4"/>
  <c r="AC417" i="4" s="1"/>
  <c r="AC335" i="3"/>
  <c r="AC334" i="3" s="1"/>
  <c r="AM418" i="4"/>
  <c r="AM417" i="4" s="1"/>
  <c r="AM416" i="4" s="1"/>
  <c r="AM415" i="4" s="1"/>
  <c r="AM414" i="4" s="1"/>
  <c r="AM335" i="3"/>
  <c r="AM334" i="3" s="1"/>
  <c r="AM333" i="3" s="1"/>
  <c r="AM332" i="3" s="1"/>
  <c r="AV418" i="4"/>
  <c r="AV417" i="4" s="1"/>
  <c r="AV416" i="4" s="1"/>
  <c r="AV415" i="4" s="1"/>
  <c r="AV414" i="4" s="1"/>
  <c r="AV335" i="3"/>
  <c r="AV334" i="3" s="1"/>
  <c r="BA418" i="4"/>
  <c r="BA417" i="4" s="1"/>
  <c r="BA416" i="4" s="1"/>
  <c r="BA415" i="4" s="1"/>
  <c r="BA414" i="4" s="1"/>
  <c r="BA335" i="3"/>
  <c r="BA334" i="3" s="1"/>
  <c r="BA333" i="3" s="1"/>
  <c r="BA332" i="3" s="1"/>
  <c r="U406" i="2"/>
  <c r="U403" i="2" s="1"/>
  <c r="U402" i="2" s="1"/>
  <c r="S420" i="4"/>
  <c r="S419" i="4" s="1"/>
  <c r="S337" i="3"/>
  <c r="S336" i="3" s="1"/>
  <c r="Z420" i="4"/>
  <c r="Z419" i="4" s="1"/>
  <c r="Z337" i="3"/>
  <c r="Z336" i="3" s="1"/>
  <c r="AF420" i="4"/>
  <c r="AF419" i="4" s="1"/>
  <c r="AF337" i="3"/>
  <c r="AF336" i="3" s="1"/>
  <c r="AN407" i="2"/>
  <c r="AX420" i="4"/>
  <c r="AX419" i="4" s="1"/>
  <c r="AX337" i="3"/>
  <c r="AX336" i="3" s="1"/>
  <c r="R410" i="2"/>
  <c r="V410" i="2"/>
  <c r="V409" i="2" s="1"/>
  <c r="V408" i="2" s="1"/>
  <c r="V296" i="2" s="1"/>
  <c r="AL410" i="2"/>
  <c r="AL409" i="2" s="1"/>
  <c r="K317" i="4"/>
  <c r="K316" i="4" s="1"/>
  <c r="K341" i="3"/>
  <c r="K340" i="3" s="1"/>
  <c r="T317" i="4"/>
  <c r="T316" i="4" s="1"/>
  <c r="T341" i="3"/>
  <c r="T340" i="3" s="1"/>
  <c r="Z411" i="2"/>
  <c r="AE317" i="4"/>
  <c r="AE316" i="4" s="1"/>
  <c r="AE315" i="4" s="1"/>
  <c r="AE314" i="4" s="1"/>
  <c r="AE313" i="4" s="1"/>
  <c r="AE341" i="3"/>
  <c r="AE340" i="3" s="1"/>
  <c r="AE339" i="3" s="1"/>
  <c r="AE338" i="3" s="1"/>
  <c r="AN317" i="4"/>
  <c r="AN316" i="4" s="1"/>
  <c r="AN315" i="4" s="1"/>
  <c r="AN341" i="3"/>
  <c r="AN340" i="3" s="1"/>
  <c r="AN339" i="3" s="1"/>
  <c r="AX317" i="4"/>
  <c r="AX316" i="4" s="1"/>
  <c r="AX315" i="4" s="1"/>
  <c r="AX341" i="3"/>
  <c r="AX340" i="3" s="1"/>
  <c r="AX339" i="3" s="1"/>
  <c r="R412" i="2"/>
  <c r="K319" i="4"/>
  <c r="K318" i="4" s="1"/>
  <c r="K343" i="3"/>
  <c r="K342" i="3" s="1"/>
  <c r="T319" i="4"/>
  <c r="T318" i="4" s="1"/>
  <c r="T343" i="3"/>
  <c r="T342" i="3" s="1"/>
  <c r="AI319" i="4"/>
  <c r="AI318" i="4" s="1"/>
  <c r="AI343" i="3"/>
  <c r="AI342" i="3" s="1"/>
  <c r="AO319" i="4"/>
  <c r="AO318" i="4" s="1"/>
  <c r="AO343" i="3"/>
  <c r="AO342" i="3" s="1"/>
  <c r="S415" i="2"/>
  <c r="S414" i="2" s="1"/>
  <c r="AY415" i="2"/>
  <c r="AY414" i="2" s="1"/>
  <c r="P322" i="4"/>
  <c r="P321" i="4" s="1"/>
  <c r="P320" i="4" s="1"/>
  <c r="P346" i="3"/>
  <c r="P345" i="3" s="1"/>
  <c r="P344" i="3" s="1"/>
  <c r="U322" i="4"/>
  <c r="U321" i="4" s="1"/>
  <c r="U320" i="4" s="1"/>
  <c r="U346" i="3"/>
  <c r="U345" i="3" s="1"/>
  <c r="U344" i="3" s="1"/>
  <c r="AL322" i="4"/>
  <c r="AL321" i="4" s="1"/>
  <c r="AL320" i="4" s="1"/>
  <c r="AL346" i="3"/>
  <c r="AL345" i="3" s="1"/>
  <c r="AL344" i="3" s="1"/>
  <c r="AR322" i="4"/>
  <c r="AR321" i="4" s="1"/>
  <c r="AR320" i="4" s="1"/>
  <c r="AR346" i="3"/>
  <c r="AR345" i="3" s="1"/>
  <c r="AR344" i="3" s="1"/>
  <c r="AZ416" i="2"/>
  <c r="L418" i="2"/>
  <c r="AF418" i="2"/>
  <c r="AF417" i="2" s="1"/>
  <c r="AF408" i="2" s="1"/>
  <c r="R325" i="4"/>
  <c r="R324" i="4" s="1"/>
  <c r="R349" i="3"/>
  <c r="R348" i="3" s="1"/>
  <c r="V325" i="4"/>
  <c r="V324" i="4" s="1"/>
  <c r="V323" i="4" s="1"/>
  <c r="V349" i="3"/>
  <c r="V348" i="3" s="1"/>
  <c r="V347" i="3" s="1"/>
  <c r="AL325" i="4"/>
  <c r="AL324" i="4" s="1"/>
  <c r="AL323" i="4" s="1"/>
  <c r="AL349" i="3"/>
  <c r="AL348" i="3" s="1"/>
  <c r="AR325" i="4"/>
  <c r="AR324" i="4" s="1"/>
  <c r="AR323" i="4" s="1"/>
  <c r="AR349" i="3"/>
  <c r="AR348" i="3" s="1"/>
  <c r="AR347" i="3" s="1"/>
  <c r="AZ419" i="2"/>
  <c r="L420" i="2"/>
  <c r="P420" i="2"/>
  <c r="P417" i="2" s="1"/>
  <c r="P408" i="2" s="1"/>
  <c r="AJ420" i="2"/>
  <c r="AJ417" i="2" s="1"/>
  <c r="AJ408" i="2" s="1"/>
  <c r="AR420" i="2"/>
  <c r="AR417" i="2" s="1"/>
  <c r="AR408" i="2" s="1"/>
  <c r="R327" i="4"/>
  <c r="R326" i="4" s="1"/>
  <c r="R351" i="3"/>
  <c r="R350" i="3" s="1"/>
  <c r="X327" i="4"/>
  <c r="X326" i="4" s="1"/>
  <c r="X351" i="3"/>
  <c r="X350" i="3" s="1"/>
  <c r="AC421" i="2"/>
  <c r="AM327" i="4"/>
  <c r="AM326" i="4" s="1"/>
  <c r="AM351" i="3"/>
  <c r="AM350" i="3" s="1"/>
  <c r="AV327" i="4"/>
  <c r="AV326" i="4" s="1"/>
  <c r="AV351" i="3"/>
  <c r="AV350" i="3" s="1"/>
  <c r="BA327" i="4"/>
  <c r="BA326" i="4" s="1"/>
  <c r="BA351" i="3"/>
  <c r="BA350" i="3" s="1"/>
  <c r="U422" i="2"/>
  <c r="U417" i="2" s="1"/>
  <c r="BA422" i="2"/>
  <c r="BA417" i="2" s="1"/>
  <c r="S329" i="4"/>
  <c r="S328" i="4" s="1"/>
  <c r="S353" i="3"/>
  <c r="S352" i="3" s="1"/>
  <c r="Z423" i="2"/>
  <c r="AF329" i="4"/>
  <c r="AF328" i="4" s="1"/>
  <c r="AF353" i="3"/>
  <c r="AF352" i="3" s="1"/>
  <c r="AN423" i="2"/>
  <c r="AX329" i="4"/>
  <c r="AX328" i="4" s="1"/>
  <c r="AX353" i="3"/>
  <c r="AX352" i="3" s="1"/>
  <c r="R425" i="2"/>
  <c r="R424" i="2" s="1"/>
  <c r="AX425" i="2"/>
  <c r="AX424" i="2" s="1"/>
  <c r="K386" i="4"/>
  <c r="K385" i="4" s="1"/>
  <c r="K356" i="3"/>
  <c r="K355" i="3" s="1"/>
  <c r="K354" i="3" s="1"/>
  <c r="T386" i="4"/>
  <c r="T385" i="4" s="1"/>
  <c r="T356" i="3"/>
  <c r="T355" i="3" s="1"/>
  <c r="T354" i="3" s="1"/>
  <c r="AI386" i="4"/>
  <c r="AI385" i="4" s="1"/>
  <c r="AI356" i="3"/>
  <c r="AI355" i="3" s="1"/>
  <c r="AI354" i="3" s="1"/>
  <c r="AO386" i="4"/>
  <c r="AO385" i="4" s="1"/>
  <c r="AO356" i="3"/>
  <c r="AO355" i="3" s="1"/>
  <c r="AO354" i="3" s="1"/>
  <c r="W428" i="2"/>
  <c r="W427" i="2" s="1"/>
  <c r="AA428" i="2"/>
  <c r="AA427" i="2" s="1"/>
  <c r="R425" i="4"/>
  <c r="R424" i="4" s="1"/>
  <c r="R423" i="4" s="1"/>
  <c r="R414" i="3"/>
  <c r="R413" i="3" s="1"/>
  <c r="R412" i="3" s="1"/>
  <c r="R411" i="3" s="1"/>
  <c r="Z434" i="2"/>
  <c r="AL425" i="4"/>
  <c r="AL424" i="4" s="1"/>
  <c r="AL423" i="4" s="1"/>
  <c r="AL414" i="3"/>
  <c r="AL413" i="3" s="1"/>
  <c r="AL412" i="3" s="1"/>
  <c r="AL411" i="3" s="1"/>
  <c r="AX425" i="4"/>
  <c r="AX424" i="4" s="1"/>
  <c r="AX423" i="4" s="1"/>
  <c r="AX414" i="3"/>
  <c r="AX413" i="3" s="1"/>
  <c r="AX412" i="3" s="1"/>
  <c r="AX411" i="3" s="1"/>
  <c r="R437" i="2"/>
  <c r="R436" i="2" s="1"/>
  <c r="AX437" i="2"/>
  <c r="AX436" i="2" s="1"/>
  <c r="K340" i="4"/>
  <c r="K339" i="4" s="1"/>
  <c r="K338" i="4" s="1"/>
  <c r="K424" i="3"/>
  <c r="K423" i="3" s="1"/>
  <c r="K422" i="3" s="1"/>
  <c r="T340" i="4"/>
  <c r="T339" i="4" s="1"/>
  <c r="T338" i="4" s="1"/>
  <c r="T424" i="3"/>
  <c r="T423" i="3" s="1"/>
  <c r="T422" i="3" s="1"/>
  <c r="AI340" i="4"/>
  <c r="AI339" i="4" s="1"/>
  <c r="AI338" i="4" s="1"/>
  <c r="AI424" i="3"/>
  <c r="AI423" i="3" s="1"/>
  <c r="AI422" i="3" s="1"/>
  <c r="AO340" i="4"/>
  <c r="AO339" i="4" s="1"/>
  <c r="AO338" i="4" s="1"/>
  <c r="AO424" i="3"/>
  <c r="AO423" i="3" s="1"/>
  <c r="AO422" i="3" s="1"/>
  <c r="K440" i="2"/>
  <c r="K439" i="2" s="1"/>
  <c r="K435" i="2" s="1"/>
  <c r="S440" i="2"/>
  <c r="S439" i="2" s="1"/>
  <c r="AE440" i="2"/>
  <c r="AE439" i="2" s="1"/>
  <c r="AE435" i="2" s="1"/>
  <c r="AI440" i="2"/>
  <c r="AI439" i="2" s="1"/>
  <c r="AI435" i="2" s="1"/>
  <c r="O425" i="4"/>
  <c r="O424" i="4" s="1"/>
  <c r="O423" i="4" s="1"/>
  <c r="O427" i="3"/>
  <c r="O426" i="3" s="1"/>
  <c r="O425" i="3" s="1"/>
  <c r="AB441" i="2"/>
  <c r="AQ425" i="4"/>
  <c r="AQ424" i="4" s="1"/>
  <c r="AQ423" i="4" s="1"/>
  <c r="AQ427" i="3"/>
  <c r="AQ426" i="3" s="1"/>
  <c r="AQ425" i="3" s="1"/>
  <c r="T443" i="2"/>
  <c r="T442" i="2" s="1"/>
  <c r="T435" i="2" s="1"/>
  <c r="T430" i="2" s="1"/>
  <c r="AZ443" i="2"/>
  <c r="AZ442" i="2" s="1"/>
  <c r="AZ435" i="2" s="1"/>
  <c r="AZ430" i="2" s="1"/>
  <c r="R431" i="4"/>
  <c r="R430" i="4" s="1"/>
  <c r="R429" i="4" s="1"/>
  <c r="R430" i="3"/>
  <c r="W431" i="4"/>
  <c r="W430" i="4" s="1"/>
  <c r="W429" i="4" s="1"/>
  <c r="W430" i="3"/>
  <c r="W429" i="3" s="1"/>
  <c r="W428" i="3" s="1"/>
  <c r="AC444" i="2"/>
  <c r="AU431" i="4"/>
  <c r="AU430" i="4" s="1"/>
  <c r="AU429" i="4" s="1"/>
  <c r="AU430" i="3"/>
  <c r="AU429" i="3" s="1"/>
  <c r="AU428" i="3" s="1"/>
  <c r="BA431" i="4"/>
  <c r="BA430" i="4" s="1"/>
  <c r="BA429" i="4" s="1"/>
  <c r="BA430" i="3"/>
  <c r="BA429" i="3" s="1"/>
  <c r="BA428" i="3" s="1"/>
  <c r="Z445" i="2"/>
  <c r="AE432" i="4"/>
  <c r="AE431" i="3"/>
  <c r="AN432" i="4"/>
  <c r="AN431" i="3"/>
  <c r="AX432" i="4"/>
  <c r="AX431" i="3"/>
  <c r="R447" i="2"/>
  <c r="R446" i="2" s="1"/>
  <c r="AX447" i="2"/>
  <c r="AX446" i="2" s="1"/>
  <c r="K435" i="4"/>
  <c r="K434" i="4" s="1"/>
  <c r="K433" i="4" s="1"/>
  <c r="K434" i="3"/>
  <c r="K433" i="3" s="1"/>
  <c r="K432" i="3" s="1"/>
  <c r="T435" i="4"/>
  <c r="T434" i="4" s="1"/>
  <c r="T433" i="4" s="1"/>
  <c r="T434" i="3"/>
  <c r="T433" i="3" s="1"/>
  <c r="T432" i="3" s="1"/>
  <c r="AI435" i="4"/>
  <c r="AI434" i="4" s="1"/>
  <c r="AI433" i="4" s="1"/>
  <c r="AI434" i="3"/>
  <c r="AI433" i="3" s="1"/>
  <c r="AI432" i="3" s="1"/>
  <c r="AO435" i="4"/>
  <c r="AO434" i="4" s="1"/>
  <c r="AO433" i="4" s="1"/>
  <c r="AO434" i="3"/>
  <c r="AO433" i="3" s="1"/>
  <c r="AO432" i="3" s="1"/>
  <c r="K451" i="2"/>
  <c r="K450" i="2" s="1"/>
  <c r="K449" i="2" s="1"/>
  <c r="S451" i="2"/>
  <c r="S450" i="2" s="1"/>
  <c r="S449" i="2" s="1"/>
  <c r="AE451" i="2"/>
  <c r="AE450" i="2" s="1"/>
  <c r="AE449" i="2" s="1"/>
  <c r="AI451" i="2"/>
  <c r="AI450" i="2" s="1"/>
  <c r="AI449" i="2" s="1"/>
  <c r="O428" i="4"/>
  <c r="O427" i="4" s="1"/>
  <c r="O426" i="4" s="1"/>
  <c r="O438" i="3"/>
  <c r="O437" i="3" s="1"/>
  <c r="O436" i="3" s="1"/>
  <c r="O435" i="3" s="1"/>
  <c r="U428" i="4"/>
  <c r="U427" i="4" s="1"/>
  <c r="U426" i="4" s="1"/>
  <c r="U438" i="3"/>
  <c r="U437" i="3" s="1"/>
  <c r="U436" i="3" s="1"/>
  <c r="U435" i="3" s="1"/>
  <c r="AB452" i="2"/>
  <c r="AL428" i="4"/>
  <c r="AL427" i="4" s="1"/>
  <c r="AL426" i="4" s="1"/>
  <c r="AL438" i="3"/>
  <c r="AL437" i="3" s="1"/>
  <c r="AL436" i="3" s="1"/>
  <c r="AQ428" i="4"/>
  <c r="AQ427" i="4" s="1"/>
  <c r="AQ426" i="4" s="1"/>
  <c r="AQ438" i="3"/>
  <c r="AQ437" i="3" s="1"/>
  <c r="AQ436" i="3" s="1"/>
  <c r="AQ435" i="3" s="1"/>
  <c r="AZ428" i="4"/>
  <c r="AZ427" i="4" s="1"/>
  <c r="AZ426" i="4" s="1"/>
  <c r="AZ438" i="3"/>
  <c r="AZ437" i="3" s="1"/>
  <c r="AZ436" i="3" s="1"/>
  <c r="L457" i="2"/>
  <c r="L456" i="2" s="1"/>
  <c r="L455" i="2" s="1"/>
  <c r="L454" i="2" s="1"/>
  <c r="L453" i="2" s="1"/>
  <c r="P457" i="2"/>
  <c r="P456" i="2" s="1"/>
  <c r="P455" i="2" s="1"/>
  <c r="AJ457" i="2"/>
  <c r="AJ456" i="2" s="1"/>
  <c r="AJ455" i="2" s="1"/>
  <c r="AJ454" i="2" s="1"/>
  <c r="AJ453" i="2" s="1"/>
  <c r="AR457" i="2"/>
  <c r="AR456" i="2" s="1"/>
  <c r="AR455" i="2" s="1"/>
  <c r="R441" i="4"/>
  <c r="R440" i="4" s="1"/>
  <c r="R439" i="4" s="1"/>
  <c r="R438" i="4" s="1"/>
  <c r="R437" i="4" s="1"/>
  <c r="R70" i="3"/>
  <c r="R69" i="3" s="1"/>
  <c r="X441" i="4"/>
  <c r="X440" i="4" s="1"/>
  <c r="X70" i="3"/>
  <c r="X69" i="3" s="1"/>
  <c r="AC458" i="2"/>
  <c r="AM441" i="4"/>
  <c r="AM440" i="4" s="1"/>
  <c r="AM439" i="4" s="1"/>
  <c r="AM438" i="4" s="1"/>
  <c r="AM437" i="4" s="1"/>
  <c r="AM70" i="3"/>
  <c r="AM69" i="3" s="1"/>
  <c r="AM68" i="3" s="1"/>
  <c r="AV441" i="4"/>
  <c r="AV440" i="4" s="1"/>
  <c r="AV439" i="4" s="1"/>
  <c r="AV438" i="4" s="1"/>
  <c r="AV437" i="4" s="1"/>
  <c r="AV70" i="3"/>
  <c r="AV69" i="3" s="1"/>
  <c r="AV68" i="3" s="1"/>
  <c r="BA441" i="4"/>
  <c r="BA440" i="4" s="1"/>
  <c r="BA439" i="4" s="1"/>
  <c r="BA70" i="3"/>
  <c r="BA69" i="3" s="1"/>
  <c r="BA68" i="3" s="1"/>
  <c r="U459" i="2"/>
  <c r="U456" i="2" s="1"/>
  <c r="BA459" i="2"/>
  <c r="BA456" i="2" s="1"/>
  <c r="S443" i="4"/>
  <c r="S442" i="4" s="1"/>
  <c r="S72" i="3"/>
  <c r="S71" i="3" s="1"/>
  <c r="Z460" i="2"/>
  <c r="AF443" i="4"/>
  <c r="AF442" i="4" s="1"/>
  <c r="AF72" i="3"/>
  <c r="AF71" i="3" s="1"/>
  <c r="AN460" i="2"/>
  <c r="AX443" i="4"/>
  <c r="AX442" i="4" s="1"/>
  <c r="AX72" i="3"/>
  <c r="AX71" i="3" s="1"/>
  <c r="R462" i="2"/>
  <c r="R461" i="2" s="1"/>
  <c r="R455" i="2" s="1"/>
  <c r="AX462" i="2"/>
  <c r="AX461" i="2" s="1"/>
  <c r="AX455" i="2" s="1"/>
  <c r="M446" i="4"/>
  <c r="M445" i="4" s="1"/>
  <c r="M444" i="4" s="1"/>
  <c r="M438" i="4" s="1"/>
  <c r="M437" i="4" s="1"/>
  <c r="M75" i="3"/>
  <c r="M74" i="3" s="1"/>
  <c r="M73" i="3" s="1"/>
  <c r="T446" i="4"/>
  <c r="T445" i="4" s="1"/>
  <c r="T444" i="4" s="1"/>
  <c r="T75" i="3"/>
  <c r="T74" i="3" s="1"/>
  <c r="T73" i="3" s="1"/>
  <c r="AA463" i="2"/>
  <c r="AK446" i="4"/>
  <c r="AK445" i="4" s="1"/>
  <c r="AK444" i="4" s="1"/>
  <c r="AK438" i="4" s="1"/>
  <c r="AK437" i="4" s="1"/>
  <c r="AK436" i="4" s="1"/>
  <c r="AK75" i="3"/>
  <c r="AK74" i="3" s="1"/>
  <c r="AK73" i="3" s="1"/>
  <c r="AO463" i="2"/>
  <c r="AY446" i="4"/>
  <c r="AY445" i="4" s="1"/>
  <c r="AY444" i="4" s="1"/>
  <c r="AY75" i="3"/>
  <c r="AY74" i="3" s="1"/>
  <c r="AY73" i="3" s="1"/>
  <c r="W465" i="2"/>
  <c r="W464" i="2" s="1"/>
  <c r="W455" i="2" s="1"/>
  <c r="W454" i="2" s="1"/>
  <c r="W453" i="2" s="1"/>
  <c r="AA465" i="2"/>
  <c r="AA464" i="2" s="1"/>
  <c r="AL469" i="2"/>
  <c r="AL468" i="2" s="1"/>
  <c r="AL467" i="2" s="1"/>
  <c r="L475" i="4"/>
  <c r="L474" i="4" s="1"/>
  <c r="L473" i="4" s="1"/>
  <c r="L467" i="4" s="1"/>
  <c r="L91" i="3"/>
  <c r="L90" i="3" s="1"/>
  <c r="L89" i="3" s="1"/>
  <c r="L88" i="3" s="1"/>
  <c r="S475" i="4"/>
  <c r="S474" i="4" s="1"/>
  <c r="S473" i="4" s="1"/>
  <c r="S91" i="3"/>
  <c r="S90" i="3" s="1"/>
  <c r="S89" i="3" s="1"/>
  <c r="S88" i="3" s="1"/>
  <c r="AF475" i="4"/>
  <c r="AF474" i="4" s="1"/>
  <c r="AF473" i="4" s="1"/>
  <c r="AF91" i="3"/>
  <c r="AF90" i="3" s="1"/>
  <c r="AF89" i="3" s="1"/>
  <c r="AF88" i="3" s="1"/>
  <c r="AN470" i="2"/>
  <c r="AX475" i="4"/>
  <c r="AX474" i="4" s="1"/>
  <c r="AX473" i="4" s="1"/>
  <c r="AX91" i="3"/>
  <c r="AX90" i="3" s="1"/>
  <c r="AX89" i="3" s="1"/>
  <c r="AX88" i="3" s="1"/>
  <c r="AL472" i="2"/>
  <c r="AL471" i="2" s="1"/>
  <c r="AP472" i="2"/>
  <c r="AP471" i="2" s="1"/>
  <c r="AP454" i="2" s="1"/>
  <c r="AP453" i="2" s="1"/>
  <c r="AX472" i="2"/>
  <c r="AX471" i="2" s="1"/>
  <c r="AL473" i="2"/>
  <c r="AP473" i="2"/>
  <c r="AX473" i="2"/>
  <c r="R472" i="4"/>
  <c r="R471" i="4" s="1"/>
  <c r="R116" i="3"/>
  <c r="Z474" i="2"/>
  <c r="AD472" i="4"/>
  <c r="AD471" i="4" s="1"/>
  <c r="AD467" i="4" s="1"/>
  <c r="AD455" i="4" s="1"/>
  <c r="AD116" i="3"/>
  <c r="AM472" i="4"/>
  <c r="AM471" i="4" s="1"/>
  <c r="AM467" i="4" s="1"/>
  <c r="AM116" i="3"/>
  <c r="AR474" i="2"/>
  <c r="T478" i="2"/>
  <c r="T477" i="2" s="1"/>
  <c r="T476" i="2" s="1"/>
  <c r="AZ478" i="2"/>
  <c r="AZ477" i="2" s="1"/>
  <c r="AZ476" i="2" s="1"/>
  <c r="R451" i="4"/>
  <c r="R450" i="4" s="1"/>
  <c r="R449" i="4" s="1"/>
  <c r="R448" i="4" s="1"/>
  <c r="R447" i="4" s="1"/>
  <c r="R473" i="3"/>
  <c r="R472" i="3" s="1"/>
  <c r="R471" i="3" s="1"/>
  <c r="R470" i="3" s="1"/>
  <c r="W451" i="4"/>
  <c r="W450" i="4" s="1"/>
  <c r="W449" i="4" s="1"/>
  <c r="W448" i="4" s="1"/>
  <c r="W447" i="4" s="1"/>
  <c r="W436" i="4" s="1"/>
  <c r="W473" i="3"/>
  <c r="W472" i="3" s="1"/>
  <c r="W471" i="3" s="1"/>
  <c r="W470" i="3" s="1"/>
  <c r="W469" i="3" s="1"/>
  <c r="AC479" i="2"/>
  <c r="AM479" i="2"/>
  <c r="AU451" i="4"/>
  <c r="AU450" i="4" s="1"/>
  <c r="AU449" i="4" s="1"/>
  <c r="AU448" i="4" s="1"/>
  <c r="AU447" i="4" s="1"/>
  <c r="AU436" i="4" s="1"/>
  <c r="AU473" i="3"/>
  <c r="AU472" i="3" s="1"/>
  <c r="AU471" i="3" s="1"/>
  <c r="AU470" i="3" s="1"/>
  <c r="AU469" i="3" s="1"/>
  <c r="BA451" i="4"/>
  <c r="BA450" i="4" s="1"/>
  <c r="BA449" i="4" s="1"/>
  <c r="BA448" i="4" s="1"/>
  <c r="BA447" i="4" s="1"/>
  <c r="BA473" i="3"/>
  <c r="BA472" i="3" s="1"/>
  <c r="BA471" i="3" s="1"/>
  <c r="BA470" i="3" s="1"/>
  <c r="U482" i="2"/>
  <c r="U481" i="2" s="1"/>
  <c r="U480" i="2" s="1"/>
  <c r="U475" i="2" s="1"/>
  <c r="BA482" i="2"/>
  <c r="BA481" i="2" s="1"/>
  <c r="BA480" i="2" s="1"/>
  <c r="BA475" i="2" s="1"/>
  <c r="S454" i="4"/>
  <c r="S453" i="4" s="1"/>
  <c r="S452" i="4" s="1"/>
  <c r="S477" i="3"/>
  <c r="S476" i="3" s="1"/>
  <c r="S475" i="3" s="1"/>
  <c r="S474" i="3" s="1"/>
  <c r="Z483" i="2"/>
  <c r="AF454" i="4"/>
  <c r="AF453" i="4" s="1"/>
  <c r="AF452" i="4" s="1"/>
  <c r="AF448" i="4" s="1"/>
  <c r="AF447" i="4" s="1"/>
  <c r="AF477" i="3"/>
  <c r="AF476" i="3" s="1"/>
  <c r="AF475" i="3" s="1"/>
  <c r="AF474" i="3" s="1"/>
  <c r="AF469" i="3" s="1"/>
  <c r="AN483" i="2"/>
  <c r="AX454" i="4"/>
  <c r="AX453" i="4" s="1"/>
  <c r="AX452" i="4" s="1"/>
  <c r="AX477" i="3"/>
  <c r="AX476" i="3" s="1"/>
  <c r="AX475" i="3" s="1"/>
  <c r="AX474" i="3" s="1"/>
  <c r="R488" i="2"/>
  <c r="R487" i="2" s="1"/>
  <c r="R486" i="2" s="1"/>
  <c r="R485" i="2" s="1"/>
  <c r="R484" i="2" s="1"/>
  <c r="AL488" i="2"/>
  <c r="AL487" i="2" s="1"/>
  <c r="AL486" i="2" s="1"/>
  <c r="AL485" i="2" s="1"/>
  <c r="AL484" i="2" s="1"/>
  <c r="AX488" i="2"/>
  <c r="AX487" i="2" s="1"/>
  <c r="AX486" i="2" s="1"/>
  <c r="AX485" i="2" s="1"/>
  <c r="AX484" i="2" s="1"/>
  <c r="L477" i="4"/>
  <c r="L476" i="4" s="1"/>
  <c r="T489" i="2"/>
  <c r="AA489" i="2"/>
  <c r="AJ477" i="4"/>
  <c r="AJ476" i="4" s="1"/>
  <c r="AO477" i="4"/>
  <c r="AO476" i="4" s="1"/>
  <c r="AY477" i="4"/>
  <c r="AY476" i="4" s="1"/>
  <c r="S490" i="2"/>
  <c r="S487" i="2" s="1"/>
  <c r="S486" i="2" s="1"/>
  <c r="S485" i="2" s="1"/>
  <c r="S484" i="2" s="1"/>
  <c r="AM490" i="2"/>
  <c r="AM487" i="2" s="1"/>
  <c r="AM486" i="2" s="1"/>
  <c r="AM485" i="2" s="1"/>
  <c r="AM484" i="2" s="1"/>
  <c r="AY490" i="2"/>
  <c r="AY487" i="2" s="1"/>
  <c r="AY486" i="2" s="1"/>
  <c r="AY485" i="2" s="1"/>
  <c r="AY484" i="2" s="1"/>
  <c r="AZ491" i="2"/>
  <c r="L496" i="2"/>
  <c r="L495" i="2" s="1"/>
  <c r="L494" i="2" s="1"/>
  <c r="L493" i="2" s="1"/>
  <c r="L492" i="2" s="1"/>
  <c r="P496" i="2"/>
  <c r="P495" i="2" s="1"/>
  <c r="P494" i="2" s="1"/>
  <c r="P493" i="2" s="1"/>
  <c r="P492" i="2" s="1"/>
  <c r="AJ496" i="2"/>
  <c r="AJ495" i="2" s="1"/>
  <c r="AJ494" i="2" s="1"/>
  <c r="AJ493" i="2" s="1"/>
  <c r="AJ492" i="2" s="1"/>
  <c r="AR496" i="2"/>
  <c r="AR495" i="2" s="1"/>
  <c r="AR494" i="2" s="1"/>
  <c r="AR493" i="2" s="1"/>
  <c r="AR492" i="2" s="1"/>
  <c r="R485" i="4"/>
  <c r="R484" i="4" s="1"/>
  <c r="R483" i="4" s="1"/>
  <c r="R482" i="4" s="1"/>
  <c r="R81" i="3"/>
  <c r="R80" i="3" s="1"/>
  <c r="R79" i="3" s="1"/>
  <c r="X485" i="4"/>
  <c r="X484" i="4" s="1"/>
  <c r="X483" i="4" s="1"/>
  <c r="X81" i="3"/>
  <c r="X80" i="3" s="1"/>
  <c r="X79" i="3" s="1"/>
  <c r="AC497" i="2"/>
  <c r="AM485" i="4"/>
  <c r="AM484" i="4" s="1"/>
  <c r="AM483" i="4" s="1"/>
  <c r="AM81" i="3"/>
  <c r="AM80" i="3" s="1"/>
  <c r="AM79" i="3" s="1"/>
  <c r="AV485" i="4"/>
  <c r="AV484" i="4" s="1"/>
  <c r="AV483" i="4" s="1"/>
  <c r="AV81" i="3"/>
  <c r="AV80" i="3" s="1"/>
  <c r="AV79" i="3" s="1"/>
  <c r="BA485" i="4"/>
  <c r="BA484" i="4" s="1"/>
  <c r="BA483" i="4" s="1"/>
  <c r="BA81" i="3"/>
  <c r="BA80" i="3" s="1"/>
  <c r="BA79" i="3" s="1"/>
  <c r="U499" i="2"/>
  <c r="U498" i="2" s="1"/>
  <c r="BA499" i="2"/>
  <c r="BA498" i="2" s="1"/>
  <c r="BA494" i="2" s="1"/>
  <c r="BA493" i="2" s="1"/>
  <c r="BA492" i="2" s="1"/>
  <c r="S488" i="4"/>
  <c r="S487" i="4" s="1"/>
  <c r="S486" i="4" s="1"/>
  <c r="S84" i="3"/>
  <c r="S83" i="3" s="1"/>
  <c r="S82" i="3" s="1"/>
  <c r="Z500" i="2"/>
  <c r="AF488" i="4"/>
  <c r="AF487" i="4" s="1"/>
  <c r="AF486" i="4" s="1"/>
  <c r="AF84" i="3"/>
  <c r="AF83" i="3" s="1"/>
  <c r="AF82" i="3" s="1"/>
  <c r="AN500" i="2"/>
  <c r="AX488" i="4"/>
  <c r="AX487" i="4" s="1"/>
  <c r="AX486" i="4" s="1"/>
  <c r="AX84" i="3"/>
  <c r="AX83" i="3" s="1"/>
  <c r="AX82" i="3" s="1"/>
  <c r="R502" i="2"/>
  <c r="Z502" i="2"/>
  <c r="Z501" i="2" s="1"/>
  <c r="AX502" i="2"/>
  <c r="M491" i="4"/>
  <c r="M490" i="4" s="1"/>
  <c r="M489" i="4" s="1"/>
  <c r="M482" i="4" s="1"/>
  <c r="M455" i="4" s="1"/>
  <c r="M87" i="3"/>
  <c r="M86" i="3" s="1"/>
  <c r="M85" i="3" s="1"/>
  <c r="T491" i="4"/>
  <c r="T490" i="4" s="1"/>
  <c r="T489" i="4" s="1"/>
  <c r="T87" i="3"/>
  <c r="T86" i="3" s="1"/>
  <c r="T85" i="3" s="1"/>
  <c r="AA503" i="2"/>
  <c r="AK491" i="4"/>
  <c r="AK490" i="4" s="1"/>
  <c r="AK489" i="4" s="1"/>
  <c r="AK482" i="4" s="1"/>
  <c r="AK455" i="4" s="1"/>
  <c r="AK87" i="3"/>
  <c r="AK86" i="3" s="1"/>
  <c r="AK85" i="3" s="1"/>
  <c r="AO503" i="2"/>
  <c r="AY491" i="4"/>
  <c r="AY490" i="4" s="1"/>
  <c r="AY489" i="4" s="1"/>
  <c r="AY87" i="3"/>
  <c r="AY86" i="3" s="1"/>
  <c r="AY85" i="3" s="1"/>
  <c r="S12" i="3"/>
  <c r="S11" i="3" s="1"/>
  <c r="AM12" i="3"/>
  <c r="AM11" i="3" s="1"/>
  <c r="AY12" i="3"/>
  <c r="AY11" i="3" s="1"/>
  <c r="S14" i="3"/>
  <c r="S13" i="3" s="1"/>
  <c r="AM14" i="3"/>
  <c r="AM13" i="3" s="1"/>
  <c r="AY14" i="3"/>
  <c r="AY13" i="3" s="1"/>
  <c r="S355" i="4"/>
  <c r="S354" i="4" s="1"/>
  <c r="S353" i="4" s="1"/>
  <c r="S224" i="3"/>
  <c r="S223" i="3" s="1"/>
  <c r="S222" i="3" s="1"/>
  <c r="Z224" i="3"/>
  <c r="Z223" i="3" s="1"/>
  <c r="Z222" i="3" s="1"/>
  <c r="AF355" i="4"/>
  <c r="AF354" i="4" s="1"/>
  <c r="AF353" i="4" s="1"/>
  <c r="AF224" i="3"/>
  <c r="AF223" i="3" s="1"/>
  <c r="AF222" i="3" s="1"/>
  <c r="AN309" i="2"/>
  <c r="AX355" i="4"/>
  <c r="AX354" i="4" s="1"/>
  <c r="AX353" i="4" s="1"/>
  <c r="AX224" i="3"/>
  <c r="AX223" i="3" s="1"/>
  <c r="AX222" i="3" s="1"/>
  <c r="J358" i="4"/>
  <c r="J357" i="4" s="1"/>
  <c r="J356" i="4" s="1"/>
  <c r="J227" i="3"/>
  <c r="J226" i="3" s="1"/>
  <c r="J225" i="3" s="1"/>
  <c r="J215" i="3" s="1"/>
  <c r="R312" i="2"/>
  <c r="V358" i="4"/>
  <c r="V357" i="4" s="1"/>
  <c r="V356" i="4" s="1"/>
  <c r="V227" i="3"/>
  <c r="V226" i="3" s="1"/>
  <c r="V225" i="3" s="1"/>
  <c r="V215" i="3" s="1"/>
  <c r="AH358" i="4"/>
  <c r="AH357" i="4" s="1"/>
  <c r="AH356" i="4" s="1"/>
  <c r="AH227" i="3"/>
  <c r="AH226" i="3" s="1"/>
  <c r="AH225" i="3" s="1"/>
  <c r="AH215" i="3" s="1"/>
  <c r="AT358" i="4"/>
  <c r="AT357" i="4" s="1"/>
  <c r="AT356" i="4" s="1"/>
  <c r="AT227" i="3"/>
  <c r="AT226" i="3" s="1"/>
  <c r="AT225" i="3" s="1"/>
  <c r="AT215" i="3" s="1"/>
  <c r="Z321" i="2"/>
  <c r="R408" i="4"/>
  <c r="R407" i="4" s="1"/>
  <c r="R406" i="4" s="1"/>
  <c r="R239" i="3"/>
  <c r="R238" i="3" s="1"/>
  <c r="R237" i="3" s="1"/>
  <c r="Z324" i="2"/>
  <c r="AL408" i="4"/>
  <c r="AL407" i="4" s="1"/>
  <c r="AL406" i="4" s="1"/>
  <c r="AL239" i="3"/>
  <c r="AL238" i="3" s="1"/>
  <c r="AL237" i="3" s="1"/>
  <c r="AX408" i="4"/>
  <c r="AX407" i="4" s="1"/>
  <c r="AX406" i="4" s="1"/>
  <c r="AX239" i="3"/>
  <c r="AX238" i="3" s="1"/>
  <c r="AX237" i="3" s="1"/>
  <c r="N396" i="4"/>
  <c r="N395" i="4" s="1"/>
  <c r="N394" i="4" s="1"/>
  <c r="N393" i="4" s="1"/>
  <c r="N392" i="4" s="1"/>
  <c r="N243" i="3"/>
  <c r="N242" i="3" s="1"/>
  <c r="N241" i="3" s="1"/>
  <c r="U396" i="4"/>
  <c r="U395" i="4" s="1"/>
  <c r="U394" i="4" s="1"/>
  <c r="U243" i="3"/>
  <c r="U242" i="3" s="1"/>
  <c r="U241" i="3" s="1"/>
  <c r="AC328" i="2"/>
  <c r="T399" i="4"/>
  <c r="T398" i="4" s="1"/>
  <c r="T397" i="4" s="1"/>
  <c r="T246" i="3"/>
  <c r="T245" i="3" s="1"/>
  <c r="T244" i="3" s="1"/>
  <c r="AB331" i="2"/>
  <c r="R334" i="4"/>
  <c r="R333" i="4" s="1"/>
  <c r="R332" i="4" s="1"/>
  <c r="R249" i="3"/>
  <c r="R248" i="3" s="1"/>
  <c r="R247" i="3" s="1"/>
  <c r="W334" i="4"/>
  <c r="W333" i="4" s="1"/>
  <c r="W332" i="4" s="1"/>
  <c r="W331" i="4" s="1"/>
  <c r="W330" i="4" s="1"/>
  <c r="W249" i="3"/>
  <c r="W248" i="3" s="1"/>
  <c r="W247" i="3" s="1"/>
  <c r="AC334" i="4"/>
  <c r="AC333" i="4" s="1"/>
  <c r="AC332" i="4" s="1"/>
  <c r="AC249" i="3"/>
  <c r="AC248" i="3" s="1"/>
  <c r="AC247" i="3" s="1"/>
  <c r="AM334" i="4"/>
  <c r="AM333" i="4" s="1"/>
  <c r="AM332" i="4" s="1"/>
  <c r="AM249" i="3"/>
  <c r="AM248" i="3" s="1"/>
  <c r="AM247" i="3" s="1"/>
  <c r="AU334" i="4"/>
  <c r="AU333" i="4" s="1"/>
  <c r="AU332" i="4" s="1"/>
  <c r="AU331" i="4" s="1"/>
  <c r="AU330" i="4" s="1"/>
  <c r="AU249" i="3"/>
  <c r="AU248" i="3" s="1"/>
  <c r="AU247" i="3" s="1"/>
  <c r="BA334" i="4"/>
  <c r="BA333" i="4" s="1"/>
  <c r="BA332" i="4" s="1"/>
  <c r="BA249" i="3"/>
  <c r="BA248" i="3" s="1"/>
  <c r="BA247" i="3" s="1"/>
  <c r="R346" i="4"/>
  <c r="R345" i="4" s="1"/>
  <c r="R344" i="4" s="1"/>
  <c r="R252" i="3"/>
  <c r="R251" i="3" s="1"/>
  <c r="R250" i="3" s="1"/>
  <c r="X346" i="4"/>
  <c r="X345" i="4" s="1"/>
  <c r="X344" i="4" s="1"/>
  <c r="X252" i="3"/>
  <c r="X251" i="3" s="1"/>
  <c r="X250" i="3" s="1"/>
  <c r="AC346" i="4"/>
  <c r="AC345" i="4" s="1"/>
  <c r="AC344" i="4" s="1"/>
  <c r="AC252" i="3"/>
  <c r="AC251" i="3" s="1"/>
  <c r="AC250" i="3" s="1"/>
  <c r="AL346" i="4"/>
  <c r="AL345" i="4" s="1"/>
  <c r="AL344" i="4" s="1"/>
  <c r="AL252" i="3"/>
  <c r="AL251" i="3" s="1"/>
  <c r="AL250" i="3" s="1"/>
  <c r="AP346" i="4"/>
  <c r="AP345" i="4" s="1"/>
  <c r="AP344" i="4" s="1"/>
  <c r="AP252" i="3"/>
  <c r="AP251" i="3" s="1"/>
  <c r="AP250" i="3" s="1"/>
  <c r="AY346" i="4"/>
  <c r="AY345" i="4" s="1"/>
  <c r="AY344" i="4" s="1"/>
  <c r="AY252" i="3"/>
  <c r="AY251" i="3" s="1"/>
  <c r="AY250" i="3" s="1"/>
  <c r="AZ340" i="2"/>
  <c r="N355" i="4"/>
  <c r="N354" i="4" s="1"/>
  <c r="N353" i="4" s="1"/>
  <c r="N258" i="3"/>
  <c r="N257" i="3" s="1"/>
  <c r="N256" i="3" s="1"/>
  <c r="AN343" i="2"/>
  <c r="R346" i="2"/>
  <c r="AH240" i="3"/>
  <c r="AT240" i="3"/>
  <c r="P361" i="4"/>
  <c r="P360" i="4" s="1"/>
  <c r="P359" i="4" s="1"/>
  <c r="P264" i="3"/>
  <c r="P263" i="3" s="1"/>
  <c r="P262" i="3" s="1"/>
  <c r="U361" i="4"/>
  <c r="U360" i="4" s="1"/>
  <c r="U359" i="4" s="1"/>
  <c r="U264" i="3"/>
  <c r="U263" i="3" s="1"/>
  <c r="U262" i="3" s="1"/>
  <c r="AL361" i="4"/>
  <c r="AL360" i="4" s="1"/>
  <c r="AL359" i="4" s="1"/>
  <c r="AL264" i="3"/>
  <c r="AL263" i="3" s="1"/>
  <c r="AL262" i="3" s="1"/>
  <c r="AR361" i="4"/>
  <c r="AR360" i="4" s="1"/>
  <c r="AR359" i="4" s="1"/>
  <c r="AR264" i="3"/>
  <c r="AR263" i="3" s="1"/>
  <c r="AR262" i="3" s="1"/>
  <c r="AZ349" i="2"/>
  <c r="L367" i="4"/>
  <c r="L366" i="4" s="1"/>
  <c r="L365" i="4" s="1"/>
  <c r="L267" i="3"/>
  <c r="L266" i="3" s="1"/>
  <c r="L265" i="3" s="1"/>
  <c r="U367" i="4"/>
  <c r="U366" i="4" s="1"/>
  <c r="U365" i="4" s="1"/>
  <c r="U267" i="3"/>
  <c r="U266" i="3" s="1"/>
  <c r="U265" i="3" s="1"/>
  <c r="AC352" i="2"/>
  <c r="AO367" i="4"/>
  <c r="AO366" i="4" s="1"/>
  <c r="AO365" i="4" s="1"/>
  <c r="AO267" i="3"/>
  <c r="AO266" i="3" s="1"/>
  <c r="AO265" i="3" s="1"/>
  <c r="AX367" i="4"/>
  <c r="AX366" i="4" s="1"/>
  <c r="AX365" i="4" s="1"/>
  <c r="AX267" i="3"/>
  <c r="AX266" i="3" s="1"/>
  <c r="AX265" i="3" s="1"/>
  <c r="J370" i="4"/>
  <c r="J369" i="4" s="1"/>
  <c r="J368" i="4" s="1"/>
  <c r="J270" i="3"/>
  <c r="J269" i="3" s="1"/>
  <c r="J268" i="3" s="1"/>
  <c r="R355" i="2"/>
  <c r="AD370" i="4"/>
  <c r="AD369" i="4" s="1"/>
  <c r="AD368" i="4" s="1"/>
  <c r="AD270" i="3"/>
  <c r="AD269" i="3" s="1"/>
  <c r="AD268" i="3" s="1"/>
  <c r="AL355" i="2"/>
  <c r="AP370" i="4"/>
  <c r="AP369" i="4" s="1"/>
  <c r="AP368" i="4" s="1"/>
  <c r="AP270" i="3"/>
  <c r="AP269" i="3" s="1"/>
  <c r="AP268" i="3" s="1"/>
  <c r="AX355" i="2"/>
  <c r="N373" i="4"/>
  <c r="N372" i="4" s="1"/>
  <c r="N371" i="4" s="1"/>
  <c r="N273" i="3"/>
  <c r="N272" i="3" s="1"/>
  <c r="N271" i="3" s="1"/>
  <c r="U373" i="4"/>
  <c r="U372" i="4" s="1"/>
  <c r="U371" i="4" s="1"/>
  <c r="U273" i="3"/>
  <c r="U272" i="3" s="1"/>
  <c r="U271" i="3" s="1"/>
  <c r="AC358" i="2"/>
  <c r="AN373" i="4"/>
  <c r="AN372" i="4" s="1"/>
  <c r="AN371" i="4" s="1"/>
  <c r="AN273" i="3"/>
  <c r="AN272" i="3" s="1"/>
  <c r="AN271" i="3" s="1"/>
  <c r="AY373" i="4"/>
  <c r="AY372" i="4" s="1"/>
  <c r="AY371" i="4" s="1"/>
  <c r="AY273" i="3"/>
  <c r="AY272" i="3" s="1"/>
  <c r="AY271" i="3" s="1"/>
  <c r="R391" i="4"/>
  <c r="R390" i="4" s="1"/>
  <c r="R389" i="4" s="1"/>
  <c r="R388" i="4" s="1"/>
  <c r="R387" i="4" s="1"/>
  <c r="R279" i="3"/>
  <c r="R278" i="3" s="1"/>
  <c r="R277" i="3" s="1"/>
  <c r="W391" i="4"/>
  <c r="W390" i="4" s="1"/>
  <c r="W389" i="4" s="1"/>
  <c r="W388" i="4" s="1"/>
  <c r="W387" i="4" s="1"/>
  <c r="W279" i="3"/>
  <c r="W278" i="3" s="1"/>
  <c r="W277" i="3" s="1"/>
  <c r="AC391" i="4"/>
  <c r="AC390" i="4" s="1"/>
  <c r="AC389" i="4" s="1"/>
  <c r="AC388" i="4" s="1"/>
  <c r="AC387" i="4" s="1"/>
  <c r="AC279" i="3"/>
  <c r="AC278" i="3" s="1"/>
  <c r="AC277" i="3" s="1"/>
  <c r="AM391" i="4"/>
  <c r="AM390" i="4" s="1"/>
  <c r="AM389" i="4" s="1"/>
  <c r="AM388" i="4" s="1"/>
  <c r="AM387" i="4" s="1"/>
  <c r="AM279" i="3"/>
  <c r="AM278" i="3" s="1"/>
  <c r="AM277" i="3" s="1"/>
  <c r="AU391" i="4"/>
  <c r="AU390" i="4" s="1"/>
  <c r="AU389" i="4" s="1"/>
  <c r="AU388" i="4" s="1"/>
  <c r="AU387" i="4" s="1"/>
  <c r="AU279" i="3"/>
  <c r="AU278" i="3" s="1"/>
  <c r="AU277" i="3" s="1"/>
  <c r="BA391" i="4"/>
  <c r="BA390" i="4" s="1"/>
  <c r="BA389" i="4" s="1"/>
  <c r="BA388" i="4" s="1"/>
  <c r="BA387" i="4" s="1"/>
  <c r="BA279" i="3"/>
  <c r="BA278" i="3" s="1"/>
  <c r="BA277" i="3" s="1"/>
  <c r="S402" i="4"/>
  <c r="S401" i="4" s="1"/>
  <c r="S400" i="4" s="1"/>
  <c r="S282" i="3"/>
  <c r="S281" i="3" s="1"/>
  <c r="S280" i="3" s="1"/>
  <c r="Z402" i="4"/>
  <c r="Z401" i="4" s="1"/>
  <c r="Z400" i="4" s="1"/>
  <c r="Z282" i="3"/>
  <c r="Z281" i="3" s="1"/>
  <c r="Z280" i="3" s="1"/>
  <c r="AL402" i="4"/>
  <c r="AL401" i="4" s="1"/>
  <c r="AL400" i="4" s="1"/>
  <c r="AL282" i="3"/>
  <c r="AL281" i="3" s="1"/>
  <c r="AL280" i="3" s="1"/>
  <c r="AX402" i="4"/>
  <c r="AX401" i="4" s="1"/>
  <c r="AX400" i="4" s="1"/>
  <c r="AX282" i="3"/>
  <c r="AX281" i="3" s="1"/>
  <c r="AX280" i="3" s="1"/>
  <c r="R405" i="4"/>
  <c r="R404" i="4" s="1"/>
  <c r="R403" i="4" s="1"/>
  <c r="R285" i="3"/>
  <c r="R284" i="3" s="1"/>
  <c r="R283" i="3" s="1"/>
  <c r="Z370" i="2"/>
  <c r="AL405" i="4"/>
  <c r="AL404" i="4" s="1"/>
  <c r="AL403" i="4" s="1"/>
  <c r="AL285" i="3"/>
  <c r="AL284" i="3" s="1"/>
  <c r="AL283" i="3" s="1"/>
  <c r="AX405" i="4"/>
  <c r="AX404" i="4" s="1"/>
  <c r="AX403" i="4" s="1"/>
  <c r="AX285" i="3"/>
  <c r="AX284" i="3" s="1"/>
  <c r="AX283" i="3" s="1"/>
  <c r="J408" i="4"/>
  <c r="J407" i="4" s="1"/>
  <c r="J406" i="4" s="1"/>
  <c r="J393" i="4" s="1"/>
  <c r="J392" i="4" s="1"/>
  <c r="J288" i="3"/>
  <c r="J287" i="3" s="1"/>
  <c r="J286" i="3" s="1"/>
  <c r="S413" i="4"/>
  <c r="S412" i="4" s="1"/>
  <c r="S411" i="4" s="1"/>
  <c r="S410" i="4" s="1"/>
  <c r="S409" i="4" s="1"/>
  <c r="S291" i="3"/>
  <c r="S290" i="3" s="1"/>
  <c r="S289" i="3" s="1"/>
  <c r="AA376" i="2"/>
  <c r="AM413" i="4"/>
  <c r="AM412" i="4" s="1"/>
  <c r="AM411" i="4" s="1"/>
  <c r="AM410" i="4" s="1"/>
  <c r="AM409" i="4" s="1"/>
  <c r="AM291" i="3"/>
  <c r="AM290" i="3" s="1"/>
  <c r="AM289" i="3" s="1"/>
  <c r="AY413" i="4"/>
  <c r="AY412" i="4" s="1"/>
  <c r="AY411" i="4" s="1"/>
  <c r="AY410" i="4" s="1"/>
  <c r="AY409" i="4" s="1"/>
  <c r="AY291" i="3"/>
  <c r="AY290" i="3" s="1"/>
  <c r="AY289" i="3" s="1"/>
  <c r="L349" i="4"/>
  <c r="L348" i="4" s="1"/>
  <c r="L347" i="4" s="1"/>
  <c r="L310" i="3"/>
  <c r="L309" i="3" s="1"/>
  <c r="L308" i="3" s="1"/>
  <c r="T380" i="2"/>
  <c r="AA349" i="4"/>
  <c r="AA348" i="4" s="1"/>
  <c r="AA347" i="4" s="1"/>
  <c r="AA310" i="3"/>
  <c r="AA309" i="3" s="1"/>
  <c r="AA308" i="3" s="1"/>
  <c r="AF349" i="4"/>
  <c r="AF348" i="4" s="1"/>
  <c r="AF347" i="4" s="1"/>
  <c r="AF310" i="3"/>
  <c r="AF309" i="3" s="1"/>
  <c r="AF308" i="3" s="1"/>
  <c r="AN380" i="2"/>
  <c r="AV349" i="4"/>
  <c r="AV348" i="4" s="1"/>
  <c r="AV347" i="4" s="1"/>
  <c r="AV310" i="3"/>
  <c r="AV309" i="3" s="1"/>
  <c r="AV308" i="3" s="1"/>
  <c r="BA349" i="4"/>
  <c r="BA348" i="4" s="1"/>
  <c r="BA347" i="4" s="1"/>
  <c r="BA310" i="3"/>
  <c r="BA309" i="3" s="1"/>
  <c r="BA308" i="3" s="1"/>
  <c r="AN383" i="2"/>
  <c r="AN386" i="2"/>
  <c r="T389" i="2"/>
  <c r="L364" i="4"/>
  <c r="L363" i="4" s="1"/>
  <c r="L362" i="4" s="1"/>
  <c r="L322" i="3"/>
  <c r="L321" i="3" s="1"/>
  <c r="L320" i="3" s="1"/>
  <c r="S364" i="4"/>
  <c r="S363" i="4" s="1"/>
  <c r="S362" i="4" s="1"/>
  <c r="S322" i="3"/>
  <c r="S321" i="3" s="1"/>
  <c r="S320" i="3" s="1"/>
  <c r="X364" i="4"/>
  <c r="X363" i="4" s="1"/>
  <c r="X362" i="4" s="1"/>
  <c r="X322" i="3"/>
  <c r="X321" i="3" s="1"/>
  <c r="X320" i="3" s="1"/>
  <c r="AC364" i="4"/>
  <c r="AC363" i="4" s="1"/>
  <c r="AC362" i="4" s="1"/>
  <c r="AC322" i="3"/>
  <c r="AC321" i="3" s="1"/>
  <c r="AC320" i="3" s="1"/>
  <c r="AJ364" i="4"/>
  <c r="AJ363" i="4" s="1"/>
  <c r="AJ362" i="4" s="1"/>
  <c r="AJ322" i="3"/>
  <c r="AJ321" i="3" s="1"/>
  <c r="AJ320" i="3" s="1"/>
  <c r="AO364" i="4"/>
  <c r="AO363" i="4" s="1"/>
  <c r="AO362" i="4" s="1"/>
  <c r="AO322" i="3"/>
  <c r="AO321" i="3" s="1"/>
  <c r="AO320" i="3" s="1"/>
  <c r="AV364" i="4"/>
  <c r="AV363" i="4" s="1"/>
  <c r="AV362" i="4" s="1"/>
  <c r="AV322" i="3"/>
  <c r="AV321" i="3" s="1"/>
  <c r="AV320" i="3" s="1"/>
  <c r="BA364" i="4"/>
  <c r="BA363" i="4" s="1"/>
  <c r="BA362" i="4" s="1"/>
  <c r="BA322" i="3"/>
  <c r="BA321" i="3" s="1"/>
  <c r="BA320" i="3" s="1"/>
  <c r="U376" i="4"/>
  <c r="U375" i="4" s="1"/>
  <c r="U374" i="4" s="1"/>
  <c r="U325" i="3"/>
  <c r="U324" i="3" s="1"/>
  <c r="U323" i="3" s="1"/>
  <c r="AC395" i="2"/>
  <c r="AO376" i="4"/>
  <c r="AO375" i="4" s="1"/>
  <c r="AO374" i="4" s="1"/>
  <c r="AO325" i="3"/>
  <c r="AO324" i="3" s="1"/>
  <c r="AO323" i="3" s="1"/>
  <c r="BA376" i="4"/>
  <c r="BA375" i="4" s="1"/>
  <c r="BA374" i="4" s="1"/>
  <c r="BA325" i="3"/>
  <c r="BA324" i="3" s="1"/>
  <c r="BA323" i="3" s="1"/>
  <c r="AC397" i="2"/>
  <c r="AC396" i="2" s="1"/>
  <c r="AO397" i="2"/>
  <c r="AO396" i="2" s="1"/>
  <c r="BA397" i="2"/>
  <c r="BA396" i="2" s="1"/>
  <c r="BA377" i="2" s="1"/>
  <c r="U379" i="4"/>
  <c r="U378" i="4" s="1"/>
  <c r="U377" i="4" s="1"/>
  <c r="U328" i="3"/>
  <c r="U327" i="3" s="1"/>
  <c r="U326" i="3" s="1"/>
  <c r="AB379" i="4"/>
  <c r="AB378" i="4" s="1"/>
  <c r="AB377" i="4" s="1"/>
  <c r="AB328" i="3"/>
  <c r="AB327" i="3" s="1"/>
  <c r="AB326" i="3" s="1"/>
  <c r="AN379" i="4"/>
  <c r="AN378" i="4" s="1"/>
  <c r="AN377" i="4" s="1"/>
  <c r="AN328" i="3"/>
  <c r="AN327" i="3" s="1"/>
  <c r="AN326" i="3" s="1"/>
  <c r="AZ379" i="4"/>
  <c r="AZ378" i="4" s="1"/>
  <c r="AZ377" i="4" s="1"/>
  <c r="AZ328" i="3"/>
  <c r="AZ327" i="3" s="1"/>
  <c r="AZ326" i="3" s="1"/>
  <c r="AN400" i="2"/>
  <c r="AN399" i="2" s="1"/>
  <c r="R384" i="4"/>
  <c r="R383" i="4" s="1"/>
  <c r="R382" i="4" s="1"/>
  <c r="R381" i="4" s="1"/>
  <c r="R380" i="4" s="1"/>
  <c r="R331" i="3"/>
  <c r="R330" i="3" s="1"/>
  <c r="R329" i="3" s="1"/>
  <c r="W384" i="4"/>
  <c r="W383" i="4" s="1"/>
  <c r="W382" i="4" s="1"/>
  <c r="W381" i="4" s="1"/>
  <c r="W380" i="4" s="1"/>
  <c r="W331" i="3"/>
  <c r="W330" i="3" s="1"/>
  <c r="W329" i="3" s="1"/>
  <c r="AC384" i="4"/>
  <c r="AC383" i="4" s="1"/>
  <c r="AC382" i="4" s="1"/>
  <c r="AC381" i="4" s="1"/>
  <c r="AC380" i="4" s="1"/>
  <c r="AC331" i="3"/>
  <c r="AC330" i="3" s="1"/>
  <c r="AC329" i="3" s="1"/>
  <c r="AM401" i="2"/>
  <c r="AU384" i="4"/>
  <c r="AU383" i="4" s="1"/>
  <c r="AU382" i="4" s="1"/>
  <c r="AU381" i="4" s="1"/>
  <c r="AU380" i="4" s="1"/>
  <c r="AU331" i="3"/>
  <c r="AU330" i="3" s="1"/>
  <c r="AU329" i="3" s="1"/>
  <c r="BA384" i="4"/>
  <c r="BA383" i="4" s="1"/>
  <c r="BA382" i="4" s="1"/>
  <c r="BA381" i="4" s="1"/>
  <c r="BA380" i="4" s="1"/>
  <c r="BA331" i="3"/>
  <c r="BA330" i="3" s="1"/>
  <c r="BA329" i="3" s="1"/>
  <c r="AO404" i="2"/>
  <c r="AO403" i="2" s="1"/>
  <c r="AO402" i="2" s="1"/>
  <c r="S418" i="4"/>
  <c r="S417" i="4" s="1"/>
  <c r="S416" i="4" s="1"/>
  <c r="S415" i="4" s="1"/>
  <c r="S414" i="4" s="1"/>
  <c r="S335" i="3"/>
  <c r="S334" i="3" s="1"/>
  <c r="S333" i="3" s="1"/>
  <c r="S332" i="3" s="1"/>
  <c r="Z418" i="4"/>
  <c r="Z417" i="4" s="1"/>
  <c r="Z416" i="4" s="1"/>
  <c r="Z415" i="4" s="1"/>
  <c r="Z414" i="4" s="1"/>
  <c r="Z335" i="3"/>
  <c r="Z334" i="3" s="1"/>
  <c r="Z333" i="3" s="1"/>
  <c r="Z332" i="3" s="1"/>
  <c r="AF418" i="4"/>
  <c r="AF417" i="4" s="1"/>
  <c r="AF416" i="4" s="1"/>
  <c r="AF415" i="4" s="1"/>
  <c r="AF414" i="4" s="1"/>
  <c r="AF335" i="3"/>
  <c r="AF334" i="3" s="1"/>
  <c r="AF333" i="3" s="1"/>
  <c r="AF332" i="3" s="1"/>
  <c r="AN405" i="2"/>
  <c r="AX418" i="4"/>
  <c r="AX417" i="4" s="1"/>
  <c r="AX416" i="4" s="1"/>
  <c r="AX415" i="4" s="1"/>
  <c r="AX414" i="4" s="1"/>
  <c r="AX335" i="3"/>
  <c r="AX334" i="3" s="1"/>
  <c r="AX333" i="3" s="1"/>
  <c r="AX332" i="3" s="1"/>
  <c r="AL406" i="2"/>
  <c r="AL403" i="2" s="1"/>
  <c r="AL402" i="2" s="1"/>
  <c r="L420" i="4"/>
  <c r="L419" i="4" s="1"/>
  <c r="L337" i="3"/>
  <c r="L336" i="3" s="1"/>
  <c r="T407" i="2"/>
  <c r="AA420" i="4"/>
  <c r="AA419" i="4" s="1"/>
  <c r="AA337" i="3"/>
  <c r="AA336" i="3" s="1"/>
  <c r="AJ420" i="4"/>
  <c r="AJ419" i="4" s="1"/>
  <c r="AJ337" i="3"/>
  <c r="AJ336" i="3" s="1"/>
  <c r="AO420" i="4"/>
  <c r="AO419" i="4" s="1"/>
  <c r="AO337" i="3"/>
  <c r="AO336" i="3" s="1"/>
  <c r="AY420" i="4"/>
  <c r="AY419" i="4" s="1"/>
  <c r="AY337" i="3"/>
  <c r="AY336" i="3" s="1"/>
  <c r="AQ410" i="2"/>
  <c r="AQ409" i="2" s="1"/>
  <c r="AQ408" i="2" s="1"/>
  <c r="AQ296" i="2" s="1"/>
  <c r="AQ295" i="2" s="1"/>
  <c r="O317" i="4"/>
  <c r="O316" i="4" s="1"/>
  <c r="O341" i="3"/>
  <c r="O340" i="3" s="1"/>
  <c r="U317" i="4"/>
  <c r="U316" i="4" s="1"/>
  <c r="U341" i="3"/>
  <c r="U340" i="3" s="1"/>
  <c r="AI317" i="4"/>
  <c r="AI316" i="4" s="1"/>
  <c r="AI315" i="4" s="1"/>
  <c r="AI314" i="4" s="1"/>
  <c r="AI313" i="4" s="1"/>
  <c r="AI341" i="3"/>
  <c r="AI340" i="3" s="1"/>
  <c r="AI339" i="3" s="1"/>
  <c r="AO317" i="4"/>
  <c r="AO316" i="4" s="1"/>
  <c r="AO315" i="4" s="1"/>
  <c r="AO341" i="3"/>
  <c r="AO340" i="3" s="1"/>
  <c r="AO339" i="3" s="1"/>
  <c r="AY411" i="2"/>
  <c r="W412" i="2"/>
  <c r="AM412" i="2"/>
  <c r="AU412" i="2"/>
  <c r="AU409" i="2" s="1"/>
  <c r="O319" i="4"/>
  <c r="O318" i="4" s="1"/>
  <c r="O343" i="3"/>
  <c r="O342" i="3" s="1"/>
  <c r="U319" i="4"/>
  <c r="U318" i="4" s="1"/>
  <c r="U343" i="3"/>
  <c r="U342" i="3" s="1"/>
  <c r="AB319" i="4"/>
  <c r="AB318" i="4" s="1"/>
  <c r="AB343" i="3"/>
  <c r="AB342" i="3" s="1"/>
  <c r="AL319" i="4"/>
  <c r="AL318" i="4" s="1"/>
  <c r="AL343" i="3"/>
  <c r="AL342" i="3" s="1"/>
  <c r="AQ319" i="4"/>
  <c r="AQ318" i="4" s="1"/>
  <c r="AQ343" i="3"/>
  <c r="AQ342" i="3" s="1"/>
  <c r="AZ319" i="4"/>
  <c r="AZ318" i="4" s="1"/>
  <c r="AZ343" i="3"/>
  <c r="AZ342" i="3" s="1"/>
  <c r="R322" i="4"/>
  <c r="R321" i="4" s="1"/>
  <c r="R320" i="4" s="1"/>
  <c r="R346" i="3"/>
  <c r="R345" i="3" s="1"/>
  <c r="R344" i="3" s="1"/>
  <c r="X322" i="4"/>
  <c r="X321" i="4" s="1"/>
  <c r="X320" i="4" s="1"/>
  <c r="X346" i="3"/>
  <c r="X345" i="3" s="1"/>
  <c r="X344" i="3" s="1"/>
  <c r="AC322" i="4"/>
  <c r="AC321" i="4" s="1"/>
  <c r="AC320" i="4" s="1"/>
  <c r="AC346" i="3"/>
  <c r="AC345" i="3" s="1"/>
  <c r="AC344" i="3" s="1"/>
  <c r="AM322" i="4"/>
  <c r="AM321" i="4" s="1"/>
  <c r="AM320" i="4" s="1"/>
  <c r="AM346" i="3"/>
  <c r="AM345" i="3" s="1"/>
  <c r="AM344" i="3" s="1"/>
  <c r="AV322" i="4"/>
  <c r="AV321" i="4" s="1"/>
  <c r="AV320" i="4" s="1"/>
  <c r="AV346" i="3"/>
  <c r="AV345" i="3" s="1"/>
  <c r="AV344" i="3" s="1"/>
  <c r="BA322" i="4"/>
  <c r="BA321" i="4" s="1"/>
  <c r="BA320" i="4" s="1"/>
  <c r="BA346" i="3"/>
  <c r="BA345" i="3" s="1"/>
  <c r="BA344" i="3" s="1"/>
  <c r="S325" i="4"/>
  <c r="S324" i="4" s="1"/>
  <c r="S349" i="3"/>
  <c r="S348" i="3" s="1"/>
  <c r="X325" i="4"/>
  <c r="X324" i="4" s="1"/>
  <c r="X323" i="4" s="1"/>
  <c r="X349" i="3"/>
  <c r="X348" i="3" s="1"/>
  <c r="X347" i="3" s="1"/>
  <c r="AC325" i="4"/>
  <c r="AC324" i="4" s="1"/>
  <c r="AC349" i="3"/>
  <c r="AC348" i="3" s="1"/>
  <c r="AM325" i="4"/>
  <c r="AM324" i="4" s="1"/>
  <c r="AM349" i="3"/>
  <c r="AM348" i="3" s="1"/>
  <c r="AV325" i="4"/>
  <c r="AV324" i="4" s="1"/>
  <c r="AV323" i="4" s="1"/>
  <c r="AV349" i="3"/>
  <c r="AV348" i="3" s="1"/>
  <c r="BA325" i="4"/>
  <c r="BA324" i="4" s="1"/>
  <c r="BA349" i="3"/>
  <c r="BA348" i="3" s="1"/>
  <c r="AO420" i="2"/>
  <c r="AO417" i="2" s="1"/>
  <c r="AO408" i="2" s="1"/>
  <c r="S327" i="4"/>
  <c r="S326" i="4" s="1"/>
  <c r="S351" i="3"/>
  <c r="S350" i="3" s="1"/>
  <c r="Z327" i="4"/>
  <c r="Z326" i="4" s="1"/>
  <c r="Z351" i="3"/>
  <c r="Z350" i="3" s="1"/>
  <c r="AF327" i="4"/>
  <c r="AF326" i="4" s="1"/>
  <c r="AF351" i="3"/>
  <c r="AF350" i="3" s="1"/>
  <c r="AN421" i="2"/>
  <c r="AX327" i="4"/>
  <c r="AX326" i="4" s="1"/>
  <c r="AX351" i="3"/>
  <c r="AX350" i="3" s="1"/>
  <c r="AL422" i="2"/>
  <c r="AL417" i="2" s="1"/>
  <c r="L329" i="4"/>
  <c r="L328" i="4" s="1"/>
  <c r="L353" i="3"/>
  <c r="L352" i="3" s="1"/>
  <c r="T423" i="2"/>
  <c r="AA329" i="4"/>
  <c r="AA328" i="4" s="1"/>
  <c r="AA353" i="3"/>
  <c r="AA352" i="3" s="1"/>
  <c r="AJ329" i="4"/>
  <c r="AJ328" i="4" s="1"/>
  <c r="AJ353" i="3"/>
  <c r="AJ352" i="3" s="1"/>
  <c r="AO329" i="4"/>
  <c r="AO328" i="4" s="1"/>
  <c r="AO353" i="3"/>
  <c r="AO352" i="3" s="1"/>
  <c r="AY329" i="4"/>
  <c r="AY328" i="4" s="1"/>
  <c r="AY353" i="3"/>
  <c r="AY352" i="3" s="1"/>
  <c r="W425" i="2"/>
  <c r="W424" i="2" s="1"/>
  <c r="AM425" i="2"/>
  <c r="AM424" i="2" s="1"/>
  <c r="AU425" i="2"/>
  <c r="AU424" i="2" s="1"/>
  <c r="O386" i="4"/>
  <c r="O385" i="4" s="1"/>
  <c r="O356" i="3"/>
  <c r="O355" i="3" s="1"/>
  <c r="O354" i="3" s="1"/>
  <c r="U386" i="4"/>
  <c r="U385" i="4" s="1"/>
  <c r="U356" i="3"/>
  <c r="U355" i="3" s="1"/>
  <c r="U354" i="3" s="1"/>
  <c r="AB386" i="4"/>
  <c r="AB385" i="4" s="1"/>
  <c r="AB356" i="3"/>
  <c r="AB355" i="3" s="1"/>
  <c r="AB354" i="3" s="1"/>
  <c r="AL386" i="4"/>
  <c r="AL385" i="4" s="1"/>
  <c r="AL356" i="3"/>
  <c r="AL355" i="3" s="1"/>
  <c r="AL354" i="3" s="1"/>
  <c r="AQ386" i="4"/>
  <c r="AQ385" i="4" s="1"/>
  <c r="AQ356" i="3"/>
  <c r="AQ355" i="3" s="1"/>
  <c r="AQ354" i="3" s="1"/>
  <c r="AZ386" i="4"/>
  <c r="AZ385" i="4" s="1"/>
  <c r="AZ356" i="3"/>
  <c r="AZ355" i="3" s="1"/>
  <c r="AZ354" i="3" s="1"/>
  <c r="AB428" i="2"/>
  <c r="AB427" i="2" s="1"/>
  <c r="S425" i="4"/>
  <c r="S424" i="4" s="1"/>
  <c r="S423" i="4" s="1"/>
  <c r="S414" i="3"/>
  <c r="S413" i="3" s="1"/>
  <c r="S412" i="3" s="1"/>
  <c r="S411" i="3" s="1"/>
  <c r="AA434" i="2"/>
  <c r="AM414" i="3"/>
  <c r="AM413" i="3" s="1"/>
  <c r="AM412" i="3" s="1"/>
  <c r="AM411" i="3" s="1"/>
  <c r="AY425" i="4"/>
  <c r="AY424" i="4" s="1"/>
  <c r="AY423" i="4" s="1"/>
  <c r="AY414" i="3"/>
  <c r="AY413" i="3" s="1"/>
  <c r="AY412" i="3" s="1"/>
  <c r="AY411" i="3" s="1"/>
  <c r="O340" i="4"/>
  <c r="O339" i="4" s="1"/>
  <c r="O338" i="4" s="1"/>
  <c r="O424" i="3"/>
  <c r="O423" i="3" s="1"/>
  <c r="O422" i="3" s="1"/>
  <c r="U340" i="4"/>
  <c r="U339" i="4" s="1"/>
  <c r="U338" i="4" s="1"/>
  <c r="U424" i="3"/>
  <c r="U423" i="3" s="1"/>
  <c r="U422" i="3" s="1"/>
  <c r="AB340" i="4"/>
  <c r="AB339" i="4" s="1"/>
  <c r="AB338" i="4" s="1"/>
  <c r="AB424" i="3"/>
  <c r="AB423" i="3" s="1"/>
  <c r="AB422" i="3" s="1"/>
  <c r="AL340" i="4"/>
  <c r="AL339" i="4" s="1"/>
  <c r="AL338" i="4" s="1"/>
  <c r="AL424" i="3"/>
  <c r="AL423" i="3" s="1"/>
  <c r="AL422" i="3" s="1"/>
  <c r="AQ340" i="4"/>
  <c r="AQ339" i="4" s="1"/>
  <c r="AQ338" i="4" s="1"/>
  <c r="AQ424" i="3"/>
  <c r="AQ423" i="3" s="1"/>
  <c r="AQ422" i="3" s="1"/>
  <c r="AZ340" i="4"/>
  <c r="AZ339" i="4" s="1"/>
  <c r="AZ338" i="4" s="1"/>
  <c r="AZ424" i="3"/>
  <c r="AZ423" i="3" s="1"/>
  <c r="AZ422" i="3" s="1"/>
  <c r="W425" i="4"/>
  <c r="W424" i="4" s="1"/>
  <c r="W423" i="4" s="1"/>
  <c r="W427" i="3"/>
  <c r="W426" i="3" s="1"/>
  <c r="W425" i="3" s="1"/>
  <c r="AM441" i="2"/>
  <c r="AM425" i="4" s="1"/>
  <c r="AM424" i="4" s="1"/>
  <c r="AM423" i="4" s="1"/>
  <c r="AU425" i="4"/>
  <c r="AU424" i="4" s="1"/>
  <c r="AU423" i="4" s="1"/>
  <c r="AU427" i="3"/>
  <c r="AU426" i="3" s="1"/>
  <c r="AU425" i="3" s="1"/>
  <c r="S431" i="4"/>
  <c r="S430" i="4" s="1"/>
  <c r="S429" i="4" s="1"/>
  <c r="S430" i="3"/>
  <c r="S429" i="3" s="1"/>
  <c r="S428" i="3" s="1"/>
  <c r="Z431" i="4"/>
  <c r="Z430" i="3"/>
  <c r="AE431" i="4"/>
  <c r="AE430" i="4" s="1"/>
  <c r="AE429" i="4" s="1"/>
  <c r="AE430" i="3"/>
  <c r="AN431" i="4"/>
  <c r="AN430" i="3"/>
  <c r="AN429" i="3" s="1"/>
  <c r="AN428" i="3" s="1"/>
  <c r="AX431" i="4"/>
  <c r="AX430" i="4" s="1"/>
  <c r="AX429" i="4" s="1"/>
  <c r="AX430" i="3"/>
  <c r="K432" i="4"/>
  <c r="K431" i="3"/>
  <c r="T432" i="4"/>
  <c r="T431" i="3"/>
  <c r="AI432" i="4"/>
  <c r="AI431" i="3"/>
  <c r="AO432" i="4"/>
  <c r="AO431" i="3"/>
  <c r="AY445" i="2"/>
  <c r="AY443" i="2" s="1"/>
  <c r="AY442" i="2" s="1"/>
  <c r="O435" i="4"/>
  <c r="O434" i="4" s="1"/>
  <c r="O433" i="4" s="1"/>
  <c r="O434" i="3"/>
  <c r="O433" i="3" s="1"/>
  <c r="O432" i="3" s="1"/>
  <c r="U435" i="4"/>
  <c r="U434" i="4" s="1"/>
  <c r="U433" i="4" s="1"/>
  <c r="U434" i="3"/>
  <c r="U433" i="3" s="1"/>
  <c r="U432" i="3" s="1"/>
  <c r="AB435" i="4"/>
  <c r="AB434" i="4" s="1"/>
  <c r="AB433" i="4" s="1"/>
  <c r="AB434" i="3"/>
  <c r="AB433" i="3" s="1"/>
  <c r="AB432" i="3" s="1"/>
  <c r="AL435" i="4"/>
  <c r="AL434" i="4" s="1"/>
  <c r="AL433" i="4" s="1"/>
  <c r="AL434" i="3"/>
  <c r="AL433" i="3" s="1"/>
  <c r="AL432" i="3" s="1"/>
  <c r="AQ435" i="4"/>
  <c r="AQ434" i="4" s="1"/>
  <c r="AQ433" i="4" s="1"/>
  <c r="AQ434" i="3"/>
  <c r="AQ433" i="3" s="1"/>
  <c r="AQ432" i="3" s="1"/>
  <c r="AZ435" i="4"/>
  <c r="AZ434" i="4" s="1"/>
  <c r="AZ433" i="4" s="1"/>
  <c r="AZ434" i="3"/>
  <c r="AZ433" i="3" s="1"/>
  <c r="AZ432" i="3" s="1"/>
  <c r="R428" i="4"/>
  <c r="R427" i="4" s="1"/>
  <c r="R426" i="4" s="1"/>
  <c r="R438" i="3"/>
  <c r="R437" i="3" s="1"/>
  <c r="R436" i="3" s="1"/>
  <c r="R435" i="3" s="1"/>
  <c r="W428" i="4"/>
  <c r="W427" i="4" s="1"/>
  <c r="W426" i="4" s="1"/>
  <c r="W438" i="3"/>
  <c r="W437" i="3" s="1"/>
  <c r="W436" i="3" s="1"/>
  <c r="W435" i="3" s="1"/>
  <c r="AC428" i="4"/>
  <c r="AC427" i="4" s="1"/>
  <c r="AC426" i="4" s="1"/>
  <c r="AC438" i="3"/>
  <c r="AC437" i="3" s="1"/>
  <c r="AC436" i="3" s="1"/>
  <c r="AM452" i="2"/>
  <c r="AU428" i="4"/>
  <c r="AU427" i="4" s="1"/>
  <c r="AU426" i="4" s="1"/>
  <c r="AU438" i="3"/>
  <c r="AU437" i="3" s="1"/>
  <c r="AU436" i="3" s="1"/>
  <c r="AU435" i="3" s="1"/>
  <c r="BA428" i="4"/>
  <c r="BA427" i="4" s="1"/>
  <c r="BA426" i="4" s="1"/>
  <c r="BA438" i="3"/>
  <c r="BA437" i="3" s="1"/>
  <c r="BA436" i="3" s="1"/>
  <c r="BA435" i="3" s="1"/>
  <c r="S441" i="4"/>
  <c r="S440" i="4" s="1"/>
  <c r="S439" i="4" s="1"/>
  <c r="S438" i="4" s="1"/>
  <c r="S437" i="4" s="1"/>
  <c r="S70" i="3"/>
  <c r="S69" i="3" s="1"/>
  <c r="S68" i="3" s="1"/>
  <c r="Z441" i="4"/>
  <c r="Z440" i="4" s="1"/>
  <c r="Z70" i="3"/>
  <c r="Z69" i="3" s="1"/>
  <c r="AF441" i="4"/>
  <c r="AF440" i="4" s="1"/>
  <c r="AF439" i="4" s="1"/>
  <c r="AF438" i="4" s="1"/>
  <c r="AF437" i="4" s="1"/>
  <c r="AF70" i="3"/>
  <c r="AF69" i="3" s="1"/>
  <c r="AF68" i="3" s="1"/>
  <c r="AN458" i="2"/>
  <c r="AX441" i="4"/>
  <c r="AX440" i="4" s="1"/>
  <c r="AX70" i="3"/>
  <c r="AX69" i="3" s="1"/>
  <c r="L443" i="4"/>
  <c r="L442" i="4" s="1"/>
  <c r="L72" i="3"/>
  <c r="L71" i="3" s="1"/>
  <c r="T460" i="2"/>
  <c r="AA443" i="4"/>
  <c r="AA442" i="4" s="1"/>
  <c r="AA72" i="3"/>
  <c r="AA71" i="3" s="1"/>
  <c r="AJ443" i="4"/>
  <c r="AJ442" i="4" s="1"/>
  <c r="AJ72" i="3"/>
  <c r="AJ71" i="3" s="1"/>
  <c r="AO443" i="4"/>
  <c r="AO442" i="4" s="1"/>
  <c r="AO72" i="3"/>
  <c r="AO71" i="3" s="1"/>
  <c r="AY443" i="4"/>
  <c r="AY442" i="4" s="1"/>
  <c r="AY72" i="3"/>
  <c r="AY71" i="3" s="1"/>
  <c r="Q446" i="4"/>
  <c r="Q445" i="4" s="1"/>
  <c r="Q444" i="4" s="1"/>
  <c r="Q438" i="4" s="1"/>
  <c r="Q437" i="4" s="1"/>
  <c r="Q436" i="4" s="1"/>
  <c r="Q75" i="3"/>
  <c r="Q74" i="3" s="1"/>
  <c r="Q73" i="3" s="1"/>
  <c r="U463" i="2"/>
  <c r="AB446" i="4"/>
  <c r="AB445" i="4" s="1"/>
  <c r="AB444" i="4" s="1"/>
  <c r="AB75" i="3"/>
  <c r="AB74" i="3" s="1"/>
  <c r="AB73" i="3" s="1"/>
  <c r="AL446" i="4"/>
  <c r="AL445" i="4" s="1"/>
  <c r="AL444" i="4" s="1"/>
  <c r="AL75" i="3"/>
  <c r="AL74" i="3" s="1"/>
  <c r="AL73" i="3" s="1"/>
  <c r="AS446" i="4"/>
  <c r="AS445" i="4" s="1"/>
  <c r="AS444" i="4" s="1"/>
  <c r="AS438" i="4" s="1"/>
  <c r="AS437" i="4" s="1"/>
  <c r="AS75" i="3"/>
  <c r="AS74" i="3" s="1"/>
  <c r="AS73" i="3" s="1"/>
  <c r="AZ446" i="4"/>
  <c r="AZ445" i="4" s="1"/>
  <c r="AZ444" i="4" s="1"/>
  <c r="AZ75" i="3"/>
  <c r="AZ74" i="3" s="1"/>
  <c r="AZ73" i="3" s="1"/>
  <c r="N475" i="4"/>
  <c r="N474" i="4" s="1"/>
  <c r="N473" i="4" s="1"/>
  <c r="N467" i="4" s="1"/>
  <c r="N91" i="3"/>
  <c r="N90" i="3" s="1"/>
  <c r="N89" i="3" s="1"/>
  <c r="N88" i="3" s="1"/>
  <c r="AA475" i="4"/>
  <c r="AA474" i="4" s="1"/>
  <c r="AA473" i="4" s="1"/>
  <c r="AA91" i="3"/>
  <c r="AA90" i="3" s="1"/>
  <c r="AA89" i="3" s="1"/>
  <c r="AA88" i="3" s="1"/>
  <c r="AJ475" i="4"/>
  <c r="AJ474" i="4" s="1"/>
  <c r="AJ473" i="4" s="1"/>
  <c r="AJ91" i="3"/>
  <c r="AJ90" i="3" s="1"/>
  <c r="AJ89" i="3" s="1"/>
  <c r="AJ88" i="3" s="1"/>
  <c r="AO475" i="4"/>
  <c r="AO474" i="4" s="1"/>
  <c r="AO473" i="4" s="1"/>
  <c r="AO91" i="3"/>
  <c r="AO90" i="3" s="1"/>
  <c r="AO89" i="3" s="1"/>
  <c r="AO88" i="3" s="1"/>
  <c r="AY475" i="4"/>
  <c r="AY474" i="4" s="1"/>
  <c r="AY473" i="4" s="1"/>
  <c r="AY91" i="3"/>
  <c r="AY90" i="3" s="1"/>
  <c r="AY89" i="3" s="1"/>
  <c r="AY88" i="3" s="1"/>
  <c r="S472" i="4"/>
  <c r="S471" i="4" s="1"/>
  <c r="S467" i="4" s="1"/>
  <c r="S116" i="3"/>
  <c r="AA474" i="2"/>
  <c r="AF472" i="4"/>
  <c r="AF471" i="4" s="1"/>
  <c r="AF467" i="4" s="1"/>
  <c r="AF116" i="3"/>
  <c r="AN474" i="2"/>
  <c r="AV472" i="4"/>
  <c r="AV471" i="4" s="1"/>
  <c r="AV467" i="4" s="1"/>
  <c r="AV116" i="3"/>
  <c r="BA472" i="4"/>
  <c r="BA471" i="4" s="1"/>
  <c r="BA467" i="4" s="1"/>
  <c r="BA116" i="3"/>
  <c r="S479" i="2"/>
  <c r="Z451" i="4"/>
  <c r="Z450" i="4" s="1"/>
  <c r="Z449" i="4" s="1"/>
  <c r="Z473" i="3"/>
  <c r="Z472" i="3" s="1"/>
  <c r="Z471" i="3" s="1"/>
  <c r="Z470" i="3" s="1"/>
  <c r="AE451" i="4"/>
  <c r="AE450" i="4" s="1"/>
  <c r="AE449" i="4" s="1"/>
  <c r="AE448" i="4" s="1"/>
  <c r="AE447" i="4" s="1"/>
  <c r="AE473" i="3"/>
  <c r="AE472" i="3" s="1"/>
  <c r="AE471" i="3" s="1"/>
  <c r="AE470" i="3" s="1"/>
  <c r="AE469" i="3" s="1"/>
  <c r="AN451" i="4"/>
  <c r="AN450" i="4" s="1"/>
  <c r="AN449" i="4" s="1"/>
  <c r="AN473" i="3"/>
  <c r="AN472" i="3" s="1"/>
  <c r="AN471" i="3" s="1"/>
  <c r="AN470" i="3" s="1"/>
  <c r="AX451" i="4"/>
  <c r="AX450" i="4" s="1"/>
  <c r="AX449" i="4" s="1"/>
  <c r="AX448" i="4" s="1"/>
  <c r="AX447" i="4" s="1"/>
  <c r="AX473" i="3"/>
  <c r="AX472" i="3" s="1"/>
  <c r="AX471" i="3" s="1"/>
  <c r="AX470" i="3" s="1"/>
  <c r="AX469" i="3" s="1"/>
  <c r="L454" i="4"/>
  <c r="L453" i="4" s="1"/>
  <c r="L452" i="4" s="1"/>
  <c r="L448" i="4" s="1"/>
  <c r="L447" i="4" s="1"/>
  <c r="L477" i="3"/>
  <c r="L476" i="3" s="1"/>
  <c r="L475" i="3" s="1"/>
  <c r="L474" i="3" s="1"/>
  <c r="L469" i="3" s="1"/>
  <c r="T483" i="2"/>
  <c r="AA454" i="4"/>
  <c r="AA453" i="4" s="1"/>
  <c r="AA452" i="4" s="1"/>
  <c r="AA477" i="3"/>
  <c r="AA476" i="3" s="1"/>
  <c r="AA475" i="3" s="1"/>
  <c r="AA474" i="3" s="1"/>
  <c r="AJ454" i="4"/>
  <c r="AJ453" i="4" s="1"/>
  <c r="AJ452" i="4" s="1"/>
  <c r="AJ448" i="4" s="1"/>
  <c r="AJ447" i="4" s="1"/>
  <c r="AJ477" i="3"/>
  <c r="AJ476" i="3" s="1"/>
  <c r="AJ475" i="3" s="1"/>
  <c r="AJ474" i="3" s="1"/>
  <c r="AJ469" i="3" s="1"/>
  <c r="AO454" i="4"/>
  <c r="AO453" i="4" s="1"/>
  <c r="AO452" i="4" s="1"/>
  <c r="AO477" i="3"/>
  <c r="AO476" i="3" s="1"/>
  <c r="AO475" i="3" s="1"/>
  <c r="AO474" i="3" s="1"/>
  <c r="AY454" i="4"/>
  <c r="AY453" i="4" s="1"/>
  <c r="AY452" i="4" s="1"/>
  <c r="AY477" i="3"/>
  <c r="AY476" i="3" s="1"/>
  <c r="AY475" i="3" s="1"/>
  <c r="AY474" i="3" s="1"/>
  <c r="AZ489" i="2"/>
  <c r="S485" i="4"/>
  <c r="S484" i="4" s="1"/>
  <c r="S483" i="4" s="1"/>
  <c r="S81" i="3"/>
  <c r="S80" i="3" s="1"/>
  <c r="S79" i="3" s="1"/>
  <c r="Z485" i="4"/>
  <c r="Z484" i="4" s="1"/>
  <c r="Z483" i="4" s="1"/>
  <c r="Z81" i="3"/>
  <c r="Z80" i="3" s="1"/>
  <c r="Z79" i="3" s="1"/>
  <c r="AF485" i="4"/>
  <c r="AF484" i="4" s="1"/>
  <c r="AF483" i="4" s="1"/>
  <c r="AF81" i="3"/>
  <c r="AF80" i="3" s="1"/>
  <c r="AF79" i="3" s="1"/>
  <c r="AN497" i="2"/>
  <c r="AX485" i="4"/>
  <c r="AX484" i="4" s="1"/>
  <c r="AX483" i="4" s="1"/>
  <c r="AX81" i="3"/>
  <c r="AX80" i="3" s="1"/>
  <c r="AX79" i="3" s="1"/>
  <c r="L488" i="4"/>
  <c r="L487" i="4" s="1"/>
  <c r="L486" i="4" s="1"/>
  <c r="L84" i="3"/>
  <c r="L83" i="3" s="1"/>
  <c r="L82" i="3" s="1"/>
  <c r="T500" i="2"/>
  <c r="AA488" i="4"/>
  <c r="AA487" i="4" s="1"/>
  <c r="AA486" i="4" s="1"/>
  <c r="AA84" i="3"/>
  <c r="AA83" i="3" s="1"/>
  <c r="AA82" i="3" s="1"/>
  <c r="AJ488" i="4"/>
  <c r="AJ487" i="4" s="1"/>
  <c r="AJ486" i="4" s="1"/>
  <c r="AJ84" i="3"/>
  <c r="AJ83" i="3" s="1"/>
  <c r="AJ82" i="3" s="1"/>
  <c r="AO488" i="4"/>
  <c r="AO487" i="4" s="1"/>
  <c r="AO486" i="4" s="1"/>
  <c r="AO84" i="3"/>
  <c r="AO83" i="3" s="1"/>
  <c r="AO82" i="3" s="1"/>
  <c r="AY488" i="4"/>
  <c r="AY487" i="4" s="1"/>
  <c r="AY486" i="4" s="1"/>
  <c r="AY84" i="3"/>
  <c r="AY83" i="3" s="1"/>
  <c r="AY82" i="3" s="1"/>
  <c r="Q491" i="4"/>
  <c r="Q490" i="4" s="1"/>
  <c r="Q489" i="4" s="1"/>
  <c r="Q482" i="4" s="1"/>
  <c r="Q455" i="4" s="1"/>
  <c r="Q87" i="3"/>
  <c r="Q86" i="3" s="1"/>
  <c r="Q85" i="3" s="1"/>
  <c r="U503" i="2"/>
  <c r="AB491" i="4"/>
  <c r="AB490" i="4" s="1"/>
  <c r="AB489" i="4" s="1"/>
  <c r="AB87" i="3"/>
  <c r="AB86" i="3" s="1"/>
  <c r="AB85" i="3" s="1"/>
  <c r="AL491" i="4"/>
  <c r="AL490" i="4" s="1"/>
  <c r="AL489" i="4" s="1"/>
  <c r="AL87" i="3"/>
  <c r="AL86" i="3" s="1"/>
  <c r="AL85" i="3" s="1"/>
  <c r="AS491" i="4"/>
  <c r="AS490" i="4" s="1"/>
  <c r="AS489" i="4" s="1"/>
  <c r="AS482" i="4" s="1"/>
  <c r="AS87" i="3"/>
  <c r="AS86" i="3" s="1"/>
  <c r="AS85" i="3" s="1"/>
  <c r="AZ491" i="4"/>
  <c r="AZ490" i="4" s="1"/>
  <c r="AZ489" i="4" s="1"/>
  <c r="AZ87" i="3"/>
  <c r="AZ86" i="3" s="1"/>
  <c r="AZ85" i="3" s="1"/>
  <c r="L12" i="3"/>
  <c r="L11" i="3" s="1"/>
  <c r="P12" i="3"/>
  <c r="P11" i="3" s="1"/>
  <c r="X12" i="3"/>
  <c r="X11" i="3" s="1"/>
  <c r="AF12" i="3"/>
  <c r="AF11" i="3" s="1"/>
  <c r="AJ12" i="3"/>
  <c r="AJ11" i="3" s="1"/>
  <c r="AR12" i="3"/>
  <c r="AR11" i="3" s="1"/>
  <c r="AV12" i="3"/>
  <c r="AV11" i="3" s="1"/>
  <c r="L14" i="3"/>
  <c r="L13" i="3" s="1"/>
  <c r="P14" i="3"/>
  <c r="P13" i="3" s="1"/>
  <c r="X14" i="3"/>
  <c r="X13" i="3" s="1"/>
  <c r="AF14" i="3"/>
  <c r="AF13" i="3" s="1"/>
  <c r="AJ14" i="3"/>
  <c r="AJ13" i="3" s="1"/>
  <c r="AR14" i="3"/>
  <c r="AR13" i="3" s="1"/>
  <c r="AV14" i="3"/>
  <c r="AV13" i="3" s="1"/>
  <c r="AT167" i="3"/>
  <c r="J201" i="3"/>
  <c r="J167" i="3" s="1"/>
  <c r="AA359" i="3"/>
  <c r="AA358" i="3" s="1"/>
  <c r="AA357" i="3" s="1"/>
  <c r="AH10" i="4"/>
  <c r="AH9" i="4" s="1"/>
  <c r="AT8" i="4"/>
  <c r="AA125" i="4"/>
  <c r="AA124" i="4" s="1"/>
  <c r="AA123" i="4" s="1"/>
  <c r="AA122" i="4" s="1"/>
  <c r="AA121" i="4" s="1"/>
  <c r="AD200" i="4"/>
  <c r="Q200" i="4"/>
  <c r="AP200" i="4"/>
  <c r="N200" i="4"/>
  <c r="Q262" i="4"/>
  <c r="Q261" i="4" s="1"/>
  <c r="Q260" i="4" s="1"/>
  <c r="AS262" i="4"/>
  <c r="AS261" i="4" s="1"/>
  <c r="Y262" i="4"/>
  <c r="Y261" i="4" s="1"/>
  <c r="Y260" i="4" s="1"/>
  <c r="AW262" i="4"/>
  <c r="AW261" i="4" s="1"/>
  <c r="AW260" i="4" s="1"/>
  <c r="L393" i="4"/>
  <c r="L392" i="4" s="1"/>
  <c r="V393" i="4"/>
  <c r="V392" i="4" s="1"/>
  <c r="AV448" i="4"/>
  <c r="AV447" i="4" s="1"/>
  <c r="J436" i="4"/>
  <c r="AR448" i="4"/>
  <c r="AR447" i="4" s="1"/>
  <c r="N482" i="4"/>
  <c r="Z456" i="4"/>
  <c r="AS455" i="4"/>
  <c r="AA459" i="4"/>
  <c r="AA458" i="4" s="1"/>
  <c r="AA457" i="4" s="1"/>
  <c r="AW455" i="4"/>
  <c r="V482" i="4"/>
  <c r="V455" i="4" s="1"/>
  <c r="V480" i="4"/>
  <c r="F10" i="5"/>
  <c r="F9" i="5" s="1"/>
  <c r="F19" i="5"/>
  <c r="D94" i="1" l="1"/>
  <c r="D93" i="1" s="1"/>
  <c r="AU200" i="4"/>
  <c r="W200" i="4"/>
  <c r="AX439" i="4"/>
  <c r="AX438" i="4" s="1"/>
  <c r="AX437" i="4" s="1"/>
  <c r="BA323" i="4"/>
  <c r="AM323" i="4"/>
  <c r="X482" i="4"/>
  <c r="P482" i="4"/>
  <c r="X439" i="4"/>
  <c r="X438" i="4" s="1"/>
  <c r="X437" i="4" s="1"/>
  <c r="X436" i="4" s="1"/>
  <c r="AL467" i="4"/>
  <c r="P436" i="4"/>
  <c r="S482" i="4"/>
  <c r="AN430" i="4"/>
  <c r="AN429" i="4" s="1"/>
  <c r="AK461" i="3"/>
  <c r="AK447" i="3" s="1"/>
  <c r="AK442" i="3" s="1"/>
  <c r="AO453" i="3"/>
  <c r="AT447" i="3"/>
  <c r="AT442" i="3" s="1"/>
  <c r="AG447" i="3"/>
  <c r="AG442" i="3" s="1"/>
  <c r="AV448" i="3"/>
  <c r="R448" i="3"/>
  <c r="L448" i="3"/>
  <c r="V442" i="3"/>
  <c r="AX461" i="3"/>
  <c r="BA469" i="3"/>
  <c r="AL469" i="3"/>
  <c r="AF453" i="3"/>
  <c r="AL453" i="3"/>
  <c r="AA448" i="3"/>
  <c r="AQ447" i="3"/>
  <c r="AQ442" i="3" s="1"/>
  <c r="N447" i="3"/>
  <c r="N442" i="3" s="1"/>
  <c r="AX68" i="3"/>
  <c r="BA347" i="3"/>
  <c r="AM347" i="3"/>
  <c r="R68" i="3"/>
  <c r="P215" i="3"/>
  <c r="Z461" i="3"/>
  <c r="AM448" i="3"/>
  <c r="AY178" i="3"/>
  <c r="AR128" i="3"/>
  <c r="AR127" i="3" s="1"/>
  <c r="AR126" i="3" s="1"/>
  <c r="U128" i="3"/>
  <c r="U127" i="3" s="1"/>
  <c r="U126" i="3" s="1"/>
  <c r="W31" i="3"/>
  <c r="BA16" i="3"/>
  <c r="AM16" i="3"/>
  <c r="AE429" i="3"/>
  <c r="AE428" i="3" s="1"/>
  <c r="R429" i="3"/>
  <c r="R428" i="3" s="1"/>
  <c r="AM31" i="3"/>
  <c r="AX429" i="3"/>
  <c r="AX428" i="3" s="1"/>
  <c r="AV333" i="3"/>
  <c r="AV332" i="3" s="1"/>
  <c r="BA31" i="3"/>
  <c r="T26" i="3"/>
  <c r="AV347" i="3"/>
  <c r="AI338" i="3"/>
  <c r="X68" i="3"/>
  <c r="AL435" i="3"/>
  <c r="V292" i="3"/>
  <c r="S461" i="3"/>
  <c r="AO435" i="3"/>
  <c r="AY448" i="3"/>
  <c r="AY447" i="3" s="1"/>
  <c r="AY442" i="3" s="1"/>
  <c r="AC448" i="3"/>
  <c r="AF168" i="3"/>
  <c r="AL128" i="3"/>
  <c r="AL127" i="3" s="1"/>
  <c r="AL126" i="3" s="1"/>
  <c r="P128" i="3"/>
  <c r="P127" i="3" s="1"/>
  <c r="P126" i="3" s="1"/>
  <c r="R31" i="3"/>
  <c r="AU16" i="3"/>
  <c r="AC16" i="3"/>
  <c r="L128" i="3"/>
  <c r="AD406" i="3"/>
  <c r="AQ167" i="3"/>
  <c r="AD262" i="4"/>
  <c r="AD261" i="4" s="1"/>
  <c r="X416" i="4"/>
  <c r="X415" i="4" s="1"/>
  <c r="X414" i="4" s="1"/>
  <c r="AP262" i="4"/>
  <c r="AP261" i="4" s="1"/>
  <c r="AP260" i="4" s="1"/>
  <c r="AP8" i="4" s="1"/>
  <c r="AF482" i="4"/>
  <c r="AT331" i="4"/>
  <c r="AT330" i="4" s="1"/>
  <c r="AT312" i="4" s="1"/>
  <c r="AT492" i="4" s="1"/>
  <c r="BA482" i="4"/>
  <c r="AM482" i="4"/>
  <c r="R416" i="4"/>
  <c r="R415" i="4" s="1"/>
  <c r="R414" i="4" s="1"/>
  <c r="U469" i="3"/>
  <c r="AZ430" i="4"/>
  <c r="AZ429" i="4" s="1"/>
  <c r="AL430" i="4"/>
  <c r="AL429" i="4" s="1"/>
  <c r="AL416" i="4"/>
  <c r="AL415" i="4" s="1"/>
  <c r="AL414" i="4" s="1"/>
  <c r="P416" i="4"/>
  <c r="P415" i="4" s="1"/>
  <c r="P414" i="4" s="1"/>
  <c r="AP314" i="4"/>
  <c r="AP313" i="4" s="1"/>
  <c r="AH331" i="4"/>
  <c r="AH330" i="4" s="1"/>
  <c r="AH312" i="4" s="1"/>
  <c r="AV482" i="4"/>
  <c r="AX201" i="3"/>
  <c r="AF374" i="3"/>
  <c r="AY201" i="3"/>
  <c r="AD447" i="3"/>
  <c r="AD442" i="3" s="1"/>
  <c r="AG338" i="3"/>
  <c r="AG214" i="3" s="1"/>
  <c r="Y312" i="4"/>
  <c r="AR10" i="3"/>
  <c r="AR9" i="3" s="1"/>
  <c r="P10" i="3"/>
  <c r="P9" i="3" s="1"/>
  <c r="AQ453" i="2"/>
  <c r="AF477" i="4"/>
  <c r="AF476" i="4" s="1"/>
  <c r="V295" i="2"/>
  <c r="AC427" i="3"/>
  <c r="AC426" i="3" s="1"/>
  <c r="AC425" i="3" s="1"/>
  <c r="AC440" i="2"/>
  <c r="AC439" i="2" s="1"/>
  <c r="M295" i="2"/>
  <c r="L417" i="2"/>
  <c r="L408" i="2" s="1"/>
  <c r="AS214" i="3"/>
  <c r="AS296" i="2"/>
  <c r="AS295" i="2" s="1"/>
  <c r="AA373" i="2"/>
  <c r="S372" i="2"/>
  <c r="S371" i="2" s="1"/>
  <c r="BA240" i="3"/>
  <c r="W240" i="3"/>
  <c r="BA215" i="3"/>
  <c r="AC233" i="3"/>
  <c r="AC232" i="3" s="1"/>
  <c r="AC231" i="3" s="1"/>
  <c r="AC317" i="2"/>
  <c r="AC316" i="2" s="1"/>
  <c r="W447" i="3"/>
  <c r="W442" i="3" s="1"/>
  <c r="S272" i="2"/>
  <c r="S264" i="2" s="1"/>
  <c r="Q264" i="2"/>
  <c r="L207" i="4"/>
  <c r="L206" i="4" s="1"/>
  <c r="Y9" i="2"/>
  <c r="AT106" i="2"/>
  <c r="AT9" i="2" s="1"/>
  <c r="X106" i="2"/>
  <c r="AI10" i="2"/>
  <c r="AP10" i="2"/>
  <c r="R17" i="2"/>
  <c r="K260" i="4"/>
  <c r="M312" i="4"/>
  <c r="AL454" i="2"/>
  <c r="AL453" i="2" s="1"/>
  <c r="AI430" i="2"/>
  <c r="AX435" i="2"/>
  <c r="AX430" i="2" s="1"/>
  <c r="U325" i="2"/>
  <c r="AY138" i="4"/>
  <c r="AY137" i="4" s="1"/>
  <c r="AJ138" i="4"/>
  <c r="AJ137" i="4" s="1"/>
  <c r="L168" i="3"/>
  <c r="BA297" i="2"/>
  <c r="AY27" i="2"/>
  <c r="AH8" i="3"/>
  <c r="AG314" i="4"/>
  <c r="AG313" i="4" s="1"/>
  <c r="AC481" i="4"/>
  <c r="AC480" i="4" s="1"/>
  <c r="AC490" i="2"/>
  <c r="AC313" i="3"/>
  <c r="AC312" i="3" s="1"/>
  <c r="AC311" i="3" s="1"/>
  <c r="AC382" i="2"/>
  <c r="AC381" i="2" s="1"/>
  <c r="AA319" i="3"/>
  <c r="AA318" i="3" s="1"/>
  <c r="AA317" i="3" s="1"/>
  <c r="AA388" i="2"/>
  <c r="AA387" i="2" s="1"/>
  <c r="AC316" i="3"/>
  <c r="AC315" i="3" s="1"/>
  <c r="AC314" i="3" s="1"/>
  <c r="AC385" i="2"/>
  <c r="AC384" i="2" s="1"/>
  <c r="AQ272" i="2"/>
  <c r="AQ264" i="2" s="1"/>
  <c r="AW296" i="2"/>
  <c r="AW295" i="2" s="1"/>
  <c r="AK10" i="2"/>
  <c r="AG135" i="2"/>
  <c r="AM21" i="2"/>
  <c r="AE20" i="2"/>
  <c r="AR10" i="2"/>
  <c r="AR9" i="2" s="1"/>
  <c r="AF10" i="2"/>
  <c r="S347" i="3"/>
  <c r="N331" i="4"/>
  <c r="N330" i="4" s="1"/>
  <c r="N312" i="4" s="1"/>
  <c r="AY10" i="3"/>
  <c r="AY9" i="3" s="1"/>
  <c r="AX454" i="2"/>
  <c r="AX453" i="2" s="1"/>
  <c r="P272" i="2"/>
  <c r="P264" i="2" s="1"/>
  <c r="AY202" i="2"/>
  <c r="AV374" i="3"/>
  <c r="AO160" i="3"/>
  <c r="BA82" i="4"/>
  <c r="BA81" i="4" s="1"/>
  <c r="K11" i="4"/>
  <c r="M167" i="3"/>
  <c r="AI262" i="4"/>
  <c r="AI261" i="4" s="1"/>
  <c r="AI260" i="4" s="1"/>
  <c r="AV477" i="4"/>
  <c r="AV476" i="4" s="1"/>
  <c r="AV487" i="2"/>
  <c r="AV486" i="2" s="1"/>
  <c r="AV485" i="2" s="1"/>
  <c r="AV484" i="2" s="1"/>
  <c r="AM276" i="3"/>
  <c r="AM275" i="3" s="1"/>
  <c r="AM274" i="3" s="1"/>
  <c r="AM360" i="2"/>
  <c r="AM359" i="2" s="1"/>
  <c r="AK296" i="2"/>
  <c r="AK295" i="2" s="1"/>
  <c r="AI272" i="2"/>
  <c r="AI264" i="2" s="1"/>
  <c r="AI9" i="2" s="1"/>
  <c r="AG264" i="2"/>
  <c r="AG10" i="2"/>
  <c r="AK135" i="2"/>
  <c r="X11" i="2"/>
  <c r="X10" i="2" s="1"/>
  <c r="BA325" i="2"/>
  <c r="AL477" i="4"/>
  <c r="AL476" i="4" s="1"/>
  <c r="AG296" i="2"/>
  <c r="AG295" i="2" s="1"/>
  <c r="AA255" i="3"/>
  <c r="AA254" i="3" s="1"/>
  <c r="AA253" i="3" s="1"/>
  <c r="AA339" i="2"/>
  <c r="AA338" i="2" s="1"/>
  <c r="O296" i="2"/>
  <c r="O295" i="2" s="1"/>
  <c r="Q296" i="2"/>
  <c r="Q295" i="2" s="1"/>
  <c r="T215" i="2"/>
  <c r="P214" i="2"/>
  <c r="P213" i="2" s="1"/>
  <c r="P203" i="2" s="1"/>
  <c r="P202" i="2" s="1"/>
  <c r="P106" i="2"/>
  <c r="AW135" i="2"/>
  <c r="AW9" i="2" s="1"/>
  <c r="AW504" i="2" s="1"/>
  <c r="AY21" i="2"/>
  <c r="AQ20" i="2"/>
  <c r="AP9" i="2"/>
  <c r="AT214" i="3"/>
  <c r="AT478" i="3" s="1"/>
  <c r="K430" i="2"/>
  <c r="AO325" i="2"/>
  <c r="Y406" i="3"/>
  <c r="AC479" i="4"/>
  <c r="AC478" i="4" s="1"/>
  <c r="AC477" i="4" s="1"/>
  <c r="AC476" i="4" s="1"/>
  <c r="AC488" i="2"/>
  <c r="AC487" i="2" s="1"/>
  <c r="AC486" i="2" s="1"/>
  <c r="AC485" i="2" s="1"/>
  <c r="AC484" i="2" s="1"/>
  <c r="Y296" i="2"/>
  <c r="Y295" i="2" s="1"/>
  <c r="AH296" i="2"/>
  <c r="AH295" i="2" s="1"/>
  <c r="AH294" i="2" s="1"/>
  <c r="AT296" i="2"/>
  <c r="AT295" i="2" s="1"/>
  <c r="AT294" i="2" s="1"/>
  <c r="AH135" i="2"/>
  <c r="AH9" i="2" s="1"/>
  <c r="S21" i="2"/>
  <c r="K20" i="2"/>
  <c r="AY135" i="2"/>
  <c r="AS135" i="2"/>
  <c r="V135" i="2"/>
  <c r="V9" i="2" s="1"/>
  <c r="AV11" i="2"/>
  <c r="AV10" i="2" s="1"/>
  <c r="AV9" i="2" s="1"/>
  <c r="AM393" i="4"/>
  <c r="AM392" i="4" s="1"/>
  <c r="AP436" i="4"/>
  <c r="AE260" i="4"/>
  <c r="AH8" i="4"/>
  <c r="AX482" i="4"/>
  <c r="U393" i="4"/>
  <c r="U392" i="4" s="1"/>
  <c r="R469" i="3"/>
  <c r="AL347" i="3"/>
  <c r="AL68" i="3"/>
  <c r="P68" i="3"/>
  <c r="O429" i="3"/>
  <c r="O428" i="3" s="1"/>
  <c r="AU315" i="4"/>
  <c r="AU314" i="4" s="1"/>
  <c r="AU313" i="4" s="1"/>
  <c r="AR374" i="3"/>
  <c r="P207" i="4"/>
  <c r="P206" i="4" s="1"/>
  <c r="P200" i="4" s="1"/>
  <c r="AV10" i="3"/>
  <c r="AV9" i="3" s="1"/>
  <c r="X10" i="3"/>
  <c r="X9" i="3" s="1"/>
  <c r="AW214" i="3"/>
  <c r="AS67" i="3"/>
  <c r="AX67" i="3"/>
  <c r="BA393" i="4"/>
  <c r="BA392" i="4" s="1"/>
  <c r="AZ393" i="4"/>
  <c r="AZ392" i="4" s="1"/>
  <c r="AL214" i="4"/>
  <c r="P361" i="3"/>
  <c r="P360" i="3" s="1"/>
  <c r="AK15" i="3"/>
  <c r="S11" i="4"/>
  <c r="AX374" i="3"/>
  <c r="AF214" i="4"/>
  <c r="AS10" i="4"/>
  <c r="AS9" i="4" s="1"/>
  <c r="Q15" i="3"/>
  <c r="N455" i="4"/>
  <c r="AM67" i="3"/>
  <c r="R10" i="3"/>
  <c r="R9" i="3" s="1"/>
  <c r="P67" i="3"/>
  <c r="AL207" i="4"/>
  <c r="AL206" i="4" s="1"/>
  <c r="AI90" i="4"/>
  <c r="AI89" i="4" s="1"/>
  <c r="AM160" i="3"/>
  <c r="AY82" i="4"/>
  <c r="AY81" i="4" s="1"/>
  <c r="AL16" i="4"/>
  <c r="Q312" i="4"/>
  <c r="Q67" i="3"/>
  <c r="AF67" i="3"/>
  <c r="S67" i="3"/>
  <c r="S323" i="4"/>
  <c r="S314" i="4" s="1"/>
  <c r="S313" i="4" s="1"/>
  <c r="AG312" i="4"/>
  <c r="AS312" i="4"/>
  <c r="C94" i="1"/>
  <c r="C93" i="1" s="1"/>
  <c r="C166" i="1" s="1"/>
  <c r="D169" i="1"/>
  <c r="N296" i="2"/>
  <c r="N295" i="2" s="1"/>
  <c r="L9" i="2"/>
  <c r="AF9" i="2"/>
  <c r="AJ9" i="2"/>
  <c r="AJ10" i="3"/>
  <c r="AJ9" i="3" s="1"/>
  <c r="L10" i="3"/>
  <c r="L9" i="3" s="1"/>
  <c r="AF115" i="3"/>
  <c r="AF114" i="3"/>
  <c r="AF92" i="3" s="1"/>
  <c r="U446" i="4"/>
  <c r="U445" i="4" s="1"/>
  <c r="U444" i="4" s="1"/>
  <c r="U75" i="3"/>
  <c r="U74" i="3" s="1"/>
  <c r="U73" i="3" s="1"/>
  <c r="U462" i="2"/>
  <c r="U461" i="2" s="1"/>
  <c r="AC463" i="2"/>
  <c r="AN441" i="4"/>
  <c r="AN440" i="4" s="1"/>
  <c r="AN70" i="3"/>
  <c r="AN69" i="3" s="1"/>
  <c r="AN457" i="2"/>
  <c r="S422" i="4"/>
  <c r="S421" i="4" s="1"/>
  <c r="X314" i="4"/>
  <c r="X313" i="4" s="1"/>
  <c r="U315" i="4"/>
  <c r="T420" i="4"/>
  <c r="T419" i="4" s="1"/>
  <c r="T337" i="3"/>
  <c r="T336" i="3" s="1"/>
  <c r="T406" i="2"/>
  <c r="AB407" i="2"/>
  <c r="T319" i="3"/>
  <c r="T318" i="3" s="1"/>
  <c r="T317" i="3" s="1"/>
  <c r="T388" i="2"/>
  <c r="T387" i="2" s="1"/>
  <c r="AB389" i="2"/>
  <c r="T349" i="4"/>
  <c r="T348" i="4" s="1"/>
  <c r="T347" i="4" s="1"/>
  <c r="T310" i="3"/>
  <c r="T309" i="3" s="1"/>
  <c r="T308" i="3" s="1"/>
  <c r="AB380" i="2"/>
  <c r="T379" i="2"/>
  <c r="T378" i="2" s="1"/>
  <c r="AC373" i="4"/>
  <c r="AC372" i="4" s="1"/>
  <c r="AC371" i="4" s="1"/>
  <c r="AC273" i="3"/>
  <c r="AC272" i="3" s="1"/>
  <c r="AC271" i="3" s="1"/>
  <c r="AC357" i="2"/>
  <c r="AC356" i="2" s="1"/>
  <c r="AL370" i="4"/>
  <c r="AL369" i="4" s="1"/>
  <c r="AL368" i="4" s="1"/>
  <c r="AL270" i="3"/>
  <c r="AL269" i="3" s="1"/>
  <c r="AL268" i="3" s="1"/>
  <c r="AL354" i="2"/>
  <c r="AL353" i="2" s="1"/>
  <c r="BA331" i="4"/>
  <c r="BA330" i="4" s="1"/>
  <c r="AM10" i="3"/>
  <c r="AM9" i="3" s="1"/>
  <c r="AN488" i="4"/>
  <c r="AN487" i="4" s="1"/>
  <c r="AN486" i="4" s="1"/>
  <c r="AN84" i="3"/>
  <c r="AN83" i="3" s="1"/>
  <c r="AN82" i="3" s="1"/>
  <c r="AN499" i="2"/>
  <c r="AN498" i="2" s="1"/>
  <c r="R115" i="3"/>
  <c r="R114" i="3"/>
  <c r="AK67" i="3"/>
  <c r="R67" i="3"/>
  <c r="AB428" i="4"/>
  <c r="AB427" i="4" s="1"/>
  <c r="AB426" i="4" s="1"/>
  <c r="AB438" i="3"/>
  <c r="AB437" i="3" s="1"/>
  <c r="AB436" i="3" s="1"/>
  <c r="AB451" i="2"/>
  <c r="AB450" i="2" s="1"/>
  <c r="AB449" i="2" s="1"/>
  <c r="Z425" i="4"/>
  <c r="Z424" i="4" s="1"/>
  <c r="Z423" i="4" s="1"/>
  <c r="Z414" i="3"/>
  <c r="Z413" i="3" s="1"/>
  <c r="Z412" i="3" s="1"/>
  <c r="Z411" i="3" s="1"/>
  <c r="Z433" i="2"/>
  <c r="Z432" i="2" s="1"/>
  <c r="Z431" i="2" s="1"/>
  <c r="Z329" i="4"/>
  <c r="Z328" i="4" s="1"/>
  <c r="Z353" i="3"/>
  <c r="Z352" i="3" s="1"/>
  <c r="Z347" i="3" s="1"/>
  <c r="Z422" i="2"/>
  <c r="Z417" i="2" s="1"/>
  <c r="AZ325" i="4"/>
  <c r="AZ324" i="4" s="1"/>
  <c r="AZ349" i="3"/>
  <c r="AZ348" i="3" s="1"/>
  <c r="AZ418" i="2"/>
  <c r="R323" i="4"/>
  <c r="AR338" i="3"/>
  <c r="K339" i="3"/>
  <c r="K338" i="3" s="1"/>
  <c r="R409" i="2"/>
  <c r="R408" i="2" s="1"/>
  <c r="AQ382" i="4"/>
  <c r="AQ381" i="4" s="1"/>
  <c r="AQ380" i="4" s="1"/>
  <c r="AB382" i="4"/>
  <c r="AB381" i="4" s="1"/>
  <c r="AB380" i="4" s="1"/>
  <c r="O382" i="4"/>
  <c r="O381" i="4" s="1"/>
  <c r="O380" i="4" s="1"/>
  <c r="R364" i="4"/>
  <c r="R363" i="4" s="1"/>
  <c r="R362" i="4" s="1"/>
  <c r="R322" i="3"/>
  <c r="R321" i="3" s="1"/>
  <c r="R320" i="3" s="1"/>
  <c r="R391" i="2"/>
  <c r="R390" i="2" s="1"/>
  <c r="Z392" i="2"/>
  <c r="J292" i="3"/>
  <c r="AO393" i="4"/>
  <c r="AO392" i="4" s="1"/>
  <c r="AB373" i="4"/>
  <c r="AB372" i="4" s="1"/>
  <c r="AB371" i="4" s="1"/>
  <c r="AB273" i="3"/>
  <c r="AB272" i="3" s="1"/>
  <c r="AB271" i="3" s="1"/>
  <c r="AB357" i="2"/>
  <c r="AB356" i="2" s="1"/>
  <c r="AC370" i="4"/>
  <c r="AC369" i="4" s="1"/>
  <c r="AC368" i="4" s="1"/>
  <c r="AC270" i="3"/>
  <c r="AC269" i="3" s="1"/>
  <c r="AC268" i="3" s="1"/>
  <c r="AC354" i="2"/>
  <c r="AC353" i="2" s="1"/>
  <c r="T255" i="3"/>
  <c r="T254" i="3" s="1"/>
  <c r="T253" i="3" s="1"/>
  <c r="AB340" i="2"/>
  <c r="T339" i="2"/>
  <c r="T338" i="2" s="1"/>
  <c r="U331" i="4"/>
  <c r="U330" i="4" s="1"/>
  <c r="AB396" i="4"/>
  <c r="AB395" i="4" s="1"/>
  <c r="AB394" i="4" s="1"/>
  <c r="AB243" i="3"/>
  <c r="AB242" i="3" s="1"/>
  <c r="AB241" i="3" s="1"/>
  <c r="AB327" i="2"/>
  <c r="AB326" i="2" s="1"/>
  <c r="AP331" i="4"/>
  <c r="AP330" i="4" s="1"/>
  <c r="AA78" i="3"/>
  <c r="AA77" i="3" s="1"/>
  <c r="AA76" i="3" s="1"/>
  <c r="AX10" i="3"/>
  <c r="AX9" i="3" s="1"/>
  <c r="AC488" i="4"/>
  <c r="AC487" i="4" s="1"/>
  <c r="AC486" i="4" s="1"/>
  <c r="AC84" i="3"/>
  <c r="AC83" i="3" s="1"/>
  <c r="AC82" i="3" s="1"/>
  <c r="AC499" i="2"/>
  <c r="AC498" i="2" s="1"/>
  <c r="AN479" i="4"/>
  <c r="AN478" i="4" s="1"/>
  <c r="AN12" i="3"/>
  <c r="AN11" i="3" s="1"/>
  <c r="AN488" i="2"/>
  <c r="AC454" i="4"/>
  <c r="AC453" i="4" s="1"/>
  <c r="AC452" i="4" s="1"/>
  <c r="AC477" i="3"/>
  <c r="AC476" i="3" s="1"/>
  <c r="AC475" i="3" s="1"/>
  <c r="AC474" i="3" s="1"/>
  <c r="AC482" i="2"/>
  <c r="AC481" i="2" s="1"/>
  <c r="AC480" i="2" s="1"/>
  <c r="AP115" i="3"/>
  <c r="AP114" i="3"/>
  <c r="AP92" i="3" s="1"/>
  <c r="AC472" i="4"/>
  <c r="AC471" i="4" s="1"/>
  <c r="AC116" i="3"/>
  <c r="AC473" i="2"/>
  <c r="AC472" i="2"/>
  <c r="AC471" i="2" s="1"/>
  <c r="AC475" i="4"/>
  <c r="AC474" i="4" s="1"/>
  <c r="AC473" i="4" s="1"/>
  <c r="AC91" i="3"/>
  <c r="AC90" i="3" s="1"/>
  <c r="AC89" i="3" s="1"/>
  <c r="AC88" i="3" s="1"/>
  <c r="AC469" i="2"/>
  <c r="AC468" i="2" s="1"/>
  <c r="AC467" i="2" s="1"/>
  <c r="AG67" i="3"/>
  <c r="AZ441" i="4"/>
  <c r="AZ440" i="4" s="1"/>
  <c r="AZ70" i="3"/>
  <c r="AZ69" i="3" s="1"/>
  <c r="AZ457" i="2"/>
  <c r="AL438" i="4"/>
  <c r="AL437" i="4" s="1"/>
  <c r="AL436" i="4" s="1"/>
  <c r="AB431" i="4"/>
  <c r="AB430" i="4" s="1"/>
  <c r="AB429" i="4" s="1"/>
  <c r="AB430" i="3"/>
  <c r="AB429" i="3" s="1"/>
  <c r="AB428" i="3" s="1"/>
  <c r="AB443" i="2"/>
  <c r="AB442" i="2" s="1"/>
  <c r="BA422" i="4"/>
  <c r="BA421" i="4" s="1"/>
  <c r="AO323" i="4"/>
  <c r="AO314" i="4" s="1"/>
  <c r="AO313" i="4" s="1"/>
  <c r="U323" i="4"/>
  <c r="AZ418" i="4"/>
  <c r="AZ417" i="4" s="1"/>
  <c r="AZ335" i="3"/>
  <c r="AZ334" i="3" s="1"/>
  <c r="AZ404" i="2"/>
  <c r="AO382" i="4"/>
  <c r="AO381" i="4" s="1"/>
  <c r="AO380" i="4" s="1"/>
  <c r="P364" i="4"/>
  <c r="P363" i="4" s="1"/>
  <c r="P362" i="4" s="1"/>
  <c r="P322" i="3"/>
  <c r="P321" i="3" s="1"/>
  <c r="P320" i="3" s="1"/>
  <c r="T392" i="2"/>
  <c r="P391" i="2"/>
  <c r="P390" i="2" s="1"/>
  <c r="P377" i="2"/>
  <c r="S377" i="2"/>
  <c r="AO377" i="2"/>
  <c r="AO296" i="2" s="1"/>
  <c r="AO295" i="2" s="1"/>
  <c r="S276" i="3"/>
  <c r="S275" i="3" s="1"/>
  <c r="S274" i="3" s="1"/>
  <c r="S360" i="2"/>
  <c r="S359" i="2" s="1"/>
  <c r="AA361" i="2"/>
  <c r="AL373" i="4"/>
  <c r="AL372" i="4" s="1"/>
  <c r="AL371" i="4" s="1"/>
  <c r="AL273" i="3"/>
  <c r="AL272" i="3" s="1"/>
  <c r="AL271" i="3" s="1"/>
  <c r="AL357" i="2"/>
  <c r="AL356" i="2" s="1"/>
  <c r="AN370" i="4"/>
  <c r="AN369" i="4" s="1"/>
  <c r="AN368" i="4" s="1"/>
  <c r="AN270" i="3"/>
  <c r="AN269" i="3" s="1"/>
  <c r="AN268" i="3" s="1"/>
  <c r="AN354" i="2"/>
  <c r="AN353" i="2" s="1"/>
  <c r="AX261" i="3"/>
  <c r="AX260" i="3" s="1"/>
  <c r="AX259" i="3" s="1"/>
  <c r="AX345" i="2"/>
  <c r="AX344" i="2" s="1"/>
  <c r="R258" i="3"/>
  <c r="R257" i="3" s="1"/>
  <c r="R256" i="3" s="1"/>
  <c r="Z343" i="2"/>
  <c r="R342" i="2"/>
  <c r="R341" i="2" s="1"/>
  <c r="AN255" i="3"/>
  <c r="AN254" i="3" s="1"/>
  <c r="AN253" i="3" s="1"/>
  <c r="AN339" i="2"/>
  <c r="AN338" i="2" s="1"/>
  <c r="AI240" i="3"/>
  <c r="R399" i="4"/>
  <c r="R398" i="4" s="1"/>
  <c r="R397" i="4" s="1"/>
  <c r="R246" i="3"/>
  <c r="R245" i="3" s="1"/>
  <c r="R244" i="3" s="1"/>
  <c r="Z331" i="2"/>
  <c r="R330" i="2"/>
  <c r="R329" i="2" s="1"/>
  <c r="AB408" i="4"/>
  <c r="AB407" i="4" s="1"/>
  <c r="AB406" i="4" s="1"/>
  <c r="AB239" i="3"/>
  <c r="AB238" i="3" s="1"/>
  <c r="AB237" i="3" s="1"/>
  <c r="AB323" i="2"/>
  <c r="AB322" i="2" s="1"/>
  <c r="AB233" i="3"/>
  <c r="AB232" i="3" s="1"/>
  <c r="AB231" i="3" s="1"/>
  <c r="AB317" i="2"/>
  <c r="AB316" i="2" s="1"/>
  <c r="AA230" i="3"/>
  <c r="AA229" i="3" s="1"/>
  <c r="AA228" i="3" s="1"/>
  <c r="AA314" i="2"/>
  <c r="AA313" i="2" s="1"/>
  <c r="AL358" i="4"/>
  <c r="AL357" i="4" s="1"/>
  <c r="AL356" i="4" s="1"/>
  <c r="AL227" i="3"/>
  <c r="AL226" i="3" s="1"/>
  <c r="AL225" i="3" s="1"/>
  <c r="AL311" i="2"/>
  <c r="AL310" i="2" s="1"/>
  <c r="T352" i="4"/>
  <c r="T351" i="4" s="1"/>
  <c r="T350" i="4" s="1"/>
  <c r="AB306" i="2"/>
  <c r="T305" i="2"/>
  <c r="T304" i="2" s="1"/>
  <c r="AI297" i="2"/>
  <c r="AI296" i="2" s="1"/>
  <c r="AI295" i="2" s="1"/>
  <c r="AN272" i="4"/>
  <c r="AN271" i="4" s="1"/>
  <c r="AN457" i="3"/>
  <c r="AN456" i="3" s="1"/>
  <c r="AN281" i="2"/>
  <c r="U10" i="3"/>
  <c r="U9" i="3" s="1"/>
  <c r="AY482" i="4"/>
  <c r="AJ482" i="4"/>
  <c r="AN481" i="4"/>
  <c r="AN480" i="4" s="1"/>
  <c r="AN14" i="3"/>
  <c r="AN13" i="3" s="1"/>
  <c r="AN490" i="2"/>
  <c r="AY448" i="4"/>
  <c r="AY447" i="4" s="1"/>
  <c r="K436" i="4"/>
  <c r="AO467" i="4"/>
  <c r="T115" i="3"/>
  <c r="T114" i="3"/>
  <c r="AW67" i="3"/>
  <c r="Y67" i="3"/>
  <c r="AZ443" i="4"/>
  <c r="AZ442" i="4" s="1"/>
  <c r="AZ72" i="3"/>
  <c r="AZ71" i="3" s="1"/>
  <c r="AZ459" i="2"/>
  <c r="AO439" i="4"/>
  <c r="T441" i="4"/>
  <c r="T440" i="4" s="1"/>
  <c r="T70" i="3"/>
  <c r="T69" i="3" s="1"/>
  <c r="T457" i="2"/>
  <c r="AB458" i="2"/>
  <c r="AO430" i="4"/>
  <c r="AO429" i="4" s="1"/>
  <c r="T429" i="3"/>
  <c r="T428" i="3" s="1"/>
  <c r="AF347" i="3"/>
  <c r="T325" i="4"/>
  <c r="T324" i="4" s="1"/>
  <c r="T349" i="3"/>
  <c r="T348" i="3" s="1"/>
  <c r="AB419" i="2"/>
  <c r="T418" i="2"/>
  <c r="AZ339" i="3"/>
  <c r="AL339" i="3"/>
  <c r="AL338" i="3" s="1"/>
  <c r="V338" i="3"/>
  <c r="AZ420" i="4"/>
  <c r="AZ419" i="4" s="1"/>
  <c r="AZ337" i="3"/>
  <c r="AZ336" i="3" s="1"/>
  <c r="AZ406" i="2"/>
  <c r="AO416" i="4"/>
  <c r="AO415" i="4" s="1"/>
  <c r="AO414" i="4" s="1"/>
  <c r="AA416" i="4"/>
  <c r="AA415" i="4" s="1"/>
  <c r="AA414" i="4" s="1"/>
  <c r="Z376" i="4"/>
  <c r="Z375" i="4" s="1"/>
  <c r="Z374" i="4" s="1"/>
  <c r="Z325" i="3"/>
  <c r="Z324" i="3" s="1"/>
  <c r="Z323" i="3" s="1"/>
  <c r="Z394" i="2"/>
  <c r="Z393" i="2" s="1"/>
  <c r="AA316" i="3"/>
  <c r="AA315" i="3" s="1"/>
  <c r="AA314" i="3" s="1"/>
  <c r="AA385" i="2"/>
  <c r="AA384" i="2" s="1"/>
  <c r="AB413" i="4"/>
  <c r="AB412" i="4" s="1"/>
  <c r="AB411" i="4" s="1"/>
  <c r="AB410" i="4" s="1"/>
  <c r="AB409" i="4" s="1"/>
  <c r="AB291" i="3"/>
  <c r="AB290" i="3" s="1"/>
  <c r="AB289" i="3" s="1"/>
  <c r="AB375" i="2"/>
  <c r="AB374" i="2" s="1"/>
  <c r="Z391" i="4"/>
  <c r="Z390" i="4" s="1"/>
  <c r="Z389" i="4" s="1"/>
  <c r="Z388" i="4" s="1"/>
  <c r="Z387" i="4" s="1"/>
  <c r="Z279" i="3"/>
  <c r="Z278" i="3" s="1"/>
  <c r="Z277" i="3" s="1"/>
  <c r="Z363" i="2"/>
  <c r="Z362" i="2" s="1"/>
  <c r="AY370" i="4"/>
  <c r="AY369" i="4" s="1"/>
  <c r="AY368" i="4" s="1"/>
  <c r="AY270" i="3"/>
  <c r="AY269" i="3" s="1"/>
  <c r="AY268" i="3" s="1"/>
  <c r="AY354" i="2"/>
  <c r="AY353" i="2" s="1"/>
  <c r="X261" i="3"/>
  <c r="X260" i="3" s="1"/>
  <c r="X259" i="3" s="1"/>
  <c r="X345" i="2"/>
  <c r="X344" i="2" s="1"/>
  <c r="X325" i="2" s="1"/>
  <c r="X296" i="2" s="1"/>
  <c r="X295" i="2" s="1"/>
  <c r="AA355" i="4"/>
  <c r="AA354" i="4" s="1"/>
  <c r="AA353" i="4" s="1"/>
  <c r="AA224" i="3"/>
  <c r="AA223" i="3" s="1"/>
  <c r="AA222" i="3" s="1"/>
  <c r="AA308" i="2"/>
  <c r="AA307" i="2" s="1"/>
  <c r="AN352" i="4"/>
  <c r="AN351" i="4" s="1"/>
  <c r="AN350" i="4" s="1"/>
  <c r="AN305" i="2"/>
  <c r="AN304" i="2" s="1"/>
  <c r="AA323" i="4"/>
  <c r="S408" i="2"/>
  <c r="AY301" i="4"/>
  <c r="AY300" i="4"/>
  <c r="S415" i="3"/>
  <c r="AF286" i="4"/>
  <c r="AV255" i="4"/>
  <c r="AV254" i="4"/>
  <c r="AC255" i="4"/>
  <c r="AC254" i="4"/>
  <c r="R255" i="4"/>
  <c r="R254" i="4"/>
  <c r="AA232" i="4"/>
  <c r="AA231" i="4" s="1"/>
  <c r="AA230" i="4" s="1"/>
  <c r="AA392" i="3"/>
  <c r="AA391" i="3" s="1"/>
  <c r="AA390" i="3" s="1"/>
  <c r="AA233" i="2"/>
  <c r="AA232" i="2" s="1"/>
  <c r="AZ218" i="4"/>
  <c r="AZ217" i="4" s="1"/>
  <c r="AZ378" i="3"/>
  <c r="AZ377" i="3" s="1"/>
  <c r="AZ219" i="2"/>
  <c r="AL374" i="3"/>
  <c r="AL361" i="3" s="1"/>
  <c r="AL360" i="3" s="1"/>
  <c r="K200" i="4"/>
  <c r="S292" i="3"/>
  <c r="AO201" i="3"/>
  <c r="AC165" i="4"/>
  <c r="AC164" i="4" s="1"/>
  <c r="AC163" i="4" s="1"/>
  <c r="AC196" i="3"/>
  <c r="AC195" i="3" s="1"/>
  <c r="AC194" i="3" s="1"/>
  <c r="AC163" i="2"/>
  <c r="AC162" i="2" s="1"/>
  <c r="AO178" i="3"/>
  <c r="T156" i="4"/>
  <c r="T155" i="4" s="1"/>
  <c r="T154" i="4" s="1"/>
  <c r="T177" i="3"/>
  <c r="T176" i="3" s="1"/>
  <c r="T175" i="3" s="1"/>
  <c r="T144" i="2"/>
  <c r="T143" i="2" s="1"/>
  <c r="AB145" i="2"/>
  <c r="AB95" i="4"/>
  <c r="AB94" i="4" s="1"/>
  <c r="AB123" i="3"/>
  <c r="AB122" i="3" s="1"/>
  <c r="AB90" i="2"/>
  <c r="AY119" i="3"/>
  <c r="AY118" i="3" s="1"/>
  <c r="AY117" i="3" s="1"/>
  <c r="AB88" i="4"/>
  <c r="AB87" i="4" s="1"/>
  <c r="AB86" i="4" s="1"/>
  <c r="AB113" i="3"/>
  <c r="AB112" i="3" s="1"/>
  <c r="AB111" i="3" s="1"/>
  <c r="AB83" i="2"/>
  <c r="AB82" i="2" s="1"/>
  <c r="AN71" i="4"/>
  <c r="AN70" i="4" s="1"/>
  <c r="AN69" i="4" s="1"/>
  <c r="AN104" i="3"/>
  <c r="AN103" i="3" s="1"/>
  <c r="AN102" i="3" s="1"/>
  <c r="AN74" i="2"/>
  <c r="AN73" i="2" s="1"/>
  <c r="AC65" i="4"/>
  <c r="AC64" i="4" s="1"/>
  <c r="AC63" i="4" s="1"/>
  <c r="AC101" i="3"/>
  <c r="AC100" i="3" s="1"/>
  <c r="AC99" i="3" s="1"/>
  <c r="AC71" i="2"/>
  <c r="AC70" i="2" s="1"/>
  <c r="R62" i="4"/>
  <c r="R61" i="4" s="1"/>
  <c r="Z54" i="4"/>
  <c r="Z53" i="4" s="1"/>
  <c r="Z52" i="4" s="1"/>
  <c r="Z56" i="3"/>
  <c r="Z55" i="3" s="1"/>
  <c r="Z54" i="3" s="1"/>
  <c r="Z51" i="2"/>
  <c r="Z50" i="2" s="1"/>
  <c r="T45" i="4"/>
  <c r="T44" i="4" s="1"/>
  <c r="T47" i="3"/>
  <c r="T46" i="3" s="1"/>
  <c r="T42" i="2"/>
  <c r="AB43" i="2"/>
  <c r="Z43" i="4"/>
  <c r="Z42" i="4" s="1"/>
  <c r="Z45" i="3"/>
  <c r="Z44" i="3" s="1"/>
  <c r="Z40" i="2"/>
  <c r="AR39" i="3"/>
  <c r="U39" i="3"/>
  <c r="Z30" i="4"/>
  <c r="Z29" i="4" s="1"/>
  <c r="Z35" i="3"/>
  <c r="Z34" i="3" s="1"/>
  <c r="Z30" i="2"/>
  <c r="AA23" i="4"/>
  <c r="AA22" i="4" s="1"/>
  <c r="AA28" i="3"/>
  <c r="AA27" i="3" s="1"/>
  <c r="AA23" i="2"/>
  <c r="M10" i="4"/>
  <c r="M9" i="4" s="1"/>
  <c r="W13" i="4"/>
  <c r="W12" i="4" s="1"/>
  <c r="W11" i="4" s="1"/>
  <c r="W10" i="4" s="1"/>
  <c r="W9" i="4" s="1"/>
  <c r="W18" i="3"/>
  <c r="W17" i="3" s="1"/>
  <c r="W16" i="3" s="1"/>
  <c r="W15" i="3" s="1"/>
  <c r="W8" i="3" s="1"/>
  <c r="W13" i="2"/>
  <c r="W12" i="2" s="1"/>
  <c r="Z275" i="4"/>
  <c r="Z274" i="4" s="1"/>
  <c r="Z273" i="4" s="1"/>
  <c r="Z460" i="3"/>
  <c r="Z459" i="3" s="1"/>
  <c r="Z458" i="3" s="1"/>
  <c r="Z284" i="2"/>
  <c r="Z283" i="2" s="1"/>
  <c r="AZ265" i="4"/>
  <c r="AZ264" i="4" s="1"/>
  <c r="AZ450" i="3"/>
  <c r="AZ449" i="3" s="1"/>
  <c r="AZ274" i="2"/>
  <c r="AL263" i="4"/>
  <c r="P263" i="4"/>
  <c r="P262" i="4" s="1"/>
  <c r="P261" i="4" s="1"/>
  <c r="P260" i="4" s="1"/>
  <c r="T462" i="4"/>
  <c r="T461" i="4" s="1"/>
  <c r="T460" i="4" s="1"/>
  <c r="T456" i="4" s="1"/>
  <c r="T441" i="3"/>
  <c r="T440" i="3" s="1"/>
  <c r="T439" i="3" s="1"/>
  <c r="T435" i="3" s="1"/>
  <c r="AB263" i="2"/>
  <c r="T262" i="2"/>
  <c r="T261" i="2" s="1"/>
  <c r="T260" i="2" s="1"/>
  <c r="AL301" i="4"/>
  <c r="AL300" i="4"/>
  <c r="AE415" i="3"/>
  <c r="AE406" i="3" s="1"/>
  <c r="AR255" i="4"/>
  <c r="AR254" i="4"/>
  <c r="U255" i="4"/>
  <c r="U254" i="4"/>
  <c r="T243" i="4"/>
  <c r="T242" i="4" s="1"/>
  <c r="T241" i="4" s="1"/>
  <c r="T240" i="4" s="1"/>
  <c r="T239" i="4" s="1"/>
  <c r="T401" i="3"/>
  <c r="T400" i="3" s="1"/>
  <c r="T399" i="3" s="1"/>
  <c r="AB243" i="2"/>
  <c r="T242" i="2"/>
  <c r="T241" i="2" s="1"/>
  <c r="Z235" i="4"/>
  <c r="Z234" i="4" s="1"/>
  <c r="Z233" i="4" s="1"/>
  <c r="Z395" i="3"/>
  <c r="Z394" i="3" s="1"/>
  <c r="Z393" i="3" s="1"/>
  <c r="Z236" i="2"/>
  <c r="Z235" i="2" s="1"/>
  <c r="AB226" i="4"/>
  <c r="AB225" i="4" s="1"/>
  <c r="AB386" i="3"/>
  <c r="AB385" i="3" s="1"/>
  <c r="AB382" i="3" s="1"/>
  <c r="AB227" i="2"/>
  <c r="AB224" i="2" s="1"/>
  <c r="AO374" i="3"/>
  <c r="AA374" i="3"/>
  <c r="T210" i="4"/>
  <c r="T209" i="4" s="1"/>
  <c r="T208" i="4" s="1"/>
  <c r="T370" i="3"/>
  <c r="T369" i="3" s="1"/>
  <c r="T368" i="3" s="1"/>
  <c r="AB212" i="2"/>
  <c r="T211" i="2"/>
  <c r="T210" i="2" s="1"/>
  <c r="AE200" i="4"/>
  <c r="AZ178" i="4"/>
  <c r="AZ177" i="4" s="1"/>
  <c r="AZ176" i="4" s="1"/>
  <c r="AZ301" i="3"/>
  <c r="AZ300" i="3" s="1"/>
  <c r="AZ299" i="3" s="1"/>
  <c r="AZ191" i="2"/>
  <c r="AZ190" i="2" s="1"/>
  <c r="Z248" i="4"/>
  <c r="Z247" i="4" s="1"/>
  <c r="Z246" i="4" s="1"/>
  <c r="Z245" i="4" s="1"/>
  <c r="Z244" i="4" s="1"/>
  <c r="Z295" i="3"/>
  <c r="Z294" i="3" s="1"/>
  <c r="Z293" i="3" s="1"/>
  <c r="Z185" i="2"/>
  <c r="Z184" i="2" s="1"/>
  <c r="T201" i="3"/>
  <c r="BA193" i="4"/>
  <c r="BA192" i="4" s="1"/>
  <c r="AB170" i="4"/>
  <c r="AB169" i="4" s="1"/>
  <c r="AB168" i="4" s="1"/>
  <c r="AB167" i="4" s="1"/>
  <c r="AB166" i="4" s="1"/>
  <c r="AB200" i="3"/>
  <c r="AB199" i="3" s="1"/>
  <c r="AB198" i="3" s="1"/>
  <c r="AB197" i="3" s="1"/>
  <c r="AB167" i="2"/>
  <c r="AB166" i="2" s="1"/>
  <c r="AB165" i="2" s="1"/>
  <c r="AF178" i="3"/>
  <c r="AF167" i="3" s="1"/>
  <c r="L178" i="3"/>
  <c r="AN156" i="4"/>
  <c r="AN155" i="4" s="1"/>
  <c r="AN154" i="4" s="1"/>
  <c r="AN177" i="3"/>
  <c r="AN176" i="3" s="1"/>
  <c r="AN175" i="3" s="1"/>
  <c r="AN144" i="2"/>
  <c r="AN143" i="2" s="1"/>
  <c r="T131" i="4"/>
  <c r="T130" i="4" s="1"/>
  <c r="T129" i="4" s="1"/>
  <c r="T155" i="3"/>
  <c r="T154" i="3" s="1"/>
  <c r="T153" i="3" s="1"/>
  <c r="AB123" i="2"/>
  <c r="T122" i="2"/>
  <c r="T121" i="2" s="1"/>
  <c r="AA120" i="4"/>
  <c r="AA119" i="4" s="1"/>
  <c r="AA118" i="4" s="1"/>
  <c r="AA145" i="3"/>
  <c r="AA144" i="3" s="1"/>
  <c r="AA143" i="3" s="1"/>
  <c r="AA112" i="2"/>
  <c r="AA111" i="2" s="1"/>
  <c r="T114" i="4"/>
  <c r="T113" i="4" s="1"/>
  <c r="AZ107" i="4"/>
  <c r="AZ106" i="4" s="1"/>
  <c r="AZ132" i="3"/>
  <c r="AZ131" i="3" s="1"/>
  <c r="AZ99" i="2"/>
  <c r="AO102" i="4"/>
  <c r="AO101" i="4" s="1"/>
  <c r="BA95" i="4"/>
  <c r="BA94" i="4" s="1"/>
  <c r="BA123" i="3"/>
  <c r="BA122" i="3" s="1"/>
  <c r="BA90" i="2"/>
  <c r="AX91" i="4"/>
  <c r="AA88" i="4"/>
  <c r="AA87" i="4" s="1"/>
  <c r="AA86" i="4" s="1"/>
  <c r="AA82" i="4" s="1"/>
  <c r="AA81" i="4" s="1"/>
  <c r="AA113" i="3"/>
  <c r="AA112" i="3" s="1"/>
  <c r="AA111" i="3" s="1"/>
  <c r="AA83" i="2"/>
  <c r="AA82" i="2" s="1"/>
  <c r="AN74" i="4"/>
  <c r="AN73" i="4" s="1"/>
  <c r="AN72" i="4" s="1"/>
  <c r="AN107" i="3"/>
  <c r="AN106" i="3" s="1"/>
  <c r="AN105" i="3" s="1"/>
  <c r="AN77" i="2"/>
  <c r="AN76" i="2" s="1"/>
  <c r="T57" i="4"/>
  <c r="T56" i="4" s="1"/>
  <c r="T55" i="4" s="1"/>
  <c r="T98" i="3"/>
  <c r="T97" i="3" s="1"/>
  <c r="T96" i="3" s="1"/>
  <c r="AB69" i="2"/>
  <c r="T68" i="2"/>
  <c r="T67" i="2" s="1"/>
  <c r="R92" i="3"/>
  <c r="AZ51" i="4"/>
  <c r="AZ50" i="4" s="1"/>
  <c r="AZ49" i="4" s="1"/>
  <c r="AZ53" i="3"/>
  <c r="AZ52" i="3" s="1"/>
  <c r="AZ51" i="3" s="1"/>
  <c r="AZ48" i="2"/>
  <c r="AZ47" i="2" s="1"/>
  <c r="AY37" i="4"/>
  <c r="AJ37" i="4"/>
  <c r="L39" i="3"/>
  <c r="L15" i="3" s="1"/>
  <c r="AN36" i="4"/>
  <c r="AN35" i="4" s="1"/>
  <c r="AN34" i="4" s="1"/>
  <c r="AN38" i="3"/>
  <c r="AN37" i="3" s="1"/>
  <c r="AN36" i="3" s="1"/>
  <c r="AN33" i="2"/>
  <c r="AN32" i="2" s="1"/>
  <c r="AG10" i="4"/>
  <c r="AG9" i="4" s="1"/>
  <c r="AA340" i="4"/>
  <c r="AA339" i="4" s="1"/>
  <c r="AA338" i="4" s="1"/>
  <c r="AA424" i="3"/>
  <c r="AA423" i="3" s="1"/>
  <c r="AA422" i="3" s="1"/>
  <c r="AA437" i="2"/>
  <c r="AA436" i="2" s="1"/>
  <c r="AA386" i="4"/>
  <c r="AA385" i="4" s="1"/>
  <c r="AA356" i="3"/>
  <c r="AA355" i="3" s="1"/>
  <c r="AA354" i="3" s="1"/>
  <c r="AA425" i="2"/>
  <c r="AA424" i="2" s="1"/>
  <c r="AA319" i="4"/>
  <c r="AA318" i="4" s="1"/>
  <c r="AA343" i="3"/>
  <c r="AA342" i="3" s="1"/>
  <c r="AA412" i="2"/>
  <c r="AZ227" i="3"/>
  <c r="AZ226" i="3" s="1"/>
  <c r="AZ225" i="3" s="1"/>
  <c r="AZ311" i="2"/>
  <c r="AZ310" i="2" s="1"/>
  <c r="R343" i="4"/>
  <c r="R342" i="4" s="1"/>
  <c r="R341" i="4" s="1"/>
  <c r="R221" i="3"/>
  <c r="R220" i="3" s="1"/>
  <c r="R219" i="3" s="1"/>
  <c r="Z303" i="2"/>
  <c r="R302" i="2"/>
  <c r="R301" i="2" s="1"/>
  <c r="R453" i="3"/>
  <c r="AL268" i="4"/>
  <c r="AJ448" i="3"/>
  <c r="AJ447" i="3" s="1"/>
  <c r="AJ442" i="3" s="1"/>
  <c r="T265" i="4"/>
  <c r="T264" i="4" s="1"/>
  <c r="T450" i="3"/>
  <c r="T449" i="3" s="1"/>
  <c r="T274" i="2"/>
  <c r="AB275" i="2"/>
  <c r="BA415" i="3"/>
  <c r="AC305" i="4"/>
  <c r="AC304" i="4" s="1"/>
  <c r="AC303" i="4" s="1"/>
  <c r="AC302" i="4" s="1"/>
  <c r="AC421" i="3"/>
  <c r="AC420" i="3" s="1"/>
  <c r="AC419" i="3" s="1"/>
  <c r="AC258" i="2"/>
  <c r="AC257" i="2" s="1"/>
  <c r="AC253" i="2" s="1"/>
  <c r="P406" i="3"/>
  <c r="L255" i="4"/>
  <c r="L254" i="4"/>
  <c r="AC232" i="4"/>
  <c r="AC231" i="4" s="1"/>
  <c r="AC230" i="4" s="1"/>
  <c r="AC392" i="3"/>
  <c r="AC391" i="3" s="1"/>
  <c r="AC390" i="3" s="1"/>
  <c r="AC233" i="2"/>
  <c r="AC232" i="2" s="1"/>
  <c r="AG200" i="4"/>
  <c r="AN216" i="4"/>
  <c r="AN215" i="4" s="1"/>
  <c r="AN376" i="3"/>
  <c r="AN375" i="3" s="1"/>
  <c r="AN217" i="2"/>
  <c r="T178" i="4"/>
  <c r="T177" i="4" s="1"/>
  <c r="T176" i="4" s="1"/>
  <c r="T301" i="3"/>
  <c r="T300" i="3" s="1"/>
  <c r="T299" i="3" s="1"/>
  <c r="T191" i="2"/>
  <c r="T190" i="2" s="1"/>
  <c r="AB192" i="2"/>
  <c r="AX172" i="4"/>
  <c r="AX171" i="4" s="1"/>
  <c r="BA292" i="3"/>
  <c r="AC248" i="4"/>
  <c r="AC247" i="4" s="1"/>
  <c r="AC246" i="4" s="1"/>
  <c r="AC245" i="4" s="1"/>
  <c r="AC244" i="4" s="1"/>
  <c r="AC295" i="3"/>
  <c r="AC294" i="3" s="1"/>
  <c r="AC293" i="3" s="1"/>
  <c r="AC185" i="2"/>
  <c r="AC184" i="2" s="1"/>
  <c r="T193" i="4"/>
  <c r="T192" i="4" s="1"/>
  <c r="AZ153" i="4"/>
  <c r="AZ152" i="4" s="1"/>
  <c r="AZ151" i="4" s="1"/>
  <c r="AZ190" i="3"/>
  <c r="AZ189" i="3" s="1"/>
  <c r="AZ188" i="3" s="1"/>
  <c r="AZ157" i="2"/>
  <c r="AZ156" i="2" s="1"/>
  <c r="AV138" i="4"/>
  <c r="AV137" i="4" s="1"/>
  <c r="AZ147" i="4"/>
  <c r="AZ146" i="4" s="1"/>
  <c r="AZ145" i="4" s="1"/>
  <c r="AZ174" i="3"/>
  <c r="AZ68" i="4"/>
  <c r="AZ67" i="4" s="1"/>
  <c r="AZ66" i="4" s="1"/>
  <c r="AZ163" i="3"/>
  <c r="AZ162" i="3" s="1"/>
  <c r="AZ161" i="3" s="1"/>
  <c r="AZ160" i="3" s="1"/>
  <c r="AZ130" i="2"/>
  <c r="AZ129" i="2" s="1"/>
  <c r="AZ128" i="2" s="1"/>
  <c r="X138" i="3"/>
  <c r="Z120" i="4"/>
  <c r="Z119" i="4" s="1"/>
  <c r="Z118" i="4" s="1"/>
  <c r="Z145" i="3"/>
  <c r="Z144" i="3" s="1"/>
  <c r="Z143" i="3" s="1"/>
  <c r="Z112" i="2"/>
  <c r="Z111" i="2" s="1"/>
  <c r="Z107" i="2" s="1"/>
  <c r="T107" i="4"/>
  <c r="T106" i="4" s="1"/>
  <c r="T132" i="3"/>
  <c r="T131" i="3" s="1"/>
  <c r="T99" i="2"/>
  <c r="AB100" i="2"/>
  <c r="AX103" i="4"/>
  <c r="AX102" i="4" s="1"/>
  <c r="AX101" i="4" s="1"/>
  <c r="AO95" i="4"/>
  <c r="AO94" i="4" s="1"/>
  <c r="AO123" i="3"/>
  <c r="AO122" i="3" s="1"/>
  <c r="AO90" i="2"/>
  <c r="AW119" i="3"/>
  <c r="AW118" i="3" s="1"/>
  <c r="AW117" i="3" s="1"/>
  <c r="M119" i="3"/>
  <c r="M118" i="3" s="1"/>
  <c r="M117" i="3" s="1"/>
  <c r="AY62" i="4"/>
  <c r="AY61" i="4" s="1"/>
  <c r="AJ62" i="4"/>
  <c r="AJ61" i="4" s="1"/>
  <c r="L92" i="3"/>
  <c r="AN57" i="4"/>
  <c r="AN56" i="4" s="1"/>
  <c r="AN55" i="4" s="1"/>
  <c r="AN98" i="3"/>
  <c r="AN97" i="3" s="1"/>
  <c r="AN96" i="3" s="1"/>
  <c r="AN68" i="2"/>
  <c r="AN67" i="2" s="1"/>
  <c r="AN48" i="4"/>
  <c r="AN47" i="4" s="1"/>
  <c r="AN46" i="4" s="1"/>
  <c r="AN50" i="3"/>
  <c r="AN49" i="3" s="1"/>
  <c r="AN48" i="3" s="1"/>
  <c r="AN45" i="2"/>
  <c r="AN44" i="2" s="1"/>
  <c r="AF39" i="3"/>
  <c r="S39" i="3"/>
  <c r="AW10" i="4"/>
  <c r="AW9" i="4" s="1"/>
  <c r="Y10" i="4"/>
  <c r="Y9" i="4" s="1"/>
  <c r="AO16" i="4"/>
  <c r="O16" i="4"/>
  <c r="O11" i="4"/>
  <c r="AM429" i="3"/>
  <c r="AM428" i="3" s="1"/>
  <c r="AB278" i="4"/>
  <c r="AB277" i="4" s="1"/>
  <c r="AB276" i="4" s="1"/>
  <c r="AB463" i="3"/>
  <c r="AB462" i="3" s="1"/>
  <c r="AB287" i="2"/>
  <c r="AB286" i="2" s="1"/>
  <c r="AC275" i="4"/>
  <c r="AC274" i="4" s="1"/>
  <c r="AC273" i="4" s="1"/>
  <c r="AC460" i="3"/>
  <c r="AC459" i="3" s="1"/>
  <c r="AC458" i="3" s="1"/>
  <c r="AC284" i="2"/>
  <c r="AC283" i="2" s="1"/>
  <c r="AY268" i="4"/>
  <c r="T267" i="4"/>
  <c r="T266" i="4" s="1"/>
  <c r="T452" i="3"/>
  <c r="T451" i="3" s="1"/>
  <c r="AB277" i="2"/>
  <c r="T276" i="2"/>
  <c r="AX263" i="4"/>
  <c r="Z265" i="4"/>
  <c r="Z264" i="4" s="1"/>
  <c r="Z263" i="4" s="1"/>
  <c r="Z450" i="3"/>
  <c r="Z449" i="3" s="1"/>
  <c r="Z448" i="3" s="1"/>
  <c r="Z274" i="2"/>
  <c r="Z273" i="2" s="1"/>
  <c r="X455" i="4"/>
  <c r="AZ301" i="4"/>
  <c r="AZ300" i="4"/>
  <c r="T415" i="3"/>
  <c r="AQ415" i="3"/>
  <c r="AQ406" i="3" s="1"/>
  <c r="AB299" i="4"/>
  <c r="AB298" i="4" s="1"/>
  <c r="AB297" i="4" s="1"/>
  <c r="AB293" i="4" s="1"/>
  <c r="AB292" i="4" s="1"/>
  <c r="AB418" i="3"/>
  <c r="AB417" i="3" s="1"/>
  <c r="AB416" i="3" s="1"/>
  <c r="AB255" i="2"/>
  <c r="AB254" i="2" s="1"/>
  <c r="AY286" i="4"/>
  <c r="L286" i="4"/>
  <c r="S255" i="4"/>
  <c r="S254" i="4"/>
  <c r="AB238" i="4"/>
  <c r="AB237" i="4" s="1"/>
  <c r="AB236" i="4" s="1"/>
  <c r="AB398" i="3"/>
  <c r="AB397" i="3" s="1"/>
  <c r="AB396" i="3" s="1"/>
  <c r="AB239" i="2"/>
  <c r="AB238" i="2" s="1"/>
  <c r="AM382" i="3"/>
  <c r="R382" i="3"/>
  <c r="X218" i="4"/>
  <c r="X217" i="4" s="1"/>
  <c r="X214" i="4" s="1"/>
  <c r="X207" i="4" s="1"/>
  <c r="X206" i="4" s="1"/>
  <c r="X200" i="4" s="1"/>
  <c r="X378" i="3"/>
  <c r="X377" i="3" s="1"/>
  <c r="X219" i="2"/>
  <c r="X216" i="2" s="1"/>
  <c r="X203" i="2" s="1"/>
  <c r="X202" i="2" s="1"/>
  <c r="X9" i="2" s="1"/>
  <c r="BA374" i="3"/>
  <c r="AM374" i="3"/>
  <c r="V361" i="3"/>
  <c r="V360" i="3" s="1"/>
  <c r="AB205" i="4"/>
  <c r="AB204" i="4" s="1"/>
  <c r="AB203" i="4" s="1"/>
  <c r="AB202" i="4" s="1"/>
  <c r="AB201" i="4" s="1"/>
  <c r="AB367" i="3"/>
  <c r="AB366" i="3" s="1"/>
  <c r="AB365" i="3" s="1"/>
  <c r="AB208" i="2"/>
  <c r="AB207" i="2" s="1"/>
  <c r="O200" i="4"/>
  <c r="AC186" i="4"/>
  <c r="AC185" i="4" s="1"/>
  <c r="AC184" i="4" s="1"/>
  <c r="AC183" i="4" s="1"/>
  <c r="AC182" i="4" s="1"/>
  <c r="AC307" i="3"/>
  <c r="AC306" i="3" s="1"/>
  <c r="AC305" i="3" s="1"/>
  <c r="AC200" i="2"/>
  <c r="AC199" i="2" s="1"/>
  <c r="T181" i="4"/>
  <c r="T180" i="4" s="1"/>
  <c r="T179" i="4" s="1"/>
  <c r="T304" i="3"/>
  <c r="T303" i="3" s="1"/>
  <c r="T302" i="3" s="1"/>
  <c r="T194" i="2"/>
  <c r="T193" i="2" s="1"/>
  <c r="AB195" i="2"/>
  <c r="Z178" i="4"/>
  <c r="Z177" i="4" s="1"/>
  <c r="Z176" i="4" s="1"/>
  <c r="Z301" i="3"/>
  <c r="Z300" i="3" s="1"/>
  <c r="Z299" i="3" s="1"/>
  <c r="Z191" i="2"/>
  <c r="Z190" i="2" s="1"/>
  <c r="BA172" i="4"/>
  <c r="BA171" i="4" s="1"/>
  <c r="AM172" i="4"/>
  <c r="AM171" i="4" s="1"/>
  <c r="AA196" i="4"/>
  <c r="AA195" i="4" s="1"/>
  <c r="AA194" i="4" s="1"/>
  <c r="AA204" i="3"/>
  <c r="AA171" i="2"/>
  <c r="AA170" i="2" s="1"/>
  <c r="Z165" i="4"/>
  <c r="Z164" i="4" s="1"/>
  <c r="Z163" i="4" s="1"/>
  <c r="Z196" i="3"/>
  <c r="Z195" i="3" s="1"/>
  <c r="Z194" i="3" s="1"/>
  <c r="Z163" i="2"/>
  <c r="Z162" i="2" s="1"/>
  <c r="AN150" i="4"/>
  <c r="AN149" i="4" s="1"/>
  <c r="AN148" i="4" s="1"/>
  <c r="AN187" i="3"/>
  <c r="AN186" i="3" s="1"/>
  <c r="AN185" i="3" s="1"/>
  <c r="AN154" i="2"/>
  <c r="AN153" i="2" s="1"/>
  <c r="AC144" i="4"/>
  <c r="AC143" i="4" s="1"/>
  <c r="AC142" i="4" s="1"/>
  <c r="AC184" i="3"/>
  <c r="AC183" i="3" s="1"/>
  <c r="AC182" i="3" s="1"/>
  <c r="AC151" i="2"/>
  <c r="AC150" i="2" s="1"/>
  <c r="AL178" i="3"/>
  <c r="P141" i="4"/>
  <c r="P140" i="4" s="1"/>
  <c r="P139" i="4" s="1"/>
  <c r="P138" i="4" s="1"/>
  <c r="P137" i="4" s="1"/>
  <c r="P181" i="3"/>
  <c r="P180" i="3" s="1"/>
  <c r="P179" i="3" s="1"/>
  <c r="P178" i="3" s="1"/>
  <c r="T149" i="2"/>
  <c r="P148" i="2"/>
  <c r="P147" i="2" s="1"/>
  <c r="P146" i="2" s="1"/>
  <c r="P135" i="2" s="1"/>
  <c r="U168" i="3"/>
  <c r="AY168" i="3"/>
  <c r="AY167" i="3" s="1"/>
  <c r="AJ168" i="3"/>
  <c r="AJ167" i="3" s="1"/>
  <c r="AY160" i="3"/>
  <c r="AC131" i="4"/>
  <c r="AC130" i="4" s="1"/>
  <c r="AC129" i="4" s="1"/>
  <c r="AC122" i="4" s="1"/>
  <c r="AC121" i="4" s="1"/>
  <c r="AC155" i="3"/>
  <c r="AC154" i="3" s="1"/>
  <c r="AC153" i="3" s="1"/>
  <c r="AC146" i="3" s="1"/>
  <c r="AC122" i="2"/>
  <c r="AC121" i="2" s="1"/>
  <c r="AC114" i="2" s="1"/>
  <c r="AL146" i="3"/>
  <c r="P146" i="3"/>
  <c r="P138" i="3" s="1"/>
  <c r="R139" i="3"/>
  <c r="AV103" i="4"/>
  <c r="AV102" i="4" s="1"/>
  <c r="AV101" i="4" s="1"/>
  <c r="X128" i="3"/>
  <c r="X127" i="3" s="1"/>
  <c r="X126" i="3" s="1"/>
  <c r="AK119" i="3"/>
  <c r="AK118" i="3" s="1"/>
  <c r="AK117" i="3" s="1"/>
  <c r="S91" i="4"/>
  <c r="AO82" i="4"/>
  <c r="AO81" i="4" s="1"/>
  <c r="AN65" i="4"/>
  <c r="AN64" i="4" s="1"/>
  <c r="AN63" i="4" s="1"/>
  <c r="AN101" i="3"/>
  <c r="AN100" i="3" s="1"/>
  <c r="AN99" i="3" s="1"/>
  <c r="AN71" i="2"/>
  <c r="AN70" i="2" s="1"/>
  <c r="AC57" i="4"/>
  <c r="AC56" i="4" s="1"/>
  <c r="AC55" i="4" s="1"/>
  <c r="AC98" i="3"/>
  <c r="AC97" i="3" s="1"/>
  <c r="AC96" i="3" s="1"/>
  <c r="AC68" i="2"/>
  <c r="AC67" i="2" s="1"/>
  <c r="AA54" i="4"/>
  <c r="AA53" i="4" s="1"/>
  <c r="AA52" i="4" s="1"/>
  <c r="AA56" i="3"/>
  <c r="AA55" i="3" s="1"/>
  <c r="AA54" i="3" s="1"/>
  <c r="AA51" i="2"/>
  <c r="AA50" i="2" s="1"/>
  <c r="BA37" i="4"/>
  <c r="AM37" i="4"/>
  <c r="AX31" i="3"/>
  <c r="AE31" i="3"/>
  <c r="AZ26" i="3"/>
  <c r="AL26" i="3"/>
  <c r="Q10" i="4"/>
  <c r="Q9" i="4" s="1"/>
  <c r="AU21" i="3"/>
  <c r="AE18" i="4"/>
  <c r="AE17" i="4" s="1"/>
  <c r="AE16" i="4" s="1"/>
  <c r="AE23" i="3"/>
  <c r="AE22" i="3" s="1"/>
  <c r="AE21" i="3" s="1"/>
  <c r="AM19" i="2"/>
  <c r="AE18" i="2"/>
  <c r="AE17" i="2" s="1"/>
  <c r="AA15" i="4"/>
  <c r="AA14" i="4" s="1"/>
  <c r="AA20" i="3"/>
  <c r="AA19" i="3" s="1"/>
  <c r="AA15" i="2"/>
  <c r="AN11" i="4"/>
  <c r="T11" i="4"/>
  <c r="AA186" i="4"/>
  <c r="AA185" i="4" s="1"/>
  <c r="AA184" i="4" s="1"/>
  <c r="AA183" i="4" s="1"/>
  <c r="AA182" i="4" s="1"/>
  <c r="AA307" i="3"/>
  <c r="AA306" i="3" s="1"/>
  <c r="AA305" i="3" s="1"/>
  <c r="AA200" i="2"/>
  <c r="AA199" i="2" s="1"/>
  <c r="R122" i="4"/>
  <c r="R121" i="4" s="1"/>
  <c r="AA97" i="4"/>
  <c r="AA96" i="4" s="1"/>
  <c r="AA125" i="3"/>
  <c r="AA124" i="3" s="1"/>
  <c r="AA119" i="3" s="1"/>
  <c r="AA118" i="3" s="1"/>
  <c r="AA117" i="3" s="1"/>
  <c r="AA92" i="2"/>
  <c r="AA87" i="2" s="1"/>
  <c r="AA86" i="2" s="1"/>
  <c r="AA85" i="2" s="1"/>
  <c r="AS9" i="2"/>
  <c r="AS504" i="2" s="1"/>
  <c r="AY31" i="3"/>
  <c r="U26" i="3"/>
  <c r="O9" i="2"/>
  <c r="E166" i="1"/>
  <c r="E168" i="1"/>
  <c r="AC280" i="4"/>
  <c r="AC279" i="4" s="1"/>
  <c r="AC465" i="3"/>
  <c r="AC464" i="3" s="1"/>
  <c r="AC289" i="2"/>
  <c r="R253" i="4"/>
  <c r="R252" i="4" s="1"/>
  <c r="R251" i="4" s="1"/>
  <c r="R250" i="4" s="1"/>
  <c r="R249" i="4" s="1"/>
  <c r="R364" i="3"/>
  <c r="R363" i="3" s="1"/>
  <c r="R362" i="3" s="1"/>
  <c r="Z206" i="2"/>
  <c r="R205" i="2"/>
  <c r="R204" i="2" s="1"/>
  <c r="S114" i="4"/>
  <c r="S113" i="4" s="1"/>
  <c r="Z18" i="4"/>
  <c r="Z17" i="4" s="1"/>
  <c r="Z23" i="3"/>
  <c r="Z22" i="3" s="1"/>
  <c r="Z18" i="2"/>
  <c r="AA205" i="4"/>
  <c r="AA204" i="4" s="1"/>
  <c r="AA203" i="4" s="1"/>
  <c r="AA202" i="4" s="1"/>
  <c r="AA201" i="4" s="1"/>
  <c r="AA367" i="3"/>
  <c r="AA366" i="3" s="1"/>
  <c r="AA365" i="3" s="1"/>
  <c r="AA208" i="2"/>
  <c r="AA207" i="2" s="1"/>
  <c r="AA191" i="4"/>
  <c r="AA190" i="4" s="1"/>
  <c r="AA189" i="4" s="1"/>
  <c r="AA188" i="4" s="1"/>
  <c r="AA187" i="4" s="1"/>
  <c r="AA207" i="3"/>
  <c r="AA206" i="3" s="1"/>
  <c r="AA205" i="3" s="1"/>
  <c r="AA174" i="2"/>
  <c r="AA173" i="2" s="1"/>
  <c r="AA25" i="4"/>
  <c r="AA24" i="4" s="1"/>
  <c r="AA30" i="3"/>
  <c r="AA29" i="3" s="1"/>
  <c r="AA25" i="2"/>
  <c r="AX16" i="4"/>
  <c r="AY16" i="3"/>
  <c r="AF10" i="3"/>
  <c r="AF9" i="3" s="1"/>
  <c r="AV115" i="3"/>
  <c r="AV114" i="3"/>
  <c r="AV92" i="3" s="1"/>
  <c r="W422" i="4"/>
  <c r="W421" i="4" s="1"/>
  <c r="T329" i="4"/>
  <c r="T328" i="4" s="1"/>
  <c r="T353" i="3"/>
  <c r="T352" i="3" s="1"/>
  <c r="T422" i="2"/>
  <c r="AB423" i="2"/>
  <c r="AV338" i="3"/>
  <c r="O339" i="3"/>
  <c r="O338" i="3" s="1"/>
  <c r="AC376" i="4"/>
  <c r="AC375" i="4" s="1"/>
  <c r="AC374" i="4" s="1"/>
  <c r="AC325" i="3"/>
  <c r="AC324" i="3" s="1"/>
  <c r="AC323" i="3" s="1"/>
  <c r="AC394" i="2"/>
  <c r="AC393" i="2" s="1"/>
  <c r="AN316" i="3"/>
  <c r="AN315" i="3" s="1"/>
  <c r="AN314" i="3" s="1"/>
  <c r="AN385" i="2"/>
  <c r="AN384" i="2" s="1"/>
  <c r="Z405" i="4"/>
  <c r="Z404" i="4" s="1"/>
  <c r="Z403" i="4" s="1"/>
  <c r="Z285" i="3"/>
  <c r="Z284" i="3" s="1"/>
  <c r="Z283" i="3" s="1"/>
  <c r="Z369" i="2"/>
  <c r="Z368" i="2" s="1"/>
  <c r="AX393" i="4"/>
  <c r="AX392" i="4" s="1"/>
  <c r="AX370" i="4"/>
  <c r="AX369" i="4" s="1"/>
  <c r="AX368" i="4" s="1"/>
  <c r="AX270" i="3"/>
  <c r="AX269" i="3" s="1"/>
  <c r="AX268" i="3" s="1"/>
  <c r="AX354" i="2"/>
  <c r="AX353" i="2" s="1"/>
  <c r="AP240" i="3"/>
  <c r="AU240" i="3"/>
  <c r="N240" i="3"/>
  <c r="AH214" i="3"/>
  <c r="AH478" i="3" s="1"/>
  <c r="R358" i="4"/>
  <c r="R357" i="4" s="1"/>
  <c r="R356" i="4" s="1"/>
  <c r="R227" i="3"/>
  <c r="R226" i="3" s="1"/>
  <c r="R225" i="3" s="1"/>
  <c r="R311" i="2"/>
  <c r="R310" i="2" s="1"/>
  <c r="Z312" i="2"/>
  <c r="S10" i="3"/>
  <c r="S9" i="3" s="1"/>
  <c r="R501" i="2"/>
  <c r="R494" i="2"/>
  <c r="R493" i="2" s="1"/>
  <c r="R492" i="2" s="1"/>
  <c r="Z454" i="4"/>
  <c r="Z453" i="4" s="1"/>
  <c r="Z452" i="4" s="1"/>
  <c r="Z448" i="4" s="1"/>
  <c r="Z447" i="4" s="1"/>
  <c r="Z477" i="3"/>
  <c r="Z476" i="3" s="1"/>
  <c r="Z475" i="3" s="1"/>
  <c r="Z474" i="3" s="1"/>
  <c r="Z469" i="3" s="1"/>
  <c r="Z482" i="2"/>
  <c r="Z481" i="2" s="1"/>
  <c r="Z480" i="2" s="1"/>
  <c r="Z475" i="2" s="1"/>
  <c r="AD115" i="3"/>
  <c r="AD114" i="3"/>
  <c r="AD92" i="3" s="1"/>
  <c r="M67" i="3"/>
  <c r="AV67" i="3"/>
  <c r="AC441" i="4"/>
  <c r="AC440" i="4" s="1"/>
  <c r="AC70" i="3"/>
  <c r="AC69" i="3" s="1"/>
  <c r="AC457" i="2"/>
  <c r="R436" i="4"/>
  <c r="Z432" i="4"/>
  <c r="Z431" i="3"/>
  <c r="Z429" i="3" s="1"/>
  <c r="Z428" i="3" s="1"/>
  <c r="Z443" i="2"/>
  <c r="Z442" i="2" s="1"/>
  <c r="O422" i="4"/>
  <c r="O421" i="4" s="1"/>
  <c r="AX422" i="4"/>
  <c r="AX421" i="4" s="1"/>
  <c r="AN329" i="4"/>
  <c r="AN328" i="4" s="1"/>
  <c r="AN353" i="3"/>
  <c r="AN352" i="3" s="1"/>
  <c r="AN422" i="2"/>
  <c r="AR314" i="4"/>
  <c r="AR313" i="4" s="1"/>
  <c r="Z317" i="4"/>
  <c r="Z316" i="4" s="1"/>
  <c r="Z341" i="3"/>
  <c r="Z340" i="3" s="1"/>
  <c r="Z410" i="2"/>
  <c r="K315" i="4"/>
  <c r="K314" i="4" s="1"/>
  <c r="K313" i="4" s="1"/>
  <c r="AY276" i="3"/>
  <c r="AY275" i="3" s="1"/>
  <c r="AY274" i="3" s="1"/>
  <c r="AY360" i="2"/>
  <c r="AY359" i="2" s="1"/>
  <c r="AY325" i="2" s="1"/>
  <c r="AA261" i="3"/>
  <c r="AA260" i="3" s="1"/>
  <c r="AA259" i="3" s="1"/>
  <c r="AA345" i="2"/>
  <c r="AA344" i="2" s="1"/>
  <c r="AC258" i="3"/>
  <c r="AC257" i="3" s="1"/>
  <c r="AC256" i="3" s="1"/>
  <c r="AC342" i="2"/>
  <c r="AC341" i="2" s="1"/>
  <c r="AQ240" i="3"/>
  <c r="O240" i="3"/>
  <c r="AA399" i="4"/>
  <c r="AA398" i="4" s="1"/>
  <c r="AA397" i="4" s="1"/>
  <c r="AA246" i="3"/>
  <c r="AA245" i="3" s="1"/>
  <c r="AA244" i="3" s="1"/>
  <c r="AA330" i="2"/>
  <c r="AA329" i="2" s="1"/>
  <c r="AA358" i="4"/>
  <c r="AA357" i="4" s="1"/>
  <c r="AA356" i="4" s="1"/>
  <c r="AA227" i="3"/>
  <c r="AA226" i="3" s="1"/>
  <c r="AA225" i="3" s="1"/>
  <c r="AA311" i="2"/>
  <c r="AA310" i="2" s="1"/>
  <c r="Z285" i="4"/>
  <c r="Z284" i="4" s="1"/>
  <c r="Z283" i="4" s="1"/>
  <c r="Z282" i="4" s="1"/>
  <c r="Z281" i="4" s="1"/>
  <c r="Z468" i="3"/>
  <c r="Z467" i="3" s="1"/>
  <c r="Z466" i="3" s="1"/>
  <c r="Z292" i="2"/>
  <c r="Z291" i="2" s="1"/>
  <c r="AL10" i="3"/>
  <c r="AL9" i="3" s="1"/>
  <c r="AZ485" i="4"/>
  <c r="AZ484" i="4" s="1"/>
  <c r="AZ483" i="4" s="1"/>
  <c r="AZ81" i="3"/>
  <c r="AZ80" i="3" s="1"/>
  <c r="AZ79" i="3" s="1"/>
  <c r="AZ496" i="2"/>
  <c r="AZ495" i="2" s="1"/>
  <c r="AL482" i="4"/>
  <c r="Z479" i="4"/>
  <c r="Z478" i="4" s="1"/>
  <c r="Z488" i="2"/>
  <c r="Z12" i="3"/>
  <c r="Z11" i="3" s="1"/>
  <c r="AB451" i="4"/>
  <c r="AB450" i="4" s="1"/>
  <c r="AB449" i="4" s="1"/>
  <c r="AB473" i="3"/>
  <c r="AB472" i="3" s="1"/>
  <c r="AB471" i="3" s="1"/>
  <c r="AB470" i="3" s="1"/>
  <c r="AB478" i="2"/>
  <c r="AB477" i="2" s="1"/>
  <c r="AB476" i="2" s="1"/>
  <c r="U115" i="3"/>
  <c r="U114" i="3"/>
  <c r="U92" i="3" s="1"/>
  <c r="AG436" i="4"/>
  <c r="AC443" i="4"/>
  <c r="AC442" i="4" s="1"/>
  <c r="AC72" i="3"/>
  <c r="AC71" i="3" s="1"/>
  <c r="AC459" i="2"/>
  <c r="AR67" i="3"/>
  <c r="AY453" i="2"/>
  <c r="AC432" i="4"/>
  <c r="AC431" i="3"/>
  <c r="Z340" i="4"/>
  <c r="Z339" i="4" s="1"/>
  <c r="Z338" i="4" s="1"/>
  <c r="Z424" i="3"/>
  <c r="Z423" i="3" s="1"/>
  <c r="Z422" i="3" s="1"/>
  <c r="Z437" i="2"/>
  <c r="Z436" i="2" s="1"/>
  <c r="U422" i="4"/>
  <c r="U421" i="4" s="1"/>
  <c r="AY347" i="3"/>
  <c r="AJ347" i="3"/>
  <c r="AJ338" i="3" s="1"/>
  <c r="P347" i="3"/>
  <c r="BA338" i="3"/>
  <c r="W317" i="4"/>
  <c r="W316" i="4" s="1"/>
  <c r="W315" i="4" s="1"/>
  <c r="W314" i="4" s="1"/>
  <c r="W313" i="4" s="1"/>
  <c r="W341" i="3"/>
  <c r="W340" i="3" s="1"/>
  <c r="W339" i="3" s="1"/>
  <c r="W338" i="3" s="1"/>
  <c r="W410" i="2"/>
  <c r="W409" i="2" s="1"/>
  <c r="W408" i="2" s="1"/>
  <c r="W296" i="2" s="1"/>
  <c r="W295" i="2" s="1"/>
  <c r="AC420" i="4"/>
  <c r="AC419" i="4" s="1"/>
  <c r="AC337" i="3"/>
  <c r="AC336" i="3" s="1"/>
  <c r="AC333" i="3" s="1"/>
  <c r="AC332" i="3" s="1"/>
  <c r="AC406" i="2"/>
  <c r="AC403" i="2" s="1"/>
  <c r="AC402" i="2" s="1"/>
  <c r="T382" i="4"/>
  <c r="T381" i="4" s="1"/>
  <c r="T380" i="4" s="1"/>
  <c r="AA376" i="4"/>
  <c r="AA375" i="4" s="1"/>
  <c r="AA374" i="4" s="1"/>
  <c r="AA325" i="3"/>
  <c r="AA324" i="3" s="1"/>
  <c r="AA323" i="3" s="1"/>
  <c r="AA394" i="2"/>
  <c r="AA393" i="2" s="1"/>
  <c r="AF364" i="4"/>
  <c r="AF363" i="4" s="1"/>
  <c r="AF362" i="4" s="1"/>
  <c r="AF322" i="3"/>
  <c r="AF321" i="3" s="1"/>
  <c r="AF320" i="3" s="1"/>
  <c r="AN392" i="2"/>
  <c r="AF391" i="2"/>
  <c r="AF390" i="2" s="1"/>
  <c r="AF377" i="2" s="1"/>
  <c r="AC319" i="3"/>
  <c r="AC318" i="3" s="1"/>
  <c r="AC317" i="3" s="1"/>
  <c r="AC388" i="2"/>
  <c r="AC387" i="2" s="1"/>
  <c r="AZ313" i="3"/>
  <c r="AZ312" i="3" s="1"/>
  <c r="AZ311" i="3" s="1"/>
  <c r="AZ382" i="2"/>
  <c r="AZ381" i="2" s="1"/>
  <c r="AC349" i="4"/>
  <c r="AC348" i="4" s="1"/>
  <c r="AC347" i="4" s="1"/>
  <c r="AC310" i="3"/>
  <c r="AC309" i="3" s="1"/>
  <c r="AC308" i="3" s="1"/>
  <c r="AC379" i="2"/>
  <c r="AC378" i="2" s="1"/>
  <c r="U377" i="2"/>
  <c r="AC288" i="3"/>
  <c r="AC287" i="3" s="1"/>
  <c r="AC286" i="3" s="1"/>
  <c r="AC372" i="2"/>
  <c r="AC371" i="2" s="1"/>
  <c r="AN393" i="4"/>
  <c r="AN392" i="4" s="1"/>
  <c r="AA391" i="4"/>
  <c r="AA390" i="4" s="1"/>
  <c r="AA389" i="4" s="1"/>
  <c r="AA388" i="4" s="1"/>
  <c r="AA387" i="4" s="1"/>
  <c r="AA279" i="3"/>
  <c r="AA278" i="3" s="1"/>
  <c r="AA277" i="3" s="1"/>
  <c r="AA363" i="2"/>
  <c r="AA362" i="2" s="1"/>
  <c r="AA373" i="4"/>
  <c r="AA372" i="4" s="1"/>
  <c r="AA371" i="4" s="1"/>
  <c r="AA273" i="3"/>
  <c r="AA272" i="3" s="1"/>
  <c r="AA271" i="3" s="1"/>
  <c r="AA357" i="2"/>
  <c r="AA356" i="2" s="1"/>
  <c r="AZ370" i="4"/>
  <c r="AZ369" i="4" s="1"/>
  <c r="AZ368" i="4" s="1"/>
  <c r="AZ270" i="3"/>
  <c r="AZ269" i="3" s="1"/>
  <c r="AZ268" i="3" s="1"/>
  <c r="AZ354" i="2"/>
  <c r="AZ353" i="2" s="1"/>
  <c r="AL261" i="3"/>
  <c r="AL260" i="3" s="1"/>
  <c r="AL259" i="3" s="1"/>
  <c r="AL345" i="2"/>
  <c r="AL344" i="2" s="1"/>
  <c r="AL325" i="2" s="1"/>
  <c r="AZ258" i="3"/>
  <c r="AZ257" i="3" s="1"/>
  <c r="AZ256" i="3" s="1"/>
  <c r="AZ342" i="2"/>
  <c r="AZ341" i="2" s="1"/>
  <c r="Z255" i="3"/>
  <c r="Z254" i="3" s="1"/>
  <c r="Z253" i="3" s="1"/>
  <c r="Z339" i="2"/>
  <c r="Z338" i="2" s="1"/>
  <c r="AF346" i="4"/>
  <c r="AF345" i="4" s="1"/>
  <c r="AF344" i="4" s="1"/>
  <c r="AF252" i="3"/>
  <c r="AF251" i="3" s="1"/>
  <c r="AF250" i="3" s="1"/>
  <c r="AF240" i="3" s="1"/>
  <c r="AF336" i="2"/>
  <c r="AF335" i="2" s="1"/>
  <c r="AF325" i="2" s="1"/>
  <c r="AN337" i="2"/>
  <c r="AI331" i="4"/>
  <c r="AI330" i="4" s="1"/>
  <c r="K240" i="3"/>
  <c r="AA396" i="4"/>
  <c r="AA395" i="4" s="1"/>
  <c r="AA394" i="4" s="1"/>
  <c r="AA243" i="3"/>
  <c r="AA242" i="3" s="1"/>
  <c r="AA241" i="3" s="1"/>
  <c r="AA327" i="2"/>
  <c r="AA326" i="2" s="1"/>
  <c r="T230" i="3"/>
  <c r="T229" i="3" s="1"/>
  <c r="T228" i="3" s="1"/>
  <c r="T314" i="2"/>
  <c r="T313" i="2" s="1"/>
  <c r="AB315" i="2"/>
  <c r="AX358" i="4"/>
  <c r="AX357" i="4" s="1"/>
  <c r="AX356" i="4" s="1"/>
  <c r="AX227" i="3"/>
  <c r="AX226" i="3" s="1"/>
  <c r="AX225" i="3" s="1"/>
  <c r="AX215" i="3" s="1"/>
  <c r="AX311" i="2"/>
  <c r="AX310" i="2" s="1"/>
  <c r="AX297" i="2" s="1"/>
  <c r="AZ355" i="4"/>
  <c r="AZ354" i="4" s="1"/>
  <c r="AZ353" i="4" s="1"/>
  <c r="AZ224" i="3"/>
  <c r="AZ223" i="3" s="1"/>
  <c r="AZ222" i="3" s="1"/>
  <c r="AZ308" i="2"/>
  <c r="AZ307" i="2" s="1"/>
  <c r="K297" i="2"/>
  <c r="K296" i="2" s="1"/>
  <c r="K295" i="2" s="1"/>
  <c r="AW461" i="3"/>
  <c r="AW447" i="3" s="1"/>
  <c r="AW442" i="3" s="1"/>
  <c r="Y461" i="3"/>
  <c r="Y447" i="3" s="1"/>
  <c r="Y442" i="3" s="1"/>
  <c r="BA10" i="3"/>
  <c r="BA9" i="3" s="1"/>
  <c r="T485" i="4"/>
  <c r="T484" i="4" s="1"/>
  <c r="T483" i="4" s="1"/>
  <c r="T81" i="3"/>
  <c r="T80" i="3" s="1"/>
  <c r="T79" i="3" s="1"/>
  <c r="T496" i="2"/>
  <c r="T495" i="2" s="1"/>
  <c r="AB497" i="2"/>
  <c r="Z481" i="4"/>
  <c r="Z480" i="4" s="1"/>
  <c r="Z14" i="3"/>
  <c r="Z13" i="3" s="1"/>
  <c r="Z490" i="2"/>
  <c r="AO469" i="3"/>
  <c r="AX115" i="3"/>
  <c r="AX114" i="3"/>
  <c r="AJ115" i="3"/>
  <c r="AJ114" i="3"/>
  <c r="P475" i="4"/>
  <c r="P474" i="4" s="1"/>
  <c r="P473" i="4" s="1"/>
  <c r="P467" i="4" s="1"/>
  <c r="P91" i="3"/>
  <c r="P90" i="3" s="1"/>
  <c r="P89" i="3" s="1"/>
  <c r="P88" i="3" s="1"/>
  <c r="T470" i="2"/>
  <c r="P469" i="2"/>
  <c r="P468" i="2" s="1"/>
  <c r="P467" i="2" s="1"/>
  <c r="P454" i="2" s="1"/>
  <c r="P453" i="2" s="1"/>
  <c r="AY68" i="3"/>
  <c r="AY67" i="3" s="1"/>
  <c r="AJ68" i="3"/>
  <c r="AJ67" i="3" s="1"/>
  <c r="L68" i="3"/>
  <c r="L67" i="3" s="1"/>
  <c r="Z428" i="4"/>
  <c r="Z427" i="4" s="1"/>
  <c r="Z426" i="4" s="1"/>
  <c r="Z438" i="3"/>
  <c r="Z437" i="3" s="1"/>
  <c r="Z436" i="3" s="1"/>
  <c r="Z435" i="3" s="1"/>
  <c r="Z451" i="2"/>
  <c r="Z450" i="2" s="1"/>
  <c r="Z449" i="2" s="1"/>
  <c r="AI429" i="3"/>
  <c r="AI428" i="3" s="1"/>
  <c r="T430" i="4"/>
  <c r="T429" i="4" s="1"/>
  <c r="T422" i="4" s="1"/>
  <c r="T421" i="4" s="1"/>
  <c r="AE422" i="4"/>
  <c r="AE421" i="4" s="1"/>
  <c r="AC340" i="4"/>
  <c r="AC339" i="4" s="1"/>
  <c r="AC338" i="4" s="1"/>
  <c r="AC424" i="3"/>
  <c r="AC423" i="3" s="1"/>
  <c r="AC422" i="3" s="1"/>
  <c r="AC437" i="2"/>
  <c r="AC436" i="2" s="1"/>
  <c r="AN422" i="4"/>
  <c r="AN421" i="4" s="1"/>
  <c r="AZ329" i="4"/>
  <c r="AZ328" i="4" s="1"/>
  <c r="AZ353" i="3"/>
  <c r="AZ352" i="3" s="1"/>
  <c r="AZ422" i="2"/>
  <c r="AX347" i="3"/>
  <c r="AF323" i="4"/>
  <c r="AF314" i="4" s="1"/>
  <c r="AF313" i="4" s="1"/>
  <c r="L347" i="3"/>
  <c r="L338" i="3" s="1"/>
  <c r="AN322" i="4"/>
  <c r="AN321" i="4" s="1"/>
  <c r="AN320" i="4" s="1"/>
  <c r="AN346" i="3"/>
  <c r="AN345" i="3" s="1"/>
  <c r="AN344" i="3" s="1"/>
  <c r="AN415" i="2"/>
  <c r="AN414" i="2" s="1"/>
  <c r="AZ315" i="4"/>
  <c r="AL315" i="4"/>
  <c r="AL314" i="4" s="1"/>
  <c r="AL313" i="4" s="1"/>
  <c r="V314" i="4"/>
  <c r="V313" i="4" s="1"/>
  <c r="AY333" i="3"/>
  <c r="AY332" i="3" s="1"/>
  <c r="AJ333" i="3"/>
  <c r="AJ332" i="3" s="1"/>
  <c r="T418" i="4"/>
  <c r="T417" i="4" s="1"/>
  <c r="T416" i="4" s="1"/>
  <c r="T415" i="4" s="1"/>
  <c r="T414" i="4" s="1"/>
  <c r="T335" i="3"/>
  <c r="T334" i="3" s="1"/>
  <c r="T404" i="2"/>
  <c r="T403" i="2" s="1"/>
  <c r="T402" i="2" s="1"/>
  <c r="AB405" i="2"/>
  <c r="AX382" i="4"/>
  <c r="AX381" i="4" s="1"/>
  <c r="AX380" i="4" s="1"/>
  <c r="AE382" i="4"/>
  <c r="AE381" i="4" s="1"/>
  <c r="AE380" i="4" s="1"/>
  <c r="S384" i="4"/>
  <c r="S383" i="4" s="1"/>
  <c r="S382" i="4" s="1"/>
  <c r="S381" i="4" s="1"/>
  <c r="S380" i="4" s="1"/>
  <c r="L316" i="3"/>
  <c r="L315" i="3" s="1"/>
  <c r="L314" i="3" s="1"/>
  <c r="L385" i="2"/>
  <c r="L384" i="2" s="1"/>
  <c r="L377" i="2" s="1"/>
  <c r="T386" i="2"/>
  <c r="AA405" i="4"/>
  <c r="AA404" i="4" s="1"/>
  <c r="AA403" i="4" s="1"/>
  <c r="AA285" i="3"/>
  <c r="AA284" i="3" s="1"/>
  <c r="AA283" i="3" s="1"/>
  <c r="AA369" i="2"/>
  <c r="AA368" i="2" s="1"/>
  <c r="AY393" i="4"/>
  <c r="AY392" i="4" s="1"/>
  <c r="L261" i="3"/>
  <c r="L260" i="3" s="1"/>
  <c r="L259" i="3" s="1"/>
  <c r="T346" i="2"/>
  <c r="L345" i="2"/>
  <c r="L344" i="2" s="1"/>
  <c r="AD240" i="3"/>
  <c r="AD214" i="3" s="1"/>
  <c r="AE240" i="3"/>
  <c r="T224" i="3"/>
  <c r="T223" i="3" s="1"/>
  <c r="T222" i="3" s="1"/>
  <c r="T308" i="2"/>
  <c r="T307" i="2" s="1"/>
  <c r="AB309" i="2"/>
  <c r="AY215" i="3"/>
  <c r="AC409" i="2"/>
  <c r="AA411" i="2"/>
  <c r="T361" i="4"/>
  <c r="T360" i="4" s="1"/>
  <c r="T359" i="4" s="1"/>
  <c r="AA343" i="4"/>
  <c r="AA342" i="4" s="1"/>
  <c r="AA341" i="4" s="1"/>
  <c r="AA221" i="3"/>
  <c r="AA220" i="3" s="1"/>
  <c r="AA219" i="3" s="1"/>
  <c r="AA302" i="2"/>
  <c r="AA301" i="2" s="1"/>
  <c r="BA280" i="4"/>
  <c r="BA279" i="4" s="1"/>
  <c r="BA465" i="3"/>
  <c r="BA464" i="3" s="1"/>
  <c r="BA289" i="2"/>
  <c r="AL461" i="3"/>
  <c r="AA275" i="4"/>
  <c r="AA274" i="4" s="1"/>
  <c r="AA273" i="4" s="1"/>
  <c r="AA460" i="3"/>
  <c r="AA459" i="3" s="1"/>
  <c r="AA458" i="3" s="1"/>
  <c r="AA284" i="2"/>
  <c r="AA283" i="2" s="1"/>
  <c r="BA453" i="3"/>
  <c r="AX268" i="4"/>
  <c r="AF268" i="4"/>
  <c r="AV262" i="4"/>
  <c r="AV261" i="4" s="1"/>
  <c r="AV260" i="4" s="1"/>
  <c r="R262" i="4"/>
  <c r="R261" i="4" s="1"/>
  <c r="R260" i="4" s="1"/>
  <c r="S301" i="4"/>
  <c r="S300" i="4"/>
  <c r="AZ243" i="4"/>
  <c r="AZ242" i="4" s="1"/>
  <c r="AZ241" i="4" s="1"/>
  <c r="AZ240" i="4" s="1"/>
  <c r="AZ239" i="4" s="1"/>
  <c r="AZ401" i="3"/>
  <c r="AZ400" i="3" s="1"/>
  <c r="AZ399" i="3" s="1"/>
  <c r="AZ242" i="2"/>
  <c r="AZ241" i="2" s="1"/>
  <c r="AA235" i="4"/>
  <c r="AA234" i="4" s="1"/>
  <c r="AA233" i="4" s="1"/>
  <c r="AA395" i="3"/>
  <c r="AA394" i="3" s="1"/>
  <c r="AA393" i="3" s="1"/>
  <c r="AA236" i="2"/>
  <c r="AA235" i="2" s="1"/>
  <c r="AZ216" i="4"/>
  <c r="AZ215" i="4" s="1"/>
  <c r="AZ214" i="4" s="1"/>
  <c r="AZ376" i="3"/>
  <c r="AZ375" i="3" s="1"/>
  <c r="AZ374" i="3" s="1"/>
  <c r="AZ217" i="2"/>
  <c r="AZ216" i="2" s="1"/>
  <c r="P292" i="3"/>
  <c r="BA206" i="3"/>
  <c r="BA205" i="3" s="1"/>
  <c r="AC170" i="4"/>
  <c r="AC169" i="4" s="1"/>
  <c r="AC168" i="4" s="1"/>
  <c r="AC167" i="4" s="1"/>
  <c r="AC166" i="4" s="1"/>
  <c r="AC200" i="3"/>
  <c r="AC199" i="3" s="1"/>
  <c r="AC198" i="3" s="1"/>
  <c r="AC197" i="3" s="1"/>
  <c r="AC167" i="2"/>
  <c r="AC166" i="2" s="1"/>
  <c r="AC165" i="2" s="1"/>
  <c r="Z162" i="4"/>
  <c r="Z161" i="4" s="1"/>
  <c r="Z160" i="4" s="1"/>
  <c r="Z193" i="3"/>
  <c r="Z192" i="3" s="1"/>
  <c r="Z191" i="3" s="1"/>
  <c r="Z160" i="2"/>
  <c r="Z159" i="2" s="1"/>
  <c r="AZ144" i="4"/>
  <c r="AZ143" i="4" s="1"/>
  <c r="AZ142" i="4" s="1"/>
  <c r="AZ184" i="3"/>
  <c r="AZ183" i="3" s="1"/>
  <c r="AZ182" i="3" s="1"/>
  <c r="AZ151" i="2"/>
  <c r="AZ150" i="2" s="1"/>
  <c r="AO138" i="4"/>
  <c r="AO137" i="4" s="1"/>
  <c r="AN147" i="4"/>
  <c r="AN146" i="4" s="1"/>
  <c r="AN145" i="4" s="1"/>
  <c r="AN174" i="3"/>
  <c r="AB80" i="4"/>
  <c r="AB79" i="4" s="1"/>
  <c r="AB78" i="4" s="1"/>
  <c r="AB166" i="3"/>
  <c r="AB165" i="3" s="1"/>
  <c r="AB164" i="3" s="1"/>
  <c r="AZ131" i="4"/>
  <c r="AZ130" i="4" s="1"/>
  <c r="AZ129" i="4" s="1"/>
  <c r="AZ155" i="3"/>
  <c r="AZ154" i="3" s="1"/>
  <c r="AZ153" i="3" s="1"/>
  <c r="AZ122" i="2"/>
  <c r="AZ121" i="2" s="1"/>
  <c r="AB120" i="4"/>
  <c r="AB119" i="4" s="1"/>
  <c r="AB118" i="4" s="1"/>
  <c r="AB145" i="3"/>
  <c r="AB144" i="3" s="1"/>
  <c r="AB143" i="3" s="1"/>
  <c r="AB112" i="2"/>
  <c r="AB111" i="2" s="1"/>
  <c r="AA112" i="4"/>
  <c r="AA111" i="4" s="1"/>
  <c r="AA110" i="4" s="1"/>
  <c r="AA137" i="3"/>
  <c r="AA136" i="3" s="1"/>
  <c r="AA135" i="3" s="1"/>
  <c r="AA104" i="2"/>
  <c r="AA103" i="2" s="1"/>
  <c r="AZ105" i="4"/>
  <c r="AZ104" i="4" s="1"/>
  <c r="AZ130" i="3"/>
  <c r="AZ129" i="3" s="1"/>
  <c r="AZ97" i="2"/>
  <c r="U95" i="4"/>
  <c r="U94" i="4" s="1"/>
  <c r="U123" i="3"/>
  <c r="U122" i="3" s="1"/>
  <c r="U90" i="2"/>
  <c r="AC91" i="2"/>
  <c r="AY91" i="4"/>
  <c r="AY90" i="4" s="1"/>
  <c r="AY89" i="4" s="1"/>
  <c r="AZ57" i="4"/>
  <c r="AZ56" i="4" s="1"/>
  <c r="AZ55" i="4" s="1"/>
  <c r="AZ98" i="3"/>
  <c r="AZ97" i="3" s="1"/>
  <c r="AZ96" i="3" s="1"/>
  <c r="AZ68" i="2"/>
  <c r="AZ67" i="2" s="1"/>
  <c r="AN54" i="4"/>
  <c r="AN53" i="4" s="1"/>
  <c r="AN52" i="4" s="1"/>
  <c r="AN56" i="3"/>
  <c r="AN55" i="3" s="1"/>
  <c r="AN54" i="3" s="1"/>
  <c r="AN51" i="2"/>
  <c r="AN50" i="2" s="1"/>
  <c r="AN43" i="4"/>
  <c r="AN42" i="4" s="1"/>
  <c r="AN45" i="3"/>
  <c r="AN44" i="3" s="1"/>
  <c r="AR37" i="4"/>
  <c r="AR10" i="4" s="1"/>
  <c r="AR9" i="4" s="1"/>
  <c r="U37" i="4"/>
  <c r="AJ10" i="4"/>
  <c r="AJ9" i="4" s="1"/>
  <c r="AC28" i="4"/>
  <c r="AC27" i="4" s="1"/>
  <c r="AC26" i="4" s="1"/>
  <c r="AC33" i="3"/>
  <c r="AC32" i="3" s="1"/>
  <c r="AC31" i="3" s="1"/>
  <c r="AC28" i="2"/>
  <c r="AC27" i="2" s="1"/>
  <c r="AO23" i="4"/>
  <c r="AO22" i="4" s="1"/>
  <c r="AO21" i="4" s="1"/>
  <c r="AO28" i="3"/>
  <c r="AO27" i="3" s="1"/>
  <c r="AO26" i="3" s="1"/>
  <c r="AO23" i="2"/>
  <c r="Z15" i="4"/>
  <c r="Z14" i="4" s="1"/>
  <c r="Z20" i="3"/>
  <c r="Z19" i="3" s="1"/>
  <c r="Z15" i="2"/>
  <c r="Z12" i="2" s="1"/>
  <c r="S16" i="3"/>
  <c r="AM409" i="2"/>
  <c r="AM408" i="2" s="1"/>
  <c r="AB367" i="4"/>
  <c r="AB366" i="4" s="1"/>
  <c r="AB365" i="4" s="1"/>
  <c r="AB267" i="3"/>
  <c r="AB266" i="3" s="1"/>
  <c r="AB265" i="3" s="1"/>
  <c r="AB351" i="2"/>
  <c r="AB350" i="2" s="1"/>
  <c r="AA337" i="4"/>
  <c r="AA336" i="4" s="1"/>
  <c r="AA335" i="4" s="1"/>
  <c r="AA218" i="3"/>
  <c r="AA217" i="3" s="1"/>
  <c r="AA216" i="3" s="1"/>
  <c r="AA299" i="2"/>
  <c r="AA298" i="2" s="1"/>
  <c r="AO280" i="4"/>
  <c r="AO279" i="4" s="1"/>
  <c r="AO465" i="3"/>
  <c r="AO464" i="3" s="1"/>
  <c r="AO289" i="2"/>
  <c r="AZ272" i="4"/>
  <c r="AZ271" i="4" s="1"/>
  <c r="AZ457" i="3"/>
  <c r="AZ456" i="3" s="1"/>
  <c r="AZ281" i="2"/>
  <c r="AC270" i="4"/>
  <c r="AC269" i="4" s="1"/>
  <c r="AC455" i="3"/>
  <c r="AC454" i="3" s="1"/>
  <c r="AC279" i="2"/>
  <c r="AN267" i="4"/>
  <c r="AN266" i="4" s="1"/>
  <c r="AN452" i="3"/>
  <c r="AN451" i="3" s="1"/>
  <c r="AN276" i="2"/>
  <c r="AR448" i="3"/>
  <c r="AR447" i="3" s="1"/>
  <c r="AR442" i="3" s="1"/>
  <c r="U448" i="3"/>
  <c r="AX415" i="3"/>
  <c r="AX406" i="3" s="1"/>
  <c r="Z305" i="4"/>
  <c r="Z304" i="4" s="1"/>
  <c r="Z303" i="4" s="1"/>
  <c r="Z302" i="4" s="1"/>
  <c r="Z421" i="3"/>
  <c r="Z420" i="3" s="1"/>
  <c r="Z419" i="3" s="1"/>
  <c r="Z258" i="2"/>
  <c r="Z257" i="2" s="1"/>
  <c r="AE286" i="4"/>
  <c r="BA406" i="3"/>
  <c r="Z238" i="4"/>
  <c r="Z237" i="4" s="1"/>
  <c r="Z236" i="4" s="1"/>
  <c r="Z398" i="3"/>
  <c r="Z397" i="3" s="1"/>
  <c r="Z396" i="3" s="1"/>
  <c r="Z239" i="2"/>
  <c r="Z238" i="2" s="1"/>
  <c r="U226" i="4"/>
  <c r="U225" i="4" s="1"/>
  <c r="U386" i="3"/>
  <c r="U385" i="3" s="1"/>
  <c r="AC228" i="2"/>
  <c r="U227" i="2"/>
  <c r="AO214" i="4"/>
  <c r="AA214" i="4"/>
  <c r="L361" i="3"/>
  <c r="L360" i="3" s="1"/>
  <c r="AJ292" i="3"/>
  <c r="T175" i="4"/>
  <c r="T174" i="4" s="1"/>
  <c r="T173" i="4" s="1"/>
  <c r="T172" i="4" s="1"/>
  <c r="T171" i="4" s="1"/>
  <c r="T298" i="3"/>
  <c r="T297" i="3" s="1"/>
  <c r="T296" i="3" s="1"/>
  <c r="AB189" i="2"/>
  <c r="T188" i="2"/>
  <c r="T187" i="2" s="1"/>
  <c r="T183" i="2" s="1"/>
  <c r="T182" i="2" s="1"/>
  <c r="U193" i="4"/>
  <c r="U192" i="4" s="1"/>
  <c r="AZ150" i="4"/>
  <c r="AZ149" i="4" s="1"/>
  <c r="AZ148" i="4" s="1"/>
  <c r="AZ187" i="3"/>
  <c r="AZ186" i="3" s="1"/>
  <c r="AZ185" i="3" s="1"/>
  <c r="AZ154" i="2"/>
  <c r="AZ153" i="2" s="1"/>
  <c r="AX178" i="3"/>
  <c r="AF138" i="4"/>
  <c r="AF137" i="4" s="1"/>
  <c r="L138" i="4"/>
  <c r="L137" i="4" s="1"/>
  <c r="S168" i="3"/>
  <c r="AC77" i="4"/>
  <c r="AC76" i="4" s="1"/>
  <c r="AC75" i="4" s="1"/>
  <c r="AC171" i="3"/>
  <c r="AC170" i="3" s="1"/>
  <c r="AC169" i="3" s="1"/>
  <c r="AC168" i="3" s="1"/>
  <c r="AC138" i="2"/>
  <c r="AC137" i="2" s="1"/>
  <c r="AC136" i="2" s="1"/>
  <c r="AZ136" i="4"/>
  <c r="AZ135" i="4" s="1"/>
  <c r="AZ134" i="4" s="1"/>
  <c r="AZ133" i="4" s="1"/>
  <c r="AZ132" i="4" s="1"/>
  <c r="AZ159" i="3"/>
  <c r="AZ158" i="3" s="1"/>
  <c r="AZ157" i="3" s="1"/>
  <c r="AZ156" i="3" s="1"/>
  <c r="AZ126" i="2"/>
  <c r="AZ125" i="2" s="1"/>
  <c r="AZ124" i="2" s="1"/>
  <c r="AN128" i="4"/>
  <c r="AN127" i="4" s="1"/>
  <c r="AN126" i="4" s="1"/>
  <c r="AN152" i="3"/>
  <c r="AN151" i="3" s="1"/>
  <c r="AN150" i="3" s="1"/>
  <c r="AN119" i="2"/>
  <c r="AN118" i="2" s="1"/>
  <c r="AN112" i="4"/>
  <c r="AN111" i="4" s="1"/>
  <c r="AN110" i="4" s="1"/>
  <c r="AN137" i="3"/>
  <c r="AN136" i="3" s="1"/>
  <c r="AN135" i="3" s="1"/>
  <c r="AN104" i="2"/>
  <c r="AN103" i="2" s="1"/>
  <c r="AY127" i="3"/>
  <c r="AY126" i="3" s="1"/>
  <c r="AJ127" i="3"/>
  <c r="AJ126" i="3" s="1"/>
  <c r="T105" i="4"/>
  <c r="T104" i="4" s="1"/>
  <c r="T130" i="3"/>
  <c r="T129" i="3" s="1"/>
  <c r="AB98" i="2"/>
  <c r="T97" i="2"/>
  <c r="AM119" i="3"/>
  <c r="AM118" i="3" s="1"/>
  <c r="AM117" i="3" s="1"/>
  <c r="U93" i="4"/>
  <c r="U92" i="4" s="1"/>
  <c r="U121" i="3"/>
  <c r="U120" i="3" s="1"/>
  <c r="AC89" i="2"/>
  <c r="U88" i="2"/>
  <c r="U62" i="4"/>
  <c r="U61" i="4" s="1"/>
  <c r="AN90" i="4"/>
  <c r="AN89" i="4" s="1"/>
  <c r="W455" i="4"/>
  <c r="T48" i="4"/>
  <c r="T47" i="4" s="1"/>
  <c r="T46" i="4" s="1"/>
  <c r="T50" i="3"/>
  <c r="T49" i="3" s="1"/>
  <c r="T48" i="3" s="1"/>
  <c r="AB46" i="2"/>
  <c r="T45" i="2"/>
  <c r="T44" i="2" s="1"/>
  <c r="N8" i="3"/>
  <c r="AO39" i="3"/>
  <c r="L37" i="4"/>
  <c r="L10" i="4" s="1"/>
  <c r="L9" i="4" s="1"/>
  <c r="AF15" i="3"/>
  <c r="AP8" i="3"/>
  <c r="R16" i="3"/>
  <c r="S435" i="2"/>
  <c r="S430" i="2" s="1"/>
  <c r="AA367" i="4"/>
  <c r="AA366" i="4" s="1"/>
  <c r="AA365" i="4" s="1"/>
  <c r="AA267" i="3"/>
  <c r="AA266" i="3" s="1"/>
  <c r="AA265" i="3" s="1"/>
  <c r="AA351" i="2"/>
  <c r="AA350" i="2" s="1"/>
  <c r="AV215" i="3"/>
  <c r="AK276" i="4"/>
  <c r="AK262" i="4" s="1"/>
  <c r="AK261" i="4" s="1"/>
  <c r="AK260" i="4" s="1"/>
  <c r="AN275" i="4"/>
  <c r="AN274" i="4" s="1"/>
  <c r="AN273" i="4" s="1"/>
  <c r="AN460" i="3"/>
  <c r="AN459" i="3" s="1"/>
  <c r="AN458" i="3" s="1"/>
  <c r="AN284" i="2"/>
  <c r="AN283" i="2" s="1"/>
  <c r="X453" i="3"/>
  <c r="X447" i="3" s="1"/>
  <c r="X442" i="3" s="1"/>
  <c r="AJ263" i="4"/>
  <c r="L447" i="3"/>
  <c r="L442" i="3" s="1"/>
  <c r="AN462" i="4"/>
  <c r="AN461" i="4" s="1"/>
  <c r="AN460" i="4" s="1"/>
  <c r="AN456" i="4" s="1"/>
  <c r="AN441" i="3"/>
  <c r="AN440" i="3" s="1"/>
  <c r="AN439" i="3" s="1"/>
  <c r="AN435" i="3" s="1"/>
  <c r="AN262" i="2"/>
  <c r="AN261" i="2" s="1"/>
  <c r="AN260" i="2" s="1"/>
  <c r="BA301" i="4"/>
  <c r="BA300" i="4"/>
  <c r="U415" i="3"/>
  <c r="AU415" i="3"/>
  <c r="AU406" i="3" s="1"/>
  <c r="W415" i="3"/>
  <c r="W406" i="3" s="1"/>
  <c r="AZ291" i="4"/>
  <c r="AZ290" i="4" s="1"/>
  <c r="AZ289" i="4" s="1"/>
  <c r="AZ288" i="4" s="1"/>
  <c r="AZ287" i="4" s="1"/>
  <c r="AZ286" i="4" s="1"/>
  <c r="AZ410" i="3"/>
  <c r="AZ409" i="3" s="1"/>
  <c r="AZ408" i="3" s="1"/>
  <c r="AZ407" i="3" s="1"/>
  <c r="AZ251" i="2"/>
  <c r="AZ250" i="2" s="1"/>
  <c r="AZ249" i="2" s="1"/>
  <c r="AO255" i="4"/>
  <c r="AO254" i="4"/>
  <c r="AA255" i="4"/>
  <c r="AA254" i="4"/>
  <c r="AC235" i="4"/>
  <c r="AC234" i="4" s="1"/>
  <c r="AC233" i="4" s="1"/>
  <c r="AC395" i="3"/>
  <c r="AC394" i="3" s="1"/>
  <c r="AC393" i="3" s="1"/>
  <c r="AC236" i="2"/>
  <c r="AC235" i="2" s="1"/>
  <c r="AA229" i="4"/>
  <c r="AA228" i="4" s="1"/>
  <c r="AA227" i="4" s="1"/>
  <c r="AA389" i="3"/>
  <c r="AA388" i="3" s="1"/>
  <c r="AA387" i="3" s="1"/>
  <c r="AA230" i="2"/>
  <c r="AA229" i="2" s="1"/>
  <c r="AN210" i="4"/>
  <c r="AN209" i="4" s="1"/>
  <c r="AN208" i="4" s="1"/>
  <c r="AN370" i="3"/>
  <c r="AN369" i="3" s="1"/>
  <c r="AN368" i="3" s="1"/>
  <c r="AN211" i="2"/>
  <c r="AN210" i="2" s="1"/>
  <c r="AE292" i="3"/>
  <c r="AN175" i="4"/>
  <c r="AN174" i="4" s="1"/>
  <c r="AN173" i="4" s="1"/>
  <c r="AN298" i="3"/>
  <c r="AN297" i="3" s="1"/>
  <c r="AN296" i="3" s="1"/>
  <c r="AN188" i="2"/>
  <c r="AN187" i="2" s="1"/>
  <c r="Z172" i="4"/>
  <c r="Z171" i="4" s="1"/>
  <c r="U292" i="3"/>
  <c r="AA199" i="4"/>
  <c r="AA198" i="4" s="1"/>
  <c r="AA197" i="4" s="1"/>
  <c r="AA210" i="3"/>
  <c r="AA209" i="3" s="1"/>
  <c r="AA208" i="3" s="1"/>
  <c r="AA177" i="2"/>
  <c r="AA176" i="2" s="1"/>
  <c r="AN193" i="4"/>
  <c r="AN192" i="4" s="1"/>
  <c r="AB162" i="4"/>
  <c r="AB161" i="4" s="1"/>
  <c r="AB160" i="4" s="1"/>
  <c r="AB193" i="3"/>
  <c r="AB192" i="3" s="1"/>
  <c r="AB191" i="3" s="1"/>
  <c r="AB160" i="2"/>
  <c r="AB159" i="2" s="1"/>
  <c r="T150" i="4"/>
  <c r="T149" i="4" s="1"/>
  <c r="T148" i="4" s="1"/>
  <c r="T187" i="3"/>
  <c r="T186" i="3" s="1"/>
  <c r="T185" i="3" s="1"/>
  <c r="T154" i="2"/>
  <c r="T153" i="2" s="1"/>
  <c r="AB155" i="2"/>
  <c r="BA178" i="3"/>
  <c r="AM178" i="3"/>
  <c r="X178" i="3"/>
  <c r="X167" i="3" s="1"/>
  <c r="V167" i="3"/>
  <c r="AZ77" i="4"/>
  <c r="AZ76" i="4" s="1"/>
  <c r="AZ75" i="4" s="1"/>
  <c r="AZ171" i="3"/>
  <c r="AZ170" i="3" s="1"/>
  <c r="AZ169" i="3" s="1"/>
  <c r="AZ138" i="2"/>
  <c r="AZ137" i="2" s="1"/>
  <c r="Z80" i="4"/>
  <c r="Z79" i="4" s="1"/>
  <c r="Z78" i="4" s="1"/>
  <c r="Z166" i="3"/>
  <c r="Z165" i="3" s="1"/>
  <c r="Z164" i="3" s="1"/>
  <c r="Z160" i="3" s="1"/>
  <c r="Z133" i="2"/>
  <c r="Z132" i="2" s="1"/>
  <c r="Z128" i="2" s="1"/>
  <c r="AN131" i="4"/>
  <c r="AN130" i="4" s="1"/>
  <c r="AN129" i="4" s="1"/>
  <c r="AN155" i="3"/>
  <c r="AN154" i="3" s="1"/>
  <c r="AN153" i="3" s="1"/>
  <c r="AN122" i="2"/>
  <c r="AN121" i="2" s="1"/>
  <c r="Z139" i="3"/>
  <c r="AN105" i="4"/>
  <c r="AN104" i="4" s="1"/>
  <c r="AN130" i="3"/>
  <c r="AN129" i="3" s="1"/>
  <c r="AN97" i="2"/>
  <c r="AW91" i="4"/>
  <c r="AW90" i="4" s="1"/>
  <c r="AW89" i="4" s="1"/>
  <c r="AA91" i="4"/>
  <c r="M91" i="4"/>
  <c r="M90" i="4" s="1"/>
  <c r="M89" i="4" s="1"/>
  <c r="AL82" i="4"/>
  <c r="AL81" i="4" s="1"/>
  <c r="L62" i="4"/>
  <c r="L61" i="4" s="1"/>
  <c r="AU90" i="4"/>
  <c r="AU89" i="4" s="1"/>
  <c r="W90" i="4"/>
  <c r="W89" i="4" s="1"/>
  <c r="BA60" i="4"/>
  <c r="BA59" i="4" s="1"/>
  <c r="BA58" i="4" s="1"/>
  <c r="BA59" i="3"/>
  <c r="BA58" i="3" s="1"/>
  <c r="BA57" i="3" s="1"/>
  <c r="BA54" i="2"/>
  <c r="BA53" i="2" s="1"/>
  <c r="AX39" i="3"/>
  <c r="AF37" i="4"/>
  <c r="S37" i="4"/>
  <c r="AI21" i="3"/>
  <c r="U21" i="3"/>
  <c r="U16" i="3"/>
  <c r="AM430" i="4"/>
  <c r="AM429" i="4" s="1"/>
  <c r="AY384" i="4"/>
  <c r="AY383" i="4" s="1"/>
  <c r="AY382" i="4" s="1"/>
  <c r="AY381" i="4" s="1"/>
  <c r="AY380" i="4" s="1"/>
  <c r="AD331" i="4"/>
  <c r="AD330" i="4" s="1"/>
  <c r="AN276" i="4"/>
  <c r="M276" i="4"/>
  <c r="M262" i="4" s="1"/>
  <c r="M261" i="4" s="1"/>
  <c r="AC272" i="4"/>
  <c r="AC271" i="4" s="1"/>
  <c r="AC457" i="3"/>
  <c r="AC456" i="3" s="1"/>
  <c r="AC281" i="2"/>
  <c r="AC278" i="2" s="1"/>
  <c r="P453" i="3"/>
  <c r="AJ268" i="4"/>
  <c r="S268" i="4"/>
  <c r="AN265" i="4"/>
  <c r="AN264" i="4" s="1"/>
  <c r="AN263" i="4" s="1"/>
  <c r="AN450" i="3"/>
  <c r="AN449" i="3" s="1"/>
  <c r="AN448" i="3" s="1"/>
  <c r="AN274" i="2"/>
  <c r="AN273" i="2" s="1"/>
  <c r="S448" i="3"/>
  <c r="S447" i="3" s="1"/>
  <c r="S442" i="3" s="1"/>
  <c r="BA455" i="4"/>
  <c r="AM455" i="4"/>
  <c r="AN415" i="3"/>
  <c r="T301" i="4"/>
  <c r="T300" i="4"/>
  <c r="AQ286" i="4"/>
  <c r="AA291" i="4"/>
  <c r="AA290" i="4" s="1"/>
  <c r="AA289" i="4" s="1"/>
  <c r="AA288" i="4" s="1"/>
  <c r="AA287" i="4" s="1"/>
  <c r="AA410" i="3"/>
  <c r="AA409" i="3" s="1"/>
  <c r="AA408" i="3" s="1"/>
  <c r="AA407" i="3" s="1"/>
  <c r="AA251" i="2"/>
  <c r="AA250" i="2" s="1"/>
  <c r="AA249" i="2" s="1"/>
  <c r="AF255" i="4"/>
  <c r="AF254" i="4"/>
  <c r="Z229" i="4"/>
  <c r="Z228" i="4" s="1"/>
  <c r="Z227" i="4" s="1"/>
  <c r="Z389" i="3"/>
  <c r="Z388" i="3" s="1"/>
  <c r="Z387" i="3" s="1"/>
  <c r="Z230" i="2"/>
  <c r="Z229" i="2" s="1"/>
  <c r="BA224" i="4"/>
  <c r="BA223" i="4" s="1"/>
  <c r="BA384" i="3"/>
  <c r="BA383" i="3" s="1"/>
  <c r="BA225" i="2"/>
  <c r="AM222" i="4"/>
  <c r="R222" i="4"/>
  <c r="BA214" i="4"/>
  <c r="AM214" i="4"/>
  <c r="R374" i="3"/>
  <c r="V207" i="4"/>
  <c r="V206" i="4" s="1"/>
  <c r="V200" i="4" s="1"/>
  <c r="AV361" i="3"/>
  <c r="AV360" i="3" s="1"/>
  <c r="AC210" i="4"/>
  <c r="AC209" i="4" s="1"/>
  <c r="AC208" i="4" s="1"/>
  <c r="AC370" i="3"/>
  <c r="AC369" i="3" s="1"/>
  <c r="AC368" i="3" s="1"/>
  <c r="AC211" i="2"/>
  <c r="AC210" i="2" s="1"/>
  <c r="AQ200" i="4"/>
  <c r="W292" i="3"/>
  <c r="AN178" i="4"/>
  <c r="AN177" i="4" s="1"/>
  <c r="AN176" i="4" s="1"/>
  <c r="AN301" i="3"/>
  <c r="AN300" i="3" s="1"/>
  <c r="AN299" i="3" s="1"/>
  <c r="AN191" i="2"/>
  <c r="AN190" i="2" s="1"/>
  <c r="AV292" i="3"/>
  <c r="AC175" i="4"/>
  <c r="AC174" i="4" s="1"/>
  <c r="AC173" i="4" s="1"/>
  <c r="AC172" i="4" s="1"/>
  <c r="AC171" i="4" s="1"/>
  <c r="AC298" i="3"/>
  <c r="AC297" i="3" s="1"/>
  <c r="AC296" i="3" s="1"/>
  <c r="AC188" i="2"/>
  <c r="AC187" i="2" s="1"/>
  <c r="R172" i="4"/>
  <c r="R171" i="4" s="1"/>
  <c r="AB159" i="4"/>
  <c r="AB158" i="4" s="1"/>
  <c r="AB157" i="4" s="1"/>
  <c r="AB213" i="3"/>
  <c r="AB212" i="3" s="1"/>
  <c r="AB211" i="3" s="1"/>
  <c r="AB180" i="2"/>
  <c r="AB179" i="2" s="1"/>
  <c r="AY193" i="4"/>
  <c r="AY192" i="4" s="1"/>
  <c r="Z170" i="4"/>
  <c r="Z169" i="4" s="1"/>
  <c r="Z168" i="4" s="1"/>
  <c r="Z167" i="4" s="1"/>
  <c r="Z166" i="4" s="1"/>
  <c r="Z200" i="3"/>
  <c r="Z199" i="3" s="1"/>
  <c r="Z198" i="3" s="1"/>
  <c r="Z197" i="3" s="1"/>
  <c r="Z167" i="2"/>
  <c r="Z166" i="2" s="1"/>
  <c r="Z165" i="2" s="1"/>
  <c r="AA162" i="4"/>
  <c r="AA161" i="4" s="1"/>
  <c r="AA160" i="4" s="1"/>
  <c r="AA193" i="3"/>
  <c r="AA192" i="3" s="1"/>
  <c r="AA191" i="3" s="1"/>
  <c r="AA160" i="2"/>
  <c r="AA159" i="2" s="1"/>
  <c r="AZ141" i="4"/>
  <c r="AZ140" i="4" s="1"/>
  <c r="AZ139" i="4" s="1"/>
  <c r="AZ181" i="3"/>
  <c r="AZ180" i="3" s="1"/>
  <c r="AZ179" i="3" s="1"/>
  <c r="AZ148" i="2"/>
  <c r="AZ147" i="2" s="1"/>
  <c r="AZ146" i="2" s="1"/>
  <c r="AL138" i="4"/>
  <c r="AL137" i="4" s="1"/>
  <c r="AZ156" i="4"/>
  <c r="AZ155" i="4" s="1"/>
  <c r="AZ154" i="4" s="1"/>
  <c r="AZ177" i="3"/>
  <c r="AZ176" i="3" s="1"/>
  <c r="AZ175" i="3" s="1"/>
  <c r="AZ144" i="2"/>
  <c r="AZ143" i="2" s="1"/>
  <c r="AC80" i="4"/>
  <c r="AC79" i="4" s="1"/>
  <c r="AC78" i="4" s="1"/>
  <c r="AC166" i="3"/>
  <c r="AC165" i="3" s="1"/>
  <c r="AC164" i="3" s="1"/>
  <c r="AN136" i="4"/>
  <c r="AN135" i="4" s="1"/>
  <c r="AN134" i="4" s="1"/>
  <c r="AN133" i="4" s="1"/>
  <c r="AN132" i="4" s="1"/>
  <c r="AN159" i="3"/>
  <c r="AN158" i="3" s="1"/>
  <c r="AN157" i="3" s="1"/>
  <c r="AN156" i="3" s="1"/>
  <c r="AN126" i="2"/>
  <c r="AN125" i="2" s="1"/>
  <c r="AN124" i="2" s="1"/>
  <c r="AZ128" i="4"/>
  <c r="AZ127" i="4" s="1"/>
  <c r="AZ126" i="4" s="1"/>
  <c r="AZ152" i="3"/>
  <c r="AZ151" i="3" s="1"/>
  <c r="AZ150" i="3" s="1"/>
  <c r="AZ119" i="2"/>
  <c r="AZ118" i="2" s="1"/>
  <c r="AZ114" i="2" s="1"/>
  <c r="AZ106" i="2" s="1"/>
  <c r="AL122" i="4"/>
  <c r="AL121" i="4" s="1"/>
  <c r="P122" i="4"/>
  <c r="P121" i="4" s="1"/>
  <c r="BA138" i="3"/>
  <c r="AC117" i="4"/>
  <c r="AC116" i="4" s="1"/>
  <c r="AC115" i="4" s="1"/>
  <c r="AC142" i="3"/>
  <c r="AC141" i="3" s="1"/>
  <c r="AC140" i="3" s="1"/>
  <c r="AC109" i="2"/>
  <c r="AC108" i="2" s="1"/>
  <c r="R114" i="4"/>
  <c r="R113" i="4" s="1"/>
  <c r="AA109" i="4"/>
  <c r="AA108" i="4" s="1"/>
  <c r="AA103" i="4" s="1"/>
  <c r="AA102" i="4" s="1"/>
  <c r="AA101" i="4" s="1"/>
  <c r="AA134" i="3"/>
  <c r="AA133" i="3" s="1"/>
  <c r="AA101" i="2"/>
  <c r="AA96" i="2" s="1"/>
  <c r="AA95" i="2" s="1"/>
  <c r="AA94" i="2" s="1"/>
  <c r="BA128" i="3"/>
  <c r="BA127" i="3" s="1"/>
  <c r="BA126" i="3" s="1"/>
  <c r="AM128" i="3"/>
  <c r="AM127" i="3" s="1"/>
  <c r="AM126" i="3" s="1"/>
  <c r="X103" i="4"/>
  <c r="X102" i="4" s="1"/>
  <c r="X101" i="4" s="1"/>
  <c r="AZ119" i="3"/>
  <c r="AZ118" i="3" s="1"/>
  <c r="AZ117" i="3" s="1"/>
  <c r="AK91" i="4"/>
  <c r="AK90" i="4" s="1"/>
  <c r="AK89" i="4" s="1"/>
  <c r="AC88" i="4"/>
  <c r="AC87" i="4" s="1"/>
  <c r="AC86" i="4" s="1"/>
  <c r="AC113" i="3"/>
  <c r="AC112" i="3" s="1"/>
  <c r="AC111" i="3" s="1"/>
  <c r="AC83" i="2"/>
  <c r="AC82" i="2" s="1"/>
  <c r="S62" i="4"/>
  <c r="S61" i="4" s="1"/>
  <c r="AB33" i="4"/>
  <c r="AB32" i="4" s="1"/>
  <c r="AB31" i="4" s="1"/>
  <c r="AB95" i="3"/>
  <c r="AB94" i="3" s="1"/>
  <c r="AB93" i="3" s="1"/>
  <c r="AB65" i="2"/>
  <c r="AB64" i="2" s="1"/>
  <c r="T54" i="4"/>
  <c r="T53" i="4" s="1"/>
  <c r="T52" i="4" s="1"/>
  <c r="T56" i="3"/>
  <c r="T55" i="3" s="1"/>
  <c r="T54" i="3" s="1"/>
  <c r="T51" i="2"/>
  <c r="T50" i="2" s="1"/>
  <c r="AB52" i="2"/>
  <c r="Z51" i="4"/>
  <c r="Z50" i="4" s="1"/>
  <c r="Z49" i="4" s="1"/>
  <c r="Z53" i="3"/>
  <c r="Z52" i="3" s="1"/>
  <c r="Z51" i="3" s="1"/>
  <c r="Z48" i="2"/>
  <c r="Z47" i="2" s="1"/>
  <c r="R41" i="4"/>
  <c r="R40" i="4" s="1"/>
  <c r="R43" i="3"/>
  <c r="R42" i="3" s="1"/>
  <c r="R39" i="3" s="1"/>
  <c r="Z39" i="2"/>
  <c r="R38" i="2"/>
  <c r="R35" i="2" s="1"/>
  <c r="AV39" i="3"/>
  <c r="AV15" i="3" s="1"/>
  <c r="AC39" i="4"/>
  <c r="AC38" i="4" s="1"/>
  <c r="AC37" i="4" s="1"/>
  <c r="AC41" i="3"/>
  <c r="AC40" i="3" s="1"/>
  <c r="AC39" i="3" s="1"/>
  <c r="AC36" i="2"/>
  <c r="AC35" i="2" s="1"/>
  <c r="R37" i="4"/>
  <c r="AX26" i="4"/>
  <c r="AE26" i="4"/>
  <c r="AZ21" i="4"/>
  <c r="AL21" i="4"/>
  <c r="U11" i="2"/>
  <c r="U10" i="2" s="1"/>
  <c r="AU16" i="4"/>
  <c r="T21" i="3"/>
  <c r="AX16" i="3"/>
  <c r="AE16" i="3"/>
  <c r="K16" i="3"/>
  <c r="Z20" i="4"/>
  <c r="Z19" i="4" s="1"/>
  <c r="Z25" i="3"/>
  <c r="Z24" i="3" s="1"/>
  <c r="Z20" i="2"/>
  <c r="Z16" i="3"/>
  <c r="Q9" i="2"/>
  <c r="AY26" i="4"/>
  <c r="U21" i="4"/>
  <c r="AL272" i="2"/>
  <c r="AL264" i="2" s="1"/>
  <c r="AA117" i="4"/>
  <c r="AA116" i="4" s="1"/>
  <c r="AA115" i="4" s="1"/>
  <c r="AA114" i="4" s="1"/>
  <c r="AA113" i="4" s="1"/>
  <c r="AA142" i="3"/>
  <c r="AA141" i="3" s="1"/>
  <c r="AA140" i="3" s="1"/>
  <c r="AA109" i="2"/>
  <c r="AA108" i="2" s="1"/>
  <c r="AA107" i="2" s="1"/>
  <c r="S31" i="3"/>
  <c r="R21" i="3"/>
  <c r="D166" i="1"/>
  <c r="D168" i="1"/>
  <c r="AL17" i="2"/>
  <c r="AY11" i="4"/>
  <c r="AA14" i="2"/>
  <c r="AS260" i="4"/>
  <c r="T488" i="4"/>
  <c r="T487" i="4" s="1"/>
  <c r="T486" i="4" s="1"/>
  <c r="T84" i="3"/>
  <c r="T83" i="3" s="1"/>
  <c r="T82" i="3" s="1"/>
  <c r="T499" i="2"/>
  <c r="T498" i="2" s="1"/>
  <c r="AB500" i="2"/>
  <c r="AZ479" i="4"/>
  <c r="AZ478" i="4" s="1"/>
  <c r="AZ12" i="3"/>
  <c r="AZ11" i="3" s="1"/>
  <c r="AZ488" i="2"/>
  <c r="S451" i="4"/>
  <c r="S450" i="4" s="1"/>
  <c r="S449" i="4" s="1"/>
  <c r="S448" i="4" s="1"/>
  <c r="S447" i="4" s="1"/>
  <c r="S436" i="4" s="1"/>
  <c r="S473" i="3"/>
  <c r="S472" i="3" s="1"/>
  <c r="S471" i="3" s="1"/>
  <c r="S470" i="3" s="1"/>
  <c r="S469" i="3" s="1"/>
  <c r="S478" i="2"/>
  <c r="S477" i="2" s="1"/>
  <c r="S476" i="2" s="1"/>
  <c r="S475" i="2" s="1"/>
  <c r="S453" i="2" s="1"/>
  <c r="AA479" i="2"/>
  <c r="AA472" i="4"/>
  <c r="AA471" i="4" s="1"/>
  <c r="AA467" i="4" s="1"/>
  <c r="AA116" i="3"/>
  <c r="AA473" i="2"/>
  <c r="AA472" i="2"/>
  <c r="AA471" i="2" s="1"/>
  <c r="AF436" i="4"/>
  <c r="AY432" i="4"/>
  <c r="AY430" i="4" s="1"/>
  <c r="AY429" i="4" s="1"/>
  <c r="AY431" i="3"/>
  <c r="AY429" i="3" s="1"/>
  <c r="AY428" i="3" s="1"/>
  <c r="Z430" i="4"/>
  <c r="Z429" i="4" s="1"/>
  <c r="AU422" i="4"/>
  <c r="AU421" i="4" s="1"/>
  <c r="AU312" i="4" s="1"/>
  <c r="AA425" i="4"/>
  <c r="AA424" i="4" s="1"/>
  <c r="AA423" i="4" s="1"/>
  <c r="AA414" i="3"/>
  <c r="AA413" i="3" s="1"/>
  <c r="AA412" i="3" s="1"/>
  <c r="AA411" i="3" s="1"/>
  <c r="AA433" i="2"/>
  <c r="AA432" i="2" s="1"/>
  <c r="AA431" i="2" s="1"/>
  <c r="AV314" i="4"/>
  <c r="AV313" i="4" s="1"/>
  <c r="AY317" i="4"/>
  <c r="AY316" i="4" s="1"/>
  <c r="AY315" i="4" s="1"/>
  <c r="AY341" i="3"/>
  <c r="AY340" i="3" s="1"/>
  <c r="AY339" i="3" s="1"/>
  <c r="AY338" i="3" s="1"/>
  <c r="AY410" i="2"/>
  <c r="AY409" i="2" s="1"/>
  <c r="AY408" i="2" s="1"/>
  <c r="O315" i="4"/>
  <c r="O314" i="4" s="1"/>
  <c r="O313" i="4" s="1"/>
  <c r="AN418" i="4"/>
  <c r="AN417" i="4" s="1"/>
  <c r="AN335" i="3"/>
  <c r="AN334" i="3" s="1"/>
  <c r="AN404" i="2"/>
  <c r="AM384" i="4"/>
  <c r="AM383" i="4" s="1"/>
  <c r="AM382" i="4" s="1"/>
  <c r="AM381" i="4" s="1"/>
  <c r="AM380" i="4" s="1"/>
  <c r="AM331" i="3"/>
  <c r="AM330" i="3" s="1"/>
  <c r="AM329" i="3" s="1"/>
  <c r="AM292" i="3" s="1"/>
  <c r="AM400" i="2"/>
  <c r="AM399" i="2" s="1"/>
  <c r="AN313" i="3"/>
  <c r="AN312" i="3" s="1"/>
  <c r="AN311" i="3" s="1"/>
  <c r="AN382" i="2"/>
  <c r="AN381" i="2" s="1"/>
  <c r="AA288" i="3"/>
  <c r="AA287" i="3" s="1"/>
  <c r="AA286" i="3" s="1"/>
  <c r="AA372" i="2"/>
  <c r="AA371" i="2" s="1"/>
  <c r="AC367" i="4"/>
  <c r="AC366" i="4" s="1"/>
  <c r="AC365" i="4" s="1"/>
  <c r="AC267" i="3"/>
  <c r="AC266" i="3" s="1"/>
  <c r="AC265" i="3" s="1"/>
  <c r="AC351" i="2"/>
  <c r="AC350" i="2" s="1"/>
  <c r="R261" i="3"/>
  <c r="R260" i="3" s="1"/>
  <c r="R259" i="3" s="1"/>
  <c r="R345" i="2"/>
  <c r="R344" i="2" s="1"/>
  <c r="Z346" i="2"/>
  <c r="AZ255" i="3"/>
  <c r="AZ254" i="3" s="1"/>
  <c r="AZ253" i="3" s="1"/>
  <c r="AZ339" i="2"/>
  <c r="AZ338" i="2" s="1"/>
  <c r="AC396" i="4"/>
  <c r="AC395" i="4" s="1"/>
  <c r="AC394" i="4" s="1"/>
  <c r="AC243" i="3"/>
  <c r="AC242" i="3" s="1"/>
  <c r="AC241" i="3" s="1"/>
  <c r="AC327" i="2"/>
  <c r="AC326" i="2" s="1"/>
  <c r="Z236" i="3"/>
  <c r="Z235" i="3" s="1"/>
  <c r="Z234" i="3" s="1"/>
  <c r="Z320" i="2"/>
  <c r="Z319" i="2" s="1"/>
  <c r="AN355" i="4"/>
  <c r="AN354" i="4" s="1"/>
  <c r="AN353" i="4" s="1"/>
  <c r="AN224" i="3"/>
  <c r="AN223" i="3" s="1"/>
  <c r="AN222" i="3" s="1"/>
  <c r="AN308" i="2"/>
  <c r="AN307" i="2" s="1"/>
  <c r="AA491" i="4"/>
  <c r="AA490" i="4" s="1"/>
  <c r="AA489" i="4" s="1"/>
  <c r="AA87" i="3"/>
  <c r="AA86" i="3" s="1"/>
  <c r="AA85" i="3" s="1"/>
  <c r="AA502" i="2"/>
  <c r="AA501" i="2" s="1"/>
  <c r="AC485" i="4"/>
  <c r="AC484" i="4" s="1"/>
  <c r="AC483" i="4" s="1"/>
  <c r="AC81" i="3"/>
  <c r="AC80" i="3" s="1"/>
  <c r="AC79" i="3" s="1"/>
  <c r="AC496" i="2"/>
  <c r="AC495" i="2" s="1"/>
  <c r="AA479" i="4"/>
  <c r="AA478" i="4" s="1"/>
  <c r="AA488" i="2"/>
  <c r="AA12" i="3"/>
  <c r="AA11" i="3" s="1"/>
  <c r="AN454" i="4"/>
  <c r="AN453" i="4" s="1"/>
  <c r="AN452" i="4" s="1"/>
  <c r="AN448" i="4" s="1"/>
  <c r="AN447" i="4" s="1"/>
  <c r="AN477" i="3"/>
  <c r="AN476" i="3" s="1"/>
  <c r="AN475" i="3" s="1"/>
  <c r="AN474" i="3" s="1"/>
  <c r="AN469" i="3" s="1"/>
  <c r="AN482" i="2"/>
  <c r="AN481" i="2" s="1"/>
  <c r="AN480" i="2" s="1"/>
  <c r="AN475" i="2" s="1"/>
  <c r="AM451" i="4"/>
  <c r="AM450" i="4" s="1"/>
  <c r="AM449" i="4" s="1"/>
  <c r="AM448" i="4" s="1"/>
  <c r="AM447" i="4" s="1"/>
  <c r="AM436" i="4" s="1"/>
  <c r="AM473" i="3"/>
  <c r="AM472" i="3" s="1"/>
  <c r="AM471" i="3" s="1"/>
  <c r="AM470" i="3" s="1"/>
  <c r="AM469" i="3" s="1"/>
  <c r="AM478" i="2"/>
  <c r="AM477" i="2" s="1"/>
  <c r="AM476" i="2" s="1"/>
  <c r="AM475" i="2" s="1"/>
  <c r="AM453" i="2" s="1"/>
  <c r="AR472" i="4"/>
  <c r="AR471" i="4" s="1"/>
  <c r="AR467" i="4" s="1"/>
  <c r="AR455" i="4" s="1"/>
  <c r="AR116" i="3"/>
  <c r="AZ474" i="2"/>
  <c r="AR473" i="2"/>
  <c r="AR472" i="2"/>
  <c r="AR471" i="2" s="1"/>
  <c r="AR454" i="2" s="1"/>
  <c r="AR453" i="2" s="1"/>
  <c r="AN475" i="4"/>
  <c r="AN474" i="4" s="1"/>
  <c r="AN473" i="4" s="1"/>
  <c r="AN91" i="3"/>
  <c r="AN90" i="3" s="1"/>
  <c r="AN89" i="3" s="1"/>
  <c r="AN88" i="3" s="1"/>
  <c r="AN469" i="2"/>
  <c r="AN468" i="2" s="1"/>
  <c r="AN467" i="2" s="1"/>
  <c r="AA446" i="4"/>
  <c r="AA445" i="4" s="1"/>
  <c r="AA444" i="4" s="1"/>
  <c r="AA75" i="3"/>
  <c r="AA74" i="3" s="1"/>
  <c r="AA73" i="3" s="1"/>
  <c r="AA462" i="2"/>
  <c r="AA461" i="2" s="1"/>
  <c r="M436" i="4"/>
  <c r="Z443" i="4"/>
  <c r="Z442" i="4" s="1"/>
  <c r="Z439" i="4" s="1"/>
  <c r="Z72" i="3"/>
  <c r="Z71" i="3" s="1"/>
  <c r="Z459" i="2"/>
  <c r="Z456" i="2" s="1"/>
  <c r="U455" i="2"/>
  <c r="U454" i="2" s="1"/>
  <c r="U453" i="2" s="1"/>
  <c r="AV436" i="4"/>
  <c r="X67" i="3"/>
  <c r="AC431" i="4"/>
  <c r="AC430" i="4" s="1"/>
  <c r="AC429" i="4" s="1"/>
  <c r="AC430" i="3"/>
  <c r="AC429" i="3" s="1"/>
  <c r="AC428" i="3" s="1"/>
  <c r="AC443" i="2"/>
  <c r="AC442" i="2" s="1"/>
  <c r="AQ422" i="4"/>
  <c r="AQ421" i="4" s="1"/>
  <c r="R422" i="4"/>
  <c r="R421" i="4" s="1"/>
  <c r="P338" i="3"/>
  <c r="T339" i="3"/>
  <c r="AL408" i="2"/>
  <c r="AC416" i="4"/>
  <c r="AC415" i="4" s="1"/>
  <c r="AC414" i="4" s="1"/>
  <c r="AZ382" i="4"/>
  <c r="AZ381" i="4" s="1"/>
  <c r="AZ380" i="4" s="1"/>
  <c r="AL382" i="4"/>
  <c r="AL381" i="4" s="1"/>
  <c r="AL380" i="4" s="1"/>
  <c r="U382" i="4"/>
  <c r="U381" i="4" s="1"/>
  <c r="U380" i="4" s="1"/>
  <c r="AN319" i="3"/>
  <c r="AN318" i="3" s="1"/>
  <c r="AN317" i="3" s="1"/>
  <c r="AN388" i="2"/>
  <c r="AN387" i="2" s="1"/>
  <c r="R316" i="3"/>
  <c r="R315" i="3" s="1"/>
  <c r="R314" i="3" s="1"/>
  <c r="R292" i="3" s="1"/>
  <c r="Z386" i="2"/>
  <c r="R385" i="2"/>
  <c r="R384" i="2" s="1"/>
  <c r="AC405" i="4"/>
  <c r="AC404" i="4" s="1"/>
  <c r="AC403" i="4" s="1"/>
  <c r="AC285" i="3"/>
  <c r="AC284" i="3" s="1"/>
  <c r="AC283" i="3" s="1"/>
  <c r="AC369" i="2"/>
  <c r="AC368" i="2" s="1"/>
  <c r="AQ331" i="4"/>
  <c r="AQ330" i="4" s="1"/>
  <c r="O331" i="4"/>
  <c r="O330" i="4" s="1"/>
  <c r="T393" i="4"/>
  <c r="T392" i="4" s="1"/>
  <c r="AC236" i="3"/>
  <c r="AC235" i="3" s="1"/>
  <c r="AC234" i="3" s="1"/>
  <c r="AC320" i="2"/>
  <c r="AC319" i="2" s="1"/>
  <c r="AZ230" i="3"/>
  <c r="AZ229" i="3" s="1"/>
  <c r="AZ228" i="3" s="1"/>
  <c r="AZ314" i="2"/>
  <c r="AZ313" i="2" s="1"/>
  <c r="BA214" i="3"/>
  <c r="R215" i="3"/>
  <c r="BA278" i="4"/>
  <c r="BA277" i="4" s="1"/>
  <c r="BA276" i="4" s="1"/>
  <c r="BA463" i="3"/>
  <c r="BA462" i="3" s="1"/>
  <c r="BA287" i="2"/>
  <c r="BA286" i="2" s="1"/>
  <c r="BA272" i="2" s="1"/>
  <c r="BA264" i="2" s="1"/>
  <c r="AA481" i="4"/>
  <c r="AA480" i="4" s="1"/>
  <c r="AA14" i="3"/>
  <c r="AA13" i="3" s="1"/>
  <c r="AA490" i="2"/>
  <c r="AQ436" i="4"/>
  <c r="AY115" i="3"/>
  <c r="AY114" i="3"/>
  <c r="AL115" i="3"/>
  <c r="AL114" i="3"/>
  <c r="AL92" i="3" s="1"/>
  <c r="Z446" i="4"/>
  <c r="Z445" i="4" s="1"/>
  <c r="Z444" i="4" s="1"/>
  <c r="Z75" i="3"/>
  <c r="Z74" i="3" s="1"/>
  <c r="Z73" i="3" s="1"/>
  <c r="Z462" i="2"/>
  <c r="Z461" i="2" s="1"/>
  <c r="AR436" i="4"/>
  <c r="U438" i="4"/>
  <c r="U437" i="4" s="1"/>
  <c r="U436" i="4" s="1"/>
  <c r="AY428" i="4"/>
  <c r="AY427" i="4" s="1"/>
  <c r="AY426" i="4" s="1"/>
  <c r="AY438" i="3"/>
  <c r="AY437" i="3" s="1"/>
  <c r="AY436" i="3" s="1"/>
  <c r="AY435" i="3" s="1"/>
  <c r="AY451" i="2"/>
  <c r="AY450" i="2" s="1"/>
  <c r="AY449" i="2" s="1"/>
  <c r="AA427" i="3"/>
  <c r="AA426" i="3" s="1"/>
  <c r="AA425" i="3" s="1"/>
  <c r="AA440" i="2"/>
  <c r="AA439" i="2" s="1"/>
  <c r="AO422" i="4"/>
  <c r="AO421" i="4" s="1"/>
  <c r="Z386" i="4"/>
  <c r="Z385" i="4" s="1"/>
  <c r="Z356" i="3"/>
  <c r="Z355" i="3" s="1"/>
  <c r="Z354" i="3" s="1"/>
  <c r="Z425" i="2"/>
  <c r="Z424" i="2" s="1"/>
  <c r="AZ327" i="4"/>
  <c r="AZ326" i="4" s="1"/>
  <c r="AZ351" i="3"/>
  <c r="AZ350" i="3" s="1"/>
  <c r="AZ420" i="2"/>
  <c r="AY323" i="4"/>
  <c r="AJ323" i="4"/>
  <c r="AJ314" i="4" s="1"/>
  <c r="AJ313" i="4" s="1"/>
  <c r="P323" i="4"/>
  <c r="P314" i="4" s="1"/>
  <c r="P313" i="4" s="1"/>
  <c r="AA322" i="4"/>
  <c r="AA321" i="4" s="1"/>
  <c r="AA320" i="4" s="1"/>
  <c r="AA346" i="3"/>
  <c r="AA345" i="3" s="1"/>
  <c r="AA344" i="3" s="1"/>
  <c r="AA415" i="2"/>
  <c r="AA414" i="2" s="1"/>
  <c r="AX408" i="2"/>
  <c r="Z319" i="4"/>
  <c r="Z318" i="4" s="1"/>
  <c r="Z343" i="3"/>
  <c r="Z342" i="3" s="1"/>
  <c r="Z412" i="2"/>
  <c r="BA314" i="4"/>
  <c r="BA313" i="4" s="1"/>
  <c r="BA312" i="4" s="1"/>
  <c r="U408" i="2"/>
  <c r="AI382" i="4"/>
  <c r="AI381" i="4" s="1"/>
  <c r="AI380" i="4" s="1"/>
  <c r="Z379" i="4"/>
  <c r="Z378" i="4" s="1"/>
  <c r="Z377" i="4" s="1"/>
  <c r="Z328" i="3"/>
  <c r="Z327" i="3" s="1"/>
  <c r="Z326" i="3" s="1"/>
  <c r="Z397" i="2"/>
  <c r="Z396" i="2" s="1"/>
  <c r="AR364" i="4"/>
  <c r="AR363" i="4" s="1"/>
  <c r="AR362" i="4" s="1"/>
  <c r="AR322" i="3"/>
  <c r="AR321" i="3" s="1"/>
  <c r="AR320" i="3" s="1"/>
  <c r="AR292" i="3" s="1"/>
  <c r="AZ392" i="2"/>
  <c r="AR391" i="2"/>
  <c r="AR390" i="2" s="1"/>
  <c r="AR377" i="2" s="1"/>
  <c r="AZ316" i="3"/>
  <c r="AZ315" i="3" s="1"/>
  <c r="AZ314" i="3" s="1"/>
  <c r="AZ385" i="2"/>
  <c r="AZ384" i="2" s="1"/>
  <c r="AC413" i="4"/>
  <c r="AC412" i="4" s="1"/>
  <c r="AC411" i="4" s="1"/>
  <c r="AC410" i="4" s="1"/>
  <c r="AC409" i="4" s="1"/>
  <c r="AC291" i="3"/>
  <c r="AC290" i="3" s="1"/>
  <c r="AC289" i="3" s="1"/>
  <c r="AC375" i="2"/>
  <c r="AC374" i="2" s="1"/>
  <c r="AB402" i="4"/>
  <c r="AB401" i="4" s="1"/>
  <c r="AB400" i="4" s="1"/>
  <c r="AB282" i="3"/>
  <c r="AB281" i="3" s="1"/>
  <c r="AB280" i="3" s="1"/>
  <c r="AB366" i="2"/>
  <c r="AB365" i="2" s="1"/>
  <c r="J367" i="4"/>
  <c r="J366" i="4" s="1"/>
  <c r="J365" i="4" s="1"/>
  <c r="J267" i="3"/>
  <c r="J266" i="3" s="1"/>
  <c r="J265" i="3" s="1"/>
  <c r="J240" i="3" s="1"/>
  <c r="J214" i="3" s="1"/>
  <c r="J478" i="3" s="1"/>
  <c r="J351" i="2"/>
  <c r="J350" i="2" s="1"/>
  <c r="J325" i="2" s="1"/>
  <c r="J296" i="2" s="1"/>
  <c r="J295" i="2" s="1"/>
  <c r="J504" i="2" s="1"/>
  <c r="R352" i="2"/>
  <c r="Z361" i="4"/>
  <c r="Z360" i="4" s="1"/>
  <c r="Z359" i="4" s="1"/>
  <c r="Z264" i="3"/>
  <c r="Z263" i="3" s="1"/>
  <c r="Z262" i="3" s="1"/>
  <c r="Z348" i="2"/>
  <c r="Z347" i="2" s="1"/>
  <c r="V240" i="3"/>
  <c r="V214" i="3" s="1"/>
  <c r="AA346" i="4"/>
  <c r="AA345" i="4" s="1"/>
  <c r="AA344" i="4" s="1"/>
  <c r="AA252" i="3"/>
  <c r="AA251" i="3" s="1"/>
  <c r="AA250" i="3" s="1"/>
  <c r="AA336" i="2"/>
  <c r="AA335" i="2" s="1"/>
  <c r="AO240" i="3"/>
  <c r="AA334" i="4"/>
  <c r="AA333" i="4" s="1"/>
  <c r="AA332" i="4" s="1"/>
  <c r="AA249" i="3"/>
  <c r="AA248" i="3" s="1"/>
  <c r="AA247" i="3" s="1"/>
  <c r="AA333" i="2"/>
  <c r="AA332" i="2" s="1"/>
  <c r="K331" i="4"/>
  <c r="K330" i="4" s="1"/>
  <c r="AP215" i="3"/>
  <c r="AP214" i="3" s="1"/>
  <c r="AJ331" i="4"/>
  <c r="AJ330" i="4" s="1"/>
  <c r="P331" i="4"/>
  <c r="P330" i="4" s="1"/>
  <c r="AB337" i="4"/>
  <c r="AB336" i="4" s="1"/>
  <c r="AB335" i="4" s="1"/>
  <c r="AB218" i="3"/>
  <c r="AB217" i="3" s="1"/>
  <c r="AB216" i="3" s="1"/>
  <c r="AB299" i="2"/>
  <c r="AB298" i="2" s="1"/>
  <c r="AC285" i="4"/>
  <c r="AC284" i="4" s="1"/>
  <c r="AC283" i="4" s="1"/>
  <c r="AC282" i="4" s="1"/>
  <c r="AC281" i="4" s="1"/>
  <c r="AC468" i="3"/>
  <c r="AC467" i="3" s="1"/>
  <c r="AC466" i="3" s="1"/>
  <c r="AC292" i="2"/>
  <c r="AC291" i="2" s="1"/>
  <c r="AO10" i="3"/>
  <c r="AO9" i="3" s="1"/>
  <c r="AZ488" i="4"/>
  <c r="AZ487" i="4" s="1"/>
  <c r="AZ486" i="4" s="1"/>
  <c r="AZ84" i="3"/>
  <c r="AZ83" i="3" s="1"/>
  <c r="AZ82" i="3" s="1"/>
  <c r="AZ499" i="2"/>
  <c r="AZ498" i="2" s="1"/>
  <c r="AZ454" i="4"/>
  <c r="AZ453" i="4" s="1"/>
  <c r="AZ452" i="4" s="1"/>
  <c r="AZ448" i="4" s="1"/>
  <c r="AZ447" i="4" s="1"/>
  <c r="AZ477" i="3"/>
  <c r="AZ476" i="3" s="1"/>
  <c r="AZ475" i="3" s="1"/>
  <c r="AZ474" i="3" s="1"/>
  <c r="AZ469" i="3" s="1"/>
  <c r="AZ482" i="2"/>
  <c r="AZ481" i="2" s="1"/>
  <c r="AZ480" i="2" s="1"/>
  <c r="AZ475" i="2" s="1"/>
  <c r="AO448" i="4"/>
  <c r="AO447" i="4" s="1"/>
  <c r="AX467" i="4"/>
  <c r="AX455" i="4" s="1"/>
  <c r="AJ467" i="4"/>
  <c r="AZ475" i="4"/>
  <c r="AZ474" i="4" s="1"/>
  <c r="AZ473" i="4" s="1"/>
  <c r="AZ91" i="3"/>
  <c r="AZ90" i="3" s="1"/>
  <c r="AZ89" i="3" s="1"/>
  <c r="AZ88" i="3" s="1"/>
  <c r="AZ469" i="2"/>
  <c r="AZ468" i="2" s="1"/>
  <c r="AZ467" i="2" s="1"/>
  <c r="AY439" i="4"/>
  <c r="AY438" i="4" s="1"/>
  <c r="AY437" i="4" s="1"/>
  <c r="AY436" i="4" s="1"/>
  <c r="AJ439" i="4"/>
  <c r="AJ438" i="4" s="1"/>
  <c r="AJ437" i="4" s="1"/>
  <c r="AJ436" i="4" s="1"/>
  <c r="L439" i="4"/>
  <c r="L438" i="4" s="1"/>
  <c r="L437" i="4" s="1"/>
  <c r="AC435" i="4"/>
  <c r="AC434" i="4" s="1"/>
  <c r="AC433" i="4" s="1"/>
  <c r="AC434" i="3"/>
  <c r="AC433" i="3" s="1"/>
  <c r="AC432" i="3" s="1"/>
  <c r="AC447" i="2"/>
  <c r="AC446" i="2" s="1"/>
  <c r="AI430" i="4"/>
  <c r="AI429" i="4" s="1"/>
  <c r="AI422" i="4" s="1"/>
  <c r="AI421" i="4" s="1"/>
  <c r="K429" i="3"/>
  <c r="K428" i="3" s="1"/>
  <c r="K415" i="3" s="1"/>
  <c r="K406" i="3" s="1"/>
  <c r="Z427" i="3"/>
  <c r="Z426" i="3" s="1"/>
  <c r="Z425" i="3" s="1"/>
  <c r="Z440" i="2"/>
  <c r="Z439" i="2" s="1"/>
  <c r="AB425" i="4"/>
  <c r="AB424" i="4" s="1"/>
  <c r="AB423" i="4" s="1"/>
  <c r="AB422" i="4" s="1"/>
  <c r="AB421" i="4" s="1"/>
  <c r="AB414" i="3"/>
  <c r="AB413" i="3" s="1"/>
  <c r="AB412" i="3" s="1"/>
  <c r="AB411" i="3" s="1"/>
  <c r="AB433" i="2"/>
  <c r="AB432" i="2" s="1"/>
  <c r="AB431" i="2" s="1"/>
  <c r="T327" i="4"/>
  <c r="T326" i="4" s="1"/>
  <c r="T351" i="3"/>
  <c r="T350" i="3" s="1"/>
  <c r="T420" i="2"/>
  <c r="AB421" i="2"/>
  <c r="AX323" i="4"/>
  <c r="AX314" i="4" s="1"/>
  <c r="AX313" i="4" s="1"/>
  <c r="L323" i="4"/>
  <c r="L314" i="4" s="1"/>
  <c r="L313" i="4" s="1"/>
  <c r="AF338" i="3"/>
  <c r="AQ339" i="3"/>
  <c r="AQ338" i="3" s="1"/>
  <c r="AB339" i="3"/>
  <c r="R339" i="3"/>
  <c r="AY416" i="4"/>
  <c r="AY415" i="4" s="1"/>
  <c r="AY414" i="4" s="1"/>
  <c r="AJ416" i="4"/>
  <c r="AJ415" i="4" s="1"/>
  <c r="AJ414" i="4" s="1"/>
  <c r="L333" i="3"/>
  <c r="L332" i="3" s="1"/>
  <c r="AL364" i="4"/>
  <c r="AL363" i="4" s="1"/>
  <c r="AL362" i="4" s="1"/>
  <c r="AL322" i="3"/>
  <c r="AL321" i="3" s="1"/>
  <c r="AL320" i="3" s="1"/>
  <c r="AL292" i="3" s="1"/>
  <c r="AL391" i="2"/>
  <c r="AL390" i="2" s="1"/>
  <c r="AL377" i="2" s="1"/>
  <c r="AA313" i="3"/>
  <c r="AA312" i="3" s="1"/>
  <c r="AA311" i="3" s="1"/>
  <c r="AA382" i="2"/>
  <c r="AA381" i="2" s="1"/>
  <c r="S370" i="4"/>
  <c r="S369" i="4" s="1"/>
  <c r="S368" i="4" s="1"/>
  <c r="S331" i="4" s="1"/>
  <c r="S330" i="4" s="1"/>
  <c r="S270" i="3"/>
  <c r="S269" i="3" s="1"/>
  <c r="S268" i="3" s="1"/>
  <c r="AA355" i="2"/>
  <c r="S354" i="2"/>
  <c r="S353" i="2" s="1"/>
  <c r="S325" i="2" s="1"/>
  <c r="AV261" i="3"/>
  <c r="AV260" i="3" s="1"/>
  <c r="AV259" i="3" s="1"/>
  <c r="AZ346" i="2"/>
  <c r="AV345" i="2"/>
  <c r="AV344" i="2" s="1"/>
  <c r="AV325" i="2" s="1"/>
  <c r="P258" i="3"/>
  <c r="P257" i="3" s="1"/>
  <c r="P256" i="3" s="1"/>
  <c r="P240" i="3" s="1"/>
  <c r="T343" i="2"/>
  <c r="P342" i="2"/>
  <c r="P341" i="2" s="1"/>
  <c r="P325" i="2" s="1"/>
  <c r="P296" i="2" s="1"/>
  <c r="P295" i="2" s="1"/>
  <c r="AR346" i="4"/>
  <c r="AR345" i="4" s="1"/>
  <c r="AR344" i="4" s="1"/>
  <c r="AR252" i="3"/>
  <c r="AR251" i="3" s="1"/>
  <c r="AR250" i="3" s="1"/>
  <c r="AR240" i="3" s="1"/>
  <c r="AR336" i="2"/>
  <c r="AR335" i="2" s="1"/>
  <c r="AR325" i="2" s="1"/>
  <c r="AZ337" i="2"/>
  <c r="AE331" i="4"/>
  <c r="AE330" i="4" s="1"/>
  <c r="AC399" i="4"/>
  <c r="AC398" i="4" s="1"/>
  <c r="AC397" i="4" s="1"/>
  <c r="AC246" i="3"/>
  <c r="AC245" i="3" s="1"/>
  <c r="AC244" i="3" s="1"/>
  <c r="AC330" i="2"/>
  <c r="AC329" i="2" s="1"/>
  <c r="AA236" i="3"/>
  <c r="AA235" i="3" s="1"/>
  <c r="AA234" i="3" s="1"/>
  <c r="AA320" i="2"/>
  <c r="AA319" i="2" s="1"/>
  <c r="AN230" i="3"/>
  <c r="AN229" i="3" s="1"/>
  <c r="AN228" i="3" s="1"/>
  <c r="AN314" i="2"/>
  <c r="AN313" i="2" s="1"/>
  <c r="AA417" i="2"/>
  <c r="AC339" i="3"/>
  <c r="S338" i="3"/>
  <c r="Z373" i="4"/>
  <c r="Z372" i="4" s="1"/>
  <c r="Z371" i="4" s="1"/>
  <c r="Z273" i="3"/>
  <c r="Z272" i="3" s="1"/>
  <c r="Z271" i="3" s="1"/>
  <c r="Z357" i="2"/>
  <c r="Z356" i="2" s="1"/>
  <c r="T358" i="4"/>
  <c r="T357" i="4" s="1"/>
  <c r="T356" i="4" s="1"/>
  <c r="T227" i="3"/>
  <c r="T226" i="3" s="1"/>
  <c r="T225" i="3" s="1"/>
  <c r="AB312" i="2"/>
  <c r="T311" i="2"/>
  <c r="T310" i="2" s="1"/>
  <c r="S276" i="4"/>
  <c r="AN270" i="4"/>
  <c r="AN269" i="4" s="1"/>
  <c r="AN268" i="4" s="1"/>
  <c r="AN455" i="3"/>
  <c r="AN454" i="3" s="1"/>
  <c r="AN279" i="2"/>
  <c r="AZ462" i="4"/>
  <c r="AZ461" i="4" s="1"/>
  <c r="AZ460" i="4" s="1"/>
  <c r="AZ456" i="4" s="1"/>
  <c r="AZ441" i="3"/>
  <c r="AZ440" i="3" s="1"/>
  <c r="AZ439" i="3" s="1"/>
  <c r="AZ435" i="3" s="1"/>
  <c r="AZ262" i="2"/>
  <c r="AZ261" i="2" s="1"/>
  <c r="AZ260" i="2" s="1"/>
  <c r="AL455" i="4"/>
  <c r="P455" i="4"/>
  <c r="AM301" i="4"/>
  <c r="AM300" i="4"/>
  <c r="AI415" i="3"/>
  <c r="AI406" i="3" s="1"/>
  <c r="AN291" i="4"/>
  <c r="AN290" i="4" s="1"/>
  <c r="AN289" i="4" s="1"/>
  <c r="AN288" i="4" s="1"/>
  <c r="AN287" i="4" s="1"/>
  <c r="AN286" i="4" s="1"/>
  <c r="AN410" i="3"/>
  <c r="AN409" i="3" s="1"/>
  <c r="AN408" i="3" s="1"/>
  <c r="AN407" i="3" s="1"/>
  <c r="AN251" i="2"/>
  <c r="AN250" i="2" s="1"/>
  <c r="AN249" i="2" s="1"/>
  <c r="AN248" i="2" s="1"/>
  <c r="BA255" i="4"/>
  <c r="BA254" i="4"/>
  <c r="AM255" i="4"/>
  <c r="AM254" i="4"/>
  <c r="X255" i="4"/>
  <c r="X254" i="4"/>
  <c r="AA238" i="4"/>
  <c r="AA237" i="4" s="1"/>
  <c r="AA236" i="4" s="1"/>
  <c r="AA398" i="3"/>
  <c r="AA397" i="3" s="1"/>
  <c r="AA396" i="3" s="1"/>
  <c r="AA239" i="2"/>
  <c r="AA238" i="2" s="1"/>
  <c r="BA226" i="4"/>
  <c r="BA225" i="4" s="1"/>
  <c r="BA386" i="3"/>
  <c r="BA385" i="3" s="1"/>
  <c r="BA227" i="2"/>
  <c r="AS200" i="4"/>
  <c r="AB222" i="4"/>
  <c r="AZ210" i="4"/>
  <c r="AZ209" i="4" s="1"/>
  <c r="AZ208" i="4" s="1"/>
  <c r="AZ370" i="3"/>
  <c r="AZ369" i="3" s="1"/>
  <c r="AZ368" i="3" s="1"/>
  <c r="AZ211" i="2"/>
  <c r="AZ210" i="2" s="1"/>
  <c r="AZ175" i="4"/>
  <c r="AZ174" i="4" s="1"/>
  <c r="AZ173" i="4" s="1"/>
  <c r="AZ298" i="3"/>
  <c r="AZ297" i="3" s="1"/>
  <c r="AZ296" i="3" s="1"/>
  <c r="AZ188" i="2"/>
  <c r="AZ187" i="2" s="1"/>
  <c r="BA201" i="3"/>
  <c r="AC199" i="4"/>
  <c r="AC198" i="4" s="1"/>
  <c r="AC197" i="4" s="1"/>
  <c r="AC210" i="3"/>
  <c r="AC209" i="3" s="1"/>
  <c r="AC208" i="3" s="1"/>
  <c r="AC177" i="2"/>
  <c r="AC176" i="2" s="1"/>
  <c r="Z196" i="4"/>
  <c r="Z195" i="4" s="1"/>
  <c r="Z194" i="4" s="1"/>
  <c r="Z204" i="3"/>
  <c r="Z171" i="2"/>
  <c r="Z170" i="2" s="1"/>
  <c r="AN153" i="4"/>
  <c r="AN152" i="4" s="1"/>
  <c r="AN151" i="4" s="1"/>
  <c r="AN190" i="3"/>
  <c r="AN189" i="3" s="1"/>
  <c r="AN188" i="3" s="1"/>
  <c r="AN157" i="2"/>
  <c r="AN156" i="2" s="1"/>
  <c r="T147" i="4"/>
  <c r="T146" i="4" s="1"/>
  <c r="T145" i="4" s="1"/>
  <c r="T174" i="3"/>
  <c r="T173" i="3" s="1"/>
  <c r="T172" i="3" s="1"/>
  <c r="AB142" i="2"/>
  <c r="Z77" i="4"/>
  <c r="Z76" i="4" s="1"/>
  <c r="Z75" i="4" s="1"/>
  <c r="Z171" i="3"/>
  <c r="Z170" i="3" s="1"/>
  <c r="Z169" i="3" s="1"/>
  <c r="Z168" i="3" s="1"/>
  <c r="Z138" i="2"/>
  <c r="Z137" i="2" s="1"/>
  <c r="Z136" i="2" s="1"/>
  <c r="AN68" i="4"/>
  <c r="AN67" i="4" s="1"/>
  <c r="AN66" i="4" s="1"/>
  <c r="AN163" i="3"/>
  <c r="AN162" i="3" s="1"/>
  <c r="AN161" i="3" s="1"/>
  <c r="AN160" i="3" s="1"/>
  <c r="AN130" i="2"/>
  <c r="AN129" i="2" s="1"/>
  <c r="AN128" i="2" s="1"/>
  <c r="T128" i="4"/>
  <c r="T127" i="4" s="1"/>
  <c r="T126" i="4" s="1"/>
  <c r="T122" i="4" s="1"/>
  <c r="T121" i="4" s="1"/>
  <c r="T152" i="3"/>
  <c r="T151" i="3" s="1"/>
  <c r="T150" i="3" s="1"/>
  <c r="AB120" i="2"/>
  <c r="T119" i="2"/>
  <c r="T118" i="2" s="1"/>
  <c r="T114" i="2" s="1"/>
  <c r="AB117" i="4"/>
  <c r="AB116" i="4" s="1"/>
  <c r="AB115" i="4" s="1"/>
  <c r="AB114" i="4" s="1"/>
  <c r="AB113" i="4" s="1"/>
  <c r="AB142" i="3"/>
  <c r="AB141" i="3" s="1"/>
  <c r="AB140" i="3" s="1"/>
  <c r="AB109" i="2"/>
  <c r="AB108" i="2" s="1"/>
  <c r="AB107" i="2" s="1"/>
  <c r="T112" i="4"/>
  <c r="T111" i="4" s="1"/>
  <c r="T110" i="4" s="1"/>
  <c r="T137" i="3"/>
  <c r="T136" i="3" s="1"/>
  <c r="T135" i="3" s="1"/>
  <c r="T104" i="2"/>
  <c r="T103" i="2" s="1"/>
  <c r="AB105" i="2"/>
  <c r="Z109" i="4"/>
  <c r="Z108" i="4" s="1"/>
  <c r="Z134" i="3"/>
  <c r="Z133" i="3" s="1"/>
  <c r="Z101" i="2"/>
  <c r="AA74" i="4"/>
  <c r="AA73" i="4" s="1"/>
  <c r="AA72" i="4" s="1"/>
  <c r="AA107" i="3"/>
  <c r="AA106" i="3" s="1"/>
  <c r="AA105" i="3" s="1"/>
  <c r="AA77" i="2"/>
  <c r="AA76" i="2" s="1"/>
  <c r="AY92" i="3"/>
  <c r="AA33" i="4"/>
  <c r="AA32" i="4" s="1"/>
  <c r="AA31" i="4" s="1"/>
  <c r="AA95" i="3"/>
  <c r="AA94" i="3" s="1"/>
  <c r="AA93" i="3" s="1"/>
  <c r="AA65" i="2"/>
  <c r="AA64" i="2" s="1"/>
  <c r="AA60" i="4"/>
  <c r="AA59" i="4" s="1"/>
  <c r="AA58" i="4" s="1"/>
  <c r="AA59" i="3"/>
  <c r="AA58" i="3" s="1"/>
  <c r="AA57" i="3" s="1"/>
  <c r="AA54" i="2"/>
  <c r="AA53" i="2" s="1"/>
  <c r="AC51" i="4"/>
  <c r="AC50" i="4" s="1"/>
  <c r="AC49" i="4" s="1"/>
  <c r="AC53" i="3"/>
  <c r="AC52" i="3" s="1"/>
  <c r="AC51" i="3" s="1"/>
  <c r="AC48" i="2"/>
  <c r="AC47" i="2" s="1"/>
  <c r="P41" i="4"/>
  <c r="P40" i="4" s="1"/>
  <c r="P43" i="3"/>
  <c r="P42" i="3" s="1"/>
  <c r="P38" i="2"/>
  <c r="P35" i="2" s="1"/>
  <c r="T39" i="2"/>
  <c r="AL39" i="3"/>
  <c r="P39" i="3"/>
  <c r="P15" i="3" s="1"/>
  <c r="AA36" i="4"/>
  <c r="AA35" i="4" s="1"/>
  <c r="AA34" i="4" s="1"/>
  <c r="AA38" i="3"/>
  <c r="AA37" i="3" s="1"/>
  <c r="AA36" i="3" s="1"/>
  <c r="AA33" i="2"/>
  <c r="AA32" i="2" s="1"/>
  <c r="AB25" i="4"/>
  <c r="AB24" i="4" s="1"/>
  <c r="AB30" i="3"/>
  <c r="AB29" i="3" s="1"/>
  <c r="AB25" i="2"/>
  <c r="AK8" i="3"/>
  <c r="AK478" i="3" s="1"/>
  <c r="AQ18" i="4"/>
  <c r="AQ17" i="4" s="1"/>
  <c r="AQ16" i="4" s="1"/>
  <c r="AQ23" i="3"/>
  <c r="AQ22" i="3" s="1"/>
  <c r="AQ21" i="3" s="1"/>
  <c r="AQ15" i="3" s="1"/>
  <c r="AQ8" i="3" s="1"/>
  <c r="AY19" i="2"/>
  <c r="AQ18" i="2"/>
  <c r="AQ17" i="2" s="1"/>
  <c r="J8" i="4"/>
  <c r="AU15" i="3"/>
  <c r="AU8" i="3" s="1"/>
  <c r="AM339" i="3"/>
  <c r="AM338" i="3" s="1"/>
  <c r="R377" i="2"/>
  <c r="Z352" i="4"/>
  <c r="Z351" i="4" s="1"/>
  <c r="Z350" i="4" s="1"/>
  <c r="Z305" i="2"/>
  <c r="Z304" i="2" s="1"/>
  <c r="S297" i="2"/>
  <c r="Z276" i="4"/>
  <c r="AR263" i="4"/>
  <c r="U263" i="4"/>
  <c r="AA311" i="4"/>
  <c r="AA310" i="4" s="1"/>
  <c r="AA309" i="4" s="1"/>
  <c r="AA308" i="4" s="1"/>
  <c r="AA307" i="4" s="1"/>
  <c r="AA306" i="4" s="1"/>
  <c r="AA446" i="3"/>
  <c r="AA445" i="3" s="1"/>
  <c r="AA444" i="3" s="1"/>
  <c r="AA443" i="3" s="1"/>
  <c r="AA270" i="2"/>
  <c r="AA269" i="2" s="1"/>
  <c r="AA265" i="2" s="1"/>
  <c r="AJ455" i="4"/>
  <c r="AX301" i="4"/>
  <c r="AX300" i="4"/>
  <c r="R415" i="3"/>
  <c r="Z299" i="4"/>
  <c r="Z298" i="4" s="1"/>
  <c r="Z297" i="4" s="1"/>
  <c r="Z293" i="4" s="1"/>
  <c r="Z292" i="4" s="1"/>
  <c r="Z286" i="4" s="1"/>
  <c r="Z418" i="3"/>
  <c r="Z417" i="3" s="1"/>
  <c r="Z416" i="3" s="1"/>
  <c r="Z255" i="2"/>
  <c r="Z254" i="2" s="1"/>
  <c r="R406" i="3"/>
  <c r="AZ259" i="4"/>
  <c r="AZ258" i="4" s="1"/>
  <c r="AZ257" i="4" s="1"/>
  <c r="AZ256" i="4" s="1"/>
  <c r="AZ405" i="3"/>
  <c r="AZ404" i="3" s="1"/>
  <c r="AZ403" i="3" s="1"/>
  <c r="AZ402" i="3" s="1"/>
  <c r="AZ246" i="2"/>
  <c r="AZ245" i="2" s="1"/>
  <c r="AZ244" i="2" s="1"/>
  <c r="AL255" i="4"/>
  <c r="AL254" i="4"/>
  <c r="P255" i="4"/>
  <c r="P254" i="4"/>
  <c r="AB229" i="4"/>
  <c r="AB228" i="4" s="1"/>
  <c r="AB227" i="4" s="1"/>
  <c r="AB389" i="3"/>
  <c r="AB388" i="3" s="1"/>
  <c r="AB387" i="3" s="1"/>
  <c r="AB230" i="2"/>
  <c r="AB229" i="2" s="1"/>
  <c r="AA224" i="4"/>
  <c r="AA223" i="4" s="1"/>
  <c r="AA222" i="4" s="1"/>
  <c r="AA384" i="3"/>
  <c r="AA383" i="3" s="1"/>
  <c r="AA382" i="3" s="1"/>
  <c r="AA225" i="2"/>
  <c r="AA224" i="2" s="1"/>
  <c r="M200" i="4"/>
  <c r="AY374" i="3"/>
  <c r="AY361" i="3" s="1"/>
  <c r="AY360" i="3" s="1"/>
  <c r="AJ374" i="3"/>
  <c r="AJ361" i="3" s="1"/>
  <c r="AJ360" i="3" s="1"/>
  <c r="T216" i="4"/>
  <c r="T215" i="4" s="1"/>
  <c r="T376" i="3"/>
  <c r="T375" i="3" s="1"/>
  <c r="AB218" i="2"/>
  <c r="T217" i="2"/>
  <c r="L200" i="4"/>
  <c r="AI292" i="3"/>
  <c r="K292" i="3"/>
  <c r="L292" i="3"/>
  <c r="AZ206" i="3"/>
  <c r="AZ205" i="3" s="1"/>
  <c r="N191" i="4"/>
  <c r="N190" i="4" s="1"/>
  <c r="N189" i="4" s="1"/>
  <c r="N188" i="4" s="1"/>
  <c r="N187" i="4" s="1"/>
  <c r="N8" i="4" s="1"/>
  <c r="N492" i="4" s="1"/>
  <c r="N207" i="3"/>
  <c r="N206" i="3" s="1"/>
  <c r="N205" i="3" s="1"/>
  <c r="N201" i="3" s="1"/>
  <c r="N167" i="3" s="1"/>
  <c r="N174" i="2"/>
  <c r="N173" i="2" s="1"/>
  <c r="N169" i="2" s="1"/>
  <c r="N135" i="2" s="1"/>
  <c r="N9" i="2" s="1"/>
  <c r="N504" i="2" s="1"/>
  <c r="AO193" i="4"/>
  <c r="AO192" i="4" s="1"/>
  <c r="AC162" i="4"/>
  <c r="AC161" i="4" s="1"/>
  <c r="AC160" i="4" s="1"/>
  <c r="AC193" i="3"/>
  <c r="AC192" i="3" s="1"/>
  <c r="AC191" i="3" s="1"/>
  <c r="AC160" i="2"/>
  <c r="AC159" i="2" s="1"/>
  <c r="T144" i="4"/>
  <c r="T143" i="4" s="1"/>
  <c r="T142" i="4" s="1"/>
  <c r="T184" i="3"/>
  <c r="T183" i="3" s="1"/>
  <c r="T182" i="3" s="1"/>
  <c r="AB152" i="2"/>
  <c r="T151" i="2"/>
  <c r="T150" i="2" s="1"/>
  <c r="AX138" i="4"/>
  <c r="AX137" i="4" s="1"/>
  <c r="S178" i="3"/>
  <c r="AA80" i="4"/>
  <c r="AA79" i="4" s="1"/>
  <c r="AA78" i="4" s="1"/>
  <c r="AA166" i="3"/>
  <c r="AA165" i="3" s="1"/>
  <c r="AA164" i="3" s="1"/>
  <c r="AF138" i="3"/>
  <c r="AY102" i="4"/>
  <c r="AY101" i="4" s="1"/>
  <c r="AJ102" i="4"/>
  <c r="AJ101" i="4" s="1"/>
  <c r="L127" i="3"/>
  <c r="L126" i="3" s="1"/>
  <c r="AM91" i="4"/>
  <c r="AM90" i="4" s="1"/>
  <c r="AM89" i="4" s="1"/>
  <c r="Q119" i="3"/>
  <c r="Q118" i="3" s="1"/>
  <c r="Q117" i="3" s="1"/>
  <c r="P92" i="3"/>
  <c r="AN45" i="4"/>
  <c r="AN44" i="4" s="1"/>
  <c r="AN47" i="3"/>
  <c r="AN46" i="3" s="1"/>
  <c r="AN42" i="2"/>
  <c r="AO37" i="4"/>
  <c r="AF10" i="4"/>
  <c r="AF9" i="4" s="1"/>
  <c r="AQ10" i="4"/>
  <c r="AQ9" i="4" s="1"/>
  <c r="R11" i="4"/>
  <c r="R393" i="4"/>
  <c r="R392" i="4" s="1"/>
  <c r="AV358" i="4"/>
  <c r="AV357" i="4" s="1"/>
  <c r="AV356" i="4" s="1"/>
  <c r="AV331" i="4" s="1"/>
  <c r="AV330" i="4" s="1"/>
  <c r="AR331" i="4"/>
  <c r="AR330" i="4" s="1"/>
  <c r="J331" i="4"/>
  <c r="J330" i="4" s="1"/>
  <c r="AY276" i="4"/>
  <c r="AY262" i="4" s="1"/>
  <c r="AY261" i="4" s="1"/>
  <c r="AY260" i="4" s="1"/>
  <c r="AR268" i="4"/>
  <c r="AA268" i="4"/>
  <c r="L268" i="4"/>
  <c r="L262" i="4" s="1"/>
  <c r="L261" i="4" s="1"/>
  <c r="AO448" i="3"/>
  <c r="U301" i="4"/>
  <c r="U300" i="4"/>
  <c r="AR406" i="3"/>
  <c r="U406" i="3"/>
  <c r="T259" i="4"/>
  <c r="T258" i="4" s="1"/>
  <c r="T257" i="4" s="1"/>
  <c r="T256" i="4" s="1"/>
  <c r="T405" i="3"/>
  <c r="T404" i="3" s="1"/>
  <c r="T403" i="3" s="1"/>
  <c r="T402" i="3" s="1"/>
  <c r="T246" i="2"/>
  <c r="T245" i="2" s="1"/>
  <c r="T244" i="2" s="1"/>
  <c r="AB247" i="2"/>
  <c r="AC238" i="4"/>
  <c r="AC237" i="4" s="1"/>
  <c r="AC236" i="4" s="1"/>
  <c r="AC398" i="3"/>
  <c r="AC397" i="3" s="1"/>
  <c r="AC396" i="3" s="1"/>
  <c r="AC239" i="2"/>
  <c r="AC238" i="2" s="1"/>
  <c r="AO226" i="4"/>
  <c r="AO225" i="4" s="1"/>
  <c r="AO386" i="3"/>
  <c r="AO385" i="3" s="1"/>
  <c r="AO227" i="2"/>
  <c r="T218" i="4"/>
  <c r="T217" i="4" s="1"/>
  <c r="T378" i="3"/>
  <c r="T377" i="3" s="1"/>
  <c r="AB220" i="2"/>
  <c r="T219" i="2"/>
  <c r="AF361" i="3"/>
  <c r="AF360" i="3" s="1"/>
  <c r="AB253" i="4"/>
  <c r="AB252" i="4" s="1"/>
  <c r="AB251" i="4" s="1"/>
  <c r="AB250" i="4" s="1"/>
  <c r="AB249" i="4" s="1"/>
  <c r="AB364" i="3"/>
  <c r="AB363" i="3" s="1"/>
  <c r="AB362" i="3" s="1"/>
  <c r="AB205" i="2"/>
  <c r="AB204" i="2" s="1"/>
  <c r="AF292" i="3"/>
  <c r="AO292" i="3"/>
  <c r="S201" i="3"/>
  <c r="AD191" i="4"/>
  <c r="AD190" i="4" s="1"/>
  <c r="AD189" i="4" s="1"/>
  <c r="AD188" i="4" s="1"/>
  <c r="AD187" i="4" s="1"/>
  <c r="AD207" i="3"/>
  <c r="AD206" i="3" s="1"/>
  <c r="AD205" i="3" s="1"/>
  <c r="AD201" i="3" s="1"/>
  <c r="AD174" i="2"/>
  <c r="AD173" i="2" s="1"/>
  <c r="AD169" i="2" s="1"/>
  <c r="AD135" i="2" s="1"/>
  <c r="AD9" i="2" s="1"/>
  <c r="AD504" i="2" s="1"/>
  <c r="AL175" i="2"/>
  <c r="AB196" i="4"/>
  <c r="AB195" i="4" s="1"/>
  <c r="AB194" i="4" s="1"/>
  <c r="AB204" i="3"/>
  <c r="AB171" i="2"/>
  <c r="AB170" i="2" s="1"/>
  <c r="AA165" i="4"/>
  <c r="AA164" i="4" s="1"/>
  <c r="AA163" i="4" s="1"/>
  <c r="AA196" i="3"/>
  <c r="AA195" i="3" s="1"/>
  <c r="AA194" i="3" s="1"/>
  <c r="AA163" i="2"/>
  <c r="AA162" i="2" s="1"/>
  <c r="AN144" i="4"/>
  <c r="AN143" i="4" s="1"/>
  <c r="AN142" i="4" s="1"/>
  <c r="AN184" i="3"/>
  <c r="AN183" i="3" s="1"/>
  <c r="AN182" i="3" s="1"/>
  <c r="AN151" i="2"/>
  <c r="AN150" i="2" s="1"/>
  <c r="BA138" i="4"/>
  <c r="BA137" i="4" s="1"/>
  <c r="AM138" i="4"/>
  <c r="AM137" i="4" s="1"/>
  <c r="X138" i="4"/>
  <c r="X137" i="4" s="1"/>
  <c r="V138" i="4"/>
  <c r="V137" i="4" s="1"/>
  <c r="V8" i="4" s="1"/>
  <c r="T77" i="4"/>
  <c r="T76" i="4" s="1"/>
  <c r="T75" i="4" s="1"/>
  <c r="T171" i="3"/>
  <c r="T170" i="3" s="1"/>
  <c r="T169" i="3" s="1"/>
  <c r="T138" i="2"/>
  <c r="T137" i="2" s="1"/>
  <c r="T136" i="2" s="1"/>
  <c r="AB139" i="2"/>
  <c r="T136" i="4"/>
  <c r="T135" i="4" s="1"/>
  <c r="T134" i="4" s="1"/>
  <c r="T133" i="4" s="1"/>
  <c r="T132" i="4" s="1"/>
  <c r="T159" i="3"/>
  <c r="T158" i="3" s="1"/>
  <c r="T157" i="3" s="1"/>
  <c r="T156" i="3" s="1"/>
  <c r="T126" i="2"/>
  <c r="T125" i="2" s="1"/>
  <c r="T124" i="2" s="1"/>
  <c r="AB127" i="2"/>
  <c r="AV138" i="3"/>
  <c r="Z114" i="4"/>
  <c r="Z113" i="4" s="1"/>
  <c r="AF128" i="3"/>
  <c r="AF127" i="3" s="1"/>
  <c r="AF126" i="3" s="1"/>
  <c r="S128" i="3"/>
  <c r="S127" i="3" s="1"/>
  <c r="S126" i="3" s="1"/>
  <c r="AL119" i="3"/>
  <c r="AL118" i="3" s="1"/>
  <c r="AL117" i="3" s="1"/>
  <c r="T119" i="3"/>
  <c r="T118" i="3" s="1"/>
  <c r="T117" i="3" s="1"/>
  <c r="Z88" i="4"/>
  <c r="Z87" i="4" s="1"/>
  <c r="Z86" i="4" s="1"/>
  <c r="Z82" i="4" s="1"/>
  <c r="Z81" i="4" s="1"/>
  <c r="Z113" i="3"/>
  <c r="Z112" i="3" s="1"/>
  <c r="Z111" i="3" s="1"/>
  <c r="Z83" i="2"/>
  <c r="Z82" i="2" s="1"/>
  <c r="AZ71" i="4"/>
  <c r="AZ70" i="4" s="1"/>
  <c r="AZ69" i="4" s="1"/>
  <c r="AZ104" i="3"/>
  <c r="AZ103" i="3" s="1"/>
  <c r="AZ102" i="3" s="1"/>
  <c r="AZ74" i="2"/>
  <c r="AZ73" i="2" s="1"/>
  <c r="AO62" i="4"/>
  <c r="AO61" i="4" s="1"/>
  <c r="AZ54" i="4"/>
  <c r="AZ53" i="4" s="1"/>
  <c r="AZ52" i="4" s="1"/>
  <c r="AZ56" i="3"/>
  <c r="AZ55" i="3" s="1"/>
  <c r="AZ54" i="3" s="1"/>
  <c r="AZ51" i="2"/>
  <c r="AZ50" i="2" s="1"/>
  <c r="AN41" i="4"/>
  <c r="AN40" i="4" s="1"/>
  <c r="AN43" i="3"/>
  <c r="AN42" i="3" s="1"/>
  <c r="AN38" i="2"/>
  <c r="AX37" i="4"/>
  <c r="BA23" i="4"/>
  <c r="BA22" i="4" s="1"/>
  <c r="BA21" i="4" s="1"/>
  <c r="BA28" i="3"/>
  <c r="BA27" i="3" s="1"/>
  <c r="BA26" i="3" s="1"/>
  <c r="BA23" i="2"/>
  <c r="AI16" i="4"/>
  <c r="AI10" i="4" s="1"/>
  <c r="AI9" i="4" s="1"/>
  <c r="AI8" i="4" s="1"/>
  <c r="U16" i="4"/>
  <c r="U11" i="4"/>
  <c r="AY331" i="4"/>
  <c r="AY330" i="4" s="1"/>
  <c r="AN227" i="3"/>
  <c r="AN226" i="3" s="1"/>
  <c r="AN225" i="3" s="1"/>
  <c r="AN311" i="2"/>
  <c r="AN310" i="2" s="1"/>
  <c r="X215" i="3"/>
  <c r="AV297" i="2"/>
  <c r="AV296" i="2" s="1"/>
  <c r="AV295" i="2" s="1"/>
  <c r="AF343" i="4"/>
  <c r="AF342" i="4" s="1"/>
  <c r="AF341" i="4" s="1"/>
  <c r="AF221" i="3"/>
  <c r="AF220" i="3" s="1"/>
  <c r="AF219" i="3" s="1"/>
  <c r="AF302" i="2"/>
  <c r="AF301" i="2" s="1"/>
  <c r="AF297" i="2" s="1"/>
  <c r="AN303" i="2"/>
  <c r="AE297" i="2"/>
  <c r="AX276" i="4"/>
  <c r="T276" i="4"/>
  <c r="AO268" i="4"/>
  <c r="AF448" i="3"/>
  <c r="AF447" i="3" s="1"/>
  <c r="AF442" i="3" s="1"/>
  <c r="S263" i="4"/>
  <c r="S262" i="4" s="1"/>
  <c r="S261" i="4" s="1"/>
  <c r="S260" i="4" s="1"/>
  <c r="AC462" i="4"/>
  <c r="AC461" i="4" s="1"/>
  <c r="AC460" i="4" s="1"/>
  <c r="AC456" i="4" s="1"/>
  <c r="AC441" i="3"/>
  <c r="AC440" i="3" s="1"/>
  <c r="AC439" i="3" s="1"/>
  <c r="AC435" i="3" s="1"/>
  <c r="AC262" i="2"/>
  <c r="AC261" i="2" s="1"/>
  <c r="AC260" i="2" s="1"/>
  <c r="AN301" i="4"/>
  <c r="AN300" i="4"/>
  <c r="AO286" i="4"/>
  <c r="T291" i="4"/>
  <c r="T290" i="4" s="1"/>
  <c r="T289" i="4" s="1"/>
  <c r="T288" i="4" s="1"/>
  <c r="T287" i="4" s="1"/>
  <c r="T286" i="4" s="1"/>
  <c r="T410" i="3"/>
  <c r="T409" i="3" s="1"/>
  <c r="T408" i="3" s="1"/>
  <c r="T407" i="3" s="1"/>
  <c r="T251" i="2"/>
  <c r="T250" i="2" s="1"/>
  <c r="T249" i="2" s="1"/>
  <c r="T248" i="2" s="1"/>
  <c r="AB252" i="2"/>
  <c r="AX255" i="4"/>
  <c r="AX254" i="4"/>
  <c r="Z259" i="4"/>
  <c r="Z258" i="4" s="1"/>
  <c r="Z257" i="4" s="1"/>
  <c r="Z256" i="4" s="1"/>
  <c r="Z405" i="3"/>
  <c r="Z404" i="3" s="1"/>
  <c r="Z403" i="3" s="1"/>
  <c r="Z402" i="3" s="1"/>
  <c r="Z246" i="2"/>
  <c r="Z245" i="2" s="1"/>
  <c r="Z244" i="2" s="1"/>
  <c r="AB232" i="4"/>
  <c r="AB231" i="4" s="1"/>
  <c r="AB230" i="4" s="1"/>
  <c r="AB392" i="3"/>
  <c r="AB391" i="3" s="1"/>
  <c r="AB390" i="3" s="1"/>
  <c r="AB233" i="2"/>
  <c r="AB232" i="2" s="1"/>
  <c r="Z226" i="4"/>
  <c r="Z225" i="4" s="1"/>
  <c r="Z222" i="4" s="1"/>
  <c r="Z386" i="3"/>
  <c r="Z385" i="3" s="1"/>
  <c r="Z382" i="3" s="1"/>
  <c r="Z227" i="2"/>
  <c r="Z224" i="2" s="1"/>
  <c r="AW382" i="3"/>
  <c r="AW361" i="3" s="1"/>
  <c r="AW360" i="3" s="1"/>
  <c r="Y382" i="3"/>
  <c r="Y361" i="3" s="1"/>
  <c r="Y360" i="3" s="1"/>
  <c r="AC216" i="4"/>
  <c r="AC215" i="4" s="1"/>
  <c r="AC214" i="4" s="1"/>
  <c r="AC376" i="3"/>
  <c r="AC375" i="3" s="1"/>
  <c r="AC374" i="3" s="1"/>
  <c r="AC217" i="2"/>
  <c r="AC216" i="2" s="1"/>
  <c r="R214" i="4"/>
  <c r="R207" i="4" s="1"/>
  <c r="R206" i="4" s="1"/>
  <c r="R200" i="4" s="1"/>
  <c r="AU292" i="3"/>
  <c r="AV172" i="4"/>
  <c r="AV171" i="4" s="1"/>
  <c r="X292" i="3"/>
  <c r="AB248" i="4"/>
  <c r="AB247" i="4" s="1"/>
  <c r="AB246" i="4" s="1"/>
  <c r="AB245" i="4" s="1"/>
  <c r="AB244" i="4" s="1"/>
  <c r="AB295" i="3"/>
  <c r="AB294" i="3" s="1"/>
  <c r="AB293" i="3" s="1"/>
  <c r="AB185" i="2"/>
  <c r="AB184" i="2" s="1"/>
  <c r="Z199" i="4"/>
  <c r="Z198" i="4" s="1"/>
  <c r="Z197" i="4" s="1"/>
  <c r="Z210" i="3"/>
  <c r="Z209" i="3" s="1"/>
  <c r="Z208" i="3" s="1"/>
  <c r="Z177" i="2"/>
  <c r="Z176" i="2" s="1"/>
  <c r="S193" i="4"/>
  <c r="S192" i="4" s="1"/>
  <c r="AA153" i="4"/>
  <c r="AA152" i="4" s="1"/>
  <c r="AA151" i="4" s="1"/>
  <c r="AA190" i="3"/>
  <c r="AA189" i="3" s="1"/>
  <c r="AA188" i="3" s="1"/>
  <c r="AA178" i="3" s="1"/>
  <c r="AA157" i="2"/>
  <c r="AA156" i="2" s="1"/>
  <c r="AA146" i="2" s="1"/>
  <c r="AR178" i="3"/>
  <c r="AR167" i="3" s="1"/>
  <c r="U178" i="3"/>
  <c r="P168" i="3"/>
  <c r="P167" i="3" s="1"/>
  <c r="AO168" i="3"/>
  <c r="AA77" i="4"/>
  <c r="AA76" i="4" s="1"/>
  <c r="AA75" i="4" s="1"/>
  <c r="AA171" i="3"/>
  <c r="AA170" i="3" s="1"/>
  <c r="AA169" i="3" s="1"/>
  <c r="AA168" i="3" s="1"/>
  <c r="AA138" i="2"/>
  <c r="AA137" i="2" s="1"/>
  <c r="AA136" i="2" s="1"/>
  <c r="AA68" i="4"/>
  <c r="AA67" i="4" s="1"/>
  <c r="AA66" i="4" s="1"/>
  <c r="AA163" i="3"/>
  <c r="AA162" i="3" s="1"/>
  <c r="AA161" i="3" s="1"/>
  <c r="AA160" i="3" s="1"/>
  <c r="AA130" i="2"/>
  <c r="AA129" i="2" s="1"/>
  <c r="AA128" i="2" s="1"/>
  <c r="Z136" i="4"/>
  <c r="Z135" i="4" s="1"/>
  <c r="Z134" i="4" s="1"/>
  <c r="Z133" i="4" s="1"/>
  <c r="Z132" i="4" s="1"/>
  <c r="Z159" i="3"/>
  <c r="Z158" i="3" s="1"/>
  <c r="Z157" i="3" s="1"/>
  <c r="Z156" i="3" s="1"/>
  <c r="Z126" i="2"/>
  <c r="Z125" i="2" s="1"/>
  <c r="Z124" i="2" s="1"/>
  <c r="AR146" i="3"/>
  <c r="AR138" i="3" s="1"/>
  <c r="U146" i="3"/>
  <c r="AC120" i="4"/>
  <c r="AC119" i="4" s="1"/>
  <c r="AC118" i="4" s="1"/>
  <c r="AC145" i="3"/>
  <c r="AC144" i="3" s="1"/>
  <c r="AC143" i="3" s="1"/>
  <c r="AC112" i="2"/>
  <c r="AC111" i="2" s="1"/>
  <c r="W138" i="3"/>
  <c r="AZ112" i="4"/>
  <c r="AZ111" i="4" s="1"/>
  <c r="AZ110" i="4" s="1"/>
  <c r="AZ137" i="3"/>
  <c r="AZ136" i="3" s="1"/>
  <c r="AZ135" i="3" s="1"/>
  <c r="AZ104" i="2"/>
  <c r="AZ103" i="2" s="1"/>
  <c r="T109" i="4"/>
  <c r="T108" i="4" s="1"/>
  <c r="T134" i="3"/>
  <c r="T133" i="3" s="1"/>
  <c r="T101" i="2"/>
  <c r="AB102" i="2"/>
  <c r="Z107" i="4"/>
  <c r="Z106" i="4" s="1"/>
  <c r="Z103" i="4" s="1"/>
  <c r="Z102" i="4" s="1"/>
  <c r="Z101" i="4" s="1"/>
  <c r="Z132" i="3"/>
  <c r="Z131" i="3" s="1"/>
  <c r="Z99" i="2"/>
  <c r="Z96" i="2" s="1"/>
  <c r="Z95" i="2" s="1"/>
  <c r="Z94" i="2" s="1"/>
  <c r="BA103" i="4"/>
  <c r="BA102" i="4" s="1"/>
  <c r="BA101" i="4" s="1"/>
  <c r="AM103" i="4"/>
  <c r="AM102" i="4" s="1"/>
  <c r="AM101" i="4" s="1"/>
  <c r="R128" i="3"/>
  <c r="R127" i="3" s="1"/>
  <c r="R126" i="3" s="1"/>
  <c r="AB97" i="4"/>
  <c r="AB96" i="4" s="1"/>
  <c r="AB125" i="3"/>
  <c r="AB124" i="3" s="1"/>
  <c r="AB92" i="2"/>
  <c r="AZ91" i="4"/>
  <c r="AZ90" i="4" s="1"/>
  <c r="AZ89" i="4" s="1"/>
  <c r="Z93" i="4"/>
  <c r="Z92" i="4" s="1"/>
  <c r="Z91" i="4" s="1"/>
  <c r="Z90" i="4" s="1"/>
  <c r="Z89" i="4" s="1"/>
  <c r="Z121" i="3"/>
  <c r="Z120" i="3" s="1"/>
  <c r="Z119" i="3" s="1"/>
  <c r="Z118" i="3" s="1"/>
  <c r="Z117" i="3" s="1"/>
  <c r="Z88" i="2"/>
  <c r="Z87" i="2" s="1"/>
  <c r="Z86" i="2" s="1"/>
  <c r="Z85" i="2" s="1"/>
  <c r="AC85" i="4"/>
  <c r="AC84" i="4" s="1"/>
  <c r="AC83" i="4" s="1"/>
  <c r="AC110" i="3"/>
  <c r="AC109" i="3" s="1"/>
  <c r="AC108" i="3" s="1"/>
  <c r="AC80" i="2"/>
  <c r="AC79" i="2" s="1"/>
  <c r="AA71" i="4"/>
  <c r="AA70" i="4" s="1"/>
  <c r="AA69" i="4" s="1"/>
  <c r="AA104" i="3"/>
  <c r="AA103" i="3" s="1"/>
  <c r="AA102" i="3" s="1"/>
  <c r="AA74" i="2"/>
  <c r="AA73" i="2" s="1"/>
  <c r="AF62" i="4"/>
  <c r="AF61" i="4" s="1"/>
  <c r="AB100" i="4"/>
  <c r="AB99" i="4" s="1"/>
  <c r="AB98" i="4" s="1"/>
  <c r="AB66" i="3"/>
  <c r="AB65" i="3" s="1"/>
  <c r="AB64" i="3" s="1"/>
  <c r="AB63" i="3" s="1"/>
  <c r="AB61" i="2"/>
  <c r="AB60" i="2" s="1"/>
  <c r="AB59" i="2" s="1"/>
  <c r="O90" i="4"/>
  <c r="O89" i="4" s="1"/>
  <c r="AN51" i="4"/>
  <c r="AN50" i="4" s="1"/>
  <c r="AN49" i="4" s="1"/>
  <c r="AN53" i="3"/>
  <c r="AN52" i="3" s="1"/>
  <c r="AN51" i="3" s="1"/>
  <c r="AN48" i="2"/>
  <c r="AN47" i="2" s="1"/>
  <c r="AC48" i="4"/>
  <c r="AC47" i="4" s="1"/>
  <c r="AC46" i="4" s="1"/>
  <c r="AC50" i="3"/>
  <c r="AC49" i="3" s="1"/>
  <c r="AC48" i="3" s="1"/>
  <c r="AC45" i="2"/>
  <c r="AC44" i="2" s="1"/>
  <c r="T43" i="4"/>
  <c r="T42" i="4" s="1"/>
  <c r="T45" i="3"/>
  <c r="T44" i="3" s="1"/>
  <c r="AB41" i="2"/>
  <c r="AV37" i="4"/>
  <c r="AV10" i="4" s="1"/>
  <c r="AV9" i="4" s="1"/>
  <c r="X39" i="3"/>
  <c r="X15" i="3" s="1"/>
  <c r="X8" i="3" s="1"/>
  <c r="AZ36" i="4"/>
  <c r="AZ35" i="4" s="1"/>
  <c r="AZ34" i="4" s="1"/>
  <c r="AZ38" i="3"/>
  <c r="AZ37" i="3" s="1"/>
  <c r="AZ36" i="3" s="1"/>
  <c r="AZ33" i="2"/>
  <c r="AZ32" i="2" s="1"/>
  <c r="AN31" i="3"/>
  <c r="Z28" i="4"/>
  <c r="Z27" i="4" s="1"/>
  <c r="Z26" i="4" s="1"/>
  <c r="Z33" i="3"/>
  <c r="Z32" i="3" s="1"/>
  <c r="Z28" i="2"/>
  <c r="Z27" i="2" s="1"/>
  <c r="AS15" i="3"/>
  <c r="AS8" i="3" s="1"/>
  <c r="AB23" i="4"/>
  <c r="AB22" i="4" s="1"/>
  <c r="AB21" i="4" s="1"/>
  <c r="AB28" i="3"/>
  <c r="AB27" i="3" s="1"/>
  <c r="AB23" i="2"/>
  <c r="AB22" i="2" s="1"/>
  <c r="BA21" i="3"/>
  <c r="AN21" i="3"/>
  <c r="T16" i="4"/>
  <c r="AX11" i="4"/>
  <c r="AE11" i="4"/>
  <c r="Z128" i="4"/>
  <c r="Z127" i="4" s="1"/>
  <c r="Z126" i="4" s="1"/>
  <c r="Z122" i="4" s="1"/>
  <c r="Z121" i="4" s="1"/>
  <c r="Z152" i="3"/>
  <c r="Z151" i="3" s="1"/>
  <c r="Z150" i="3" s="1"/>
  <c r="Z146" i="3" s="1"/>
  <c r="Z119" i="2"/>
  <c r="Z118" i="2" s="1"/>
  <c r="Z114" i="2" s="1"/>
  <c r="Z11" i="4"/>
  <c r="R203" i="2"/>
  <c r="R202" i="2" s="1"/>
  <c r="M9" i="2"/>
  <c r="M504" i="2" s="1"/>
  <c r="AC23" i="4"/>
  <c r="AC22" i="4" s="1"/>
  <c r="AC28" i="3"/>
  <c r="AC27" i="3" s="1"/>
  <c r="AC23" i="2"/>
  <c r="AB461" i="3"/>
  <c r="S26" i="4"/>
  <c r="R16" i="4"/>
  <c r="AU11" i="2"/>
  <c r="AU10" i="2" s="1"/>
  <c r="AU9" i="2" s="1"/>
  <c r="AM138" i="3"/>
  <c r="AL21" i="3"/>
  <c r="AL15" i="3" s="1"/>
  <c r="U491" i="4"/>
  <c r="U490" i="4" s="1"/>
  <c r="U489" i="4" s="1"/>
  <c r="U482" i="4" s="1"/>
  <c r="U455" i="4" s="1"/>
  <c r="U87" i="3"/>
  <c r="U86" i="3" s="1"/>
  <c r="U85" i="3" s="1"/>
  <c r="U67" i="3" s="1"/>
  <c r="U502" i="2"/>
  <c r="U501" i="2" s="1"/>
  <c r="AC503" i="2"/>
  <c r="AN485" i="4"/>
  <c r="AN484" i="4" s="1"/>
  <c r="AN483" i="4" s="1"/>
  <c r="AN482" i="4" s="1"/>
  <c r="AN81" i="3"/>
  <c r="AN80" i="3" s="1"/>
  <c r="AN79" i="3" s="1"/>
  <c r="AN496" i="2"/>
  <c r="AN495" i="2" s="1"/>
  <c r="AN494" i="2" s="1"/>
  <c r="AN493" i="2" s="1"/>
  <c r="AN492" i="2" s="1"/>
  <c r="T454" i="4"/>
  <c r="T453" i="4" s="1"/>
  <c r="T452" i="4" s="1"/>
  <c r="T448" i="4" s="1"/>
  <c r="T447" i="4" s="1"/>
  <c r="T477" i="3"/>
  <c r="T476" i="3" s="1"/>
  <c r="T475" i="3" s="1"/>
  <c r="T474" i="3" s="1"/>
  <c r="T469" i="3" s="1"/>
  <c r="T482" i="2"/>
  <c r="T481" i="2" s="1"/>
  <c r="T480" i="2" s="1"/>
  <c r="T475" i="2" s="1"/>
  <c r="AB483" i="2"/>
  <c r="AE436" i="4"/>
  <c r="BA115" i="3"/>
  <c r="BA114" i="3"/>
  <c r="AN472" i="4"/>
  <c r="AN471" i="4" s="1"/>
  <c r="AN467" i="4" s="1"/>
  <c r="AN116" i="3"/>
  <c r="AN473" i="2"/>
  <c r="AN472" i="2"/>
  <c r="AN471" i="2" s="1"/>
  <c r="S115" i="3"/>
  <c r="S114" i="3"/>
  <c r="AS436" i="4"/>
  <c r="T443" i="4"/>
  <c r="T442" i="4" s="1"/>
  <c r="T72" i="3"/>
  <c r="T71" i="3" s="1"/>
  <c r="T459" i="2"/>
  <c r="AB460" i="2"/>
  <c r="AX436" i="4"/>
  <c r="Z68" i="3"/>
  <c r="AM428" i="4"/>
  <c r="AM427" i="4" s="1"/>
  <c r="AM426" i="4" s="1"/>
  <c r="AM438" i="3"/>
  <c r="AM437" i="3" s="1"/>
  <c r="AM436" i="3" s="1"/>
  <c r="AM435" i="3" s="1"/>
  <c r="AM451" i="2"/>
  <c r="AM450" i="2" s="1"/>
  <c r="AM449" i="2" s="1"/>
  <c r="AM427" i="3"/>
  <c r="AM426" i="3" s="1"/>
  <c r="AM425" i="3" s="1"/>
  <c r="AM415" i="3" s="1"/>
  <c r="AM440" i="2"/>
  <c r="AM439" i="2" s="1"/>
  <c r="AM435" i="2" s="1"/>
  <c r="AN327" i="4"/>
  <c r="AN326" i="4" s="1"/>
  <c r="AN351" i="3"/>
  <c r="AN350" i="3" s="1"/>
  <c r="AN420" i="2"/>
  <c r="X338" i="3"/>
  <c r="AU408" i="2"/>
  <c r="AU296" i="2" s="1"/>
  <c r="AU295" i="2" s="1"/>
  <c r="U339" i="3"/>
  <c r="AN349" i="4"/>
  <c r="AN348" i="4" s="1"/>
  <c r="AN347" i="4" s="1"/>
  <c r="AN310" i="3"/>
  <c r="AN309" i="3" s="1"/>
  <c r="AN308" i="3" s="1"/>
  <c r="AN379" i="2"/>
  <c r="AN378" i="2" s="1"/>
  <c r="AA413" i="4"/>
  <c r="AA412" i="4" s="1"/>
  <c r="AA411" i="4" s="1"/>
  <c r="AA410" i="4" s="1"/>
  <c r="AA409" i="4" s="1"/>
  <c r="AA291" i="3"/>
  <c r="AA290" i="3" s="1"/>
  <c r="AA289" i="3" s="1"/>
  <c r="AA375" i="2"/>
  <c r="AA374" i="2" s="1"/>
  <c r="AL393" i="4"/>
  <c r="AL392" i="4" s="1"/>
  <c r="R370" i="4"/>
  <c r="R369" i="4" s="1"/>
  <c r="R368" i="4" s="1"/>
  <c r="R270" i="3"/>
  <c r="R269" i="3" s="1"/>
  <c r="R268" i="3" s="1"/>
  <c r="Z355" i="2"/>
  <c r="R354" i="2"/>
  <c r="R353" i="2" s="1"/>
  <c r="AZ361" i="4"/>
  <c r="AZ360" i="4" s="1"/>
  <c r="AZ359" i="4" s="1"/>
  <c r="AZ264" i="3"/>
  <c r="AZ263" i="3" s="1"/>
  <c r="AZ262" i="3" s="1"/>
  <c r="AZ348" i="2"/>
  <c r="AZ347" i="2" s="1"/>
  <c r="AN258" i="3"/>
  <c r="AN257" i="3" s="1"/>
  <c r="AN256" i="3" s="1"/>
  <c r="AN342" i="2"/>
  <c r="AN341" i="2" s="1"/>
  <c r="X240" i="3"/>
  <c r="AB399" i="4"/>
  <c r="AB398" i="4" s="1"/>
  <c r="AB397" i="4" s="1"/>
  <c r="AB246" i="3"/>
  <c r="AB245" i="3" s="1"/>
  <c r="AB244" i="3" s="1"/>
  <c r="AB330" i="2"/>
  <c r="AB329" i="2" s="1"/>
  <c r="U240" i="3"/>
  <c r="Z408" i="4"/>
  <c r="Z407" i="4" s="1"/>
  <c r="Z406" i="4" s="1"/>
  <c r="Z239" i="3"/>
  <c r="Z238" i="3" s="1"/>
  <c r="Z237" i="3" s="1"/>
  <c r="Z323" i="2"/>
  <c r="Z322" i="2" s="1"/>
  <c r="AO491" i="4"/>
  <c r="AO490" i="4" s="1"/>
  <c r="AO489" i="4" s="1"/>
  <c r="AO482" i="4" s="1"/>
  <c r="AO87" i="3"/>
  <c r="AO86" i="3" s="1"/>
  <c r="AO85" i="3" s="1"/>
  <c r="AO502" i="2"/>
  <c r="AX501" i="2"/>
  <c r="AX494" i="2"/>
  <c r="AX493" i="2" s="1"/>
  <c r="AX492" i="2" s="1"/>
  <c r="Z488" i="4"/>
  <c r="Z487" i="4" s="1"/>
  <c r="Z486" i="4" s="1"/>
  <c r="Z482" i="4" s="1"/>
  <c r="Z84" i="3"/>
  <c r="Z83" i="3" s="1"/>
  <c r="Z82" i="3" s="1"/>
  <c r="Z499" i="2"/>
  <c r="Z498" i="2" s="1"/>
  <c r="Z494" i="2" s="1"/>
  <c r="Z493" i="2" s="1"/>
  <c r="Z492" i="2" s="1"/>
  <c r="U494" i="2"/>
  <c r="U493" i="2" s="1"/>
  <c r="U492" i="2" s="1"/>
  <c r="AZ481" i="4"/>
  <c r="AZ480" i="4" s="1"/>
  <c r="AZ14" i="3"/>
  <c r="AZ13" i="3" s="1"/>
  <c r="AZ490" i="2"/>
  <c r="T479" i="4"/>
  <c r="T478" i="4" s="1"/>
  <c r="T12" i="3"/>
  <c r="T11" i="3" s="1"/>
  <c r="AB489" i="2"/>
  <c r="T488" i="2"/>
  <c r="AC451" i="4"/>
  <c r="AC450" i="4" s="1"/>
  <c r="AC449" i="4" s="1"/>
  <c r="AC448" i="4" s="1"/>
  <c r="AC447" i="4" s="1"/>
  <c r="AC473" i="3"/>
  <c r="AC472" i="3" s="1"/>
  <c r="AC471" i="3" s="1"/>
  <c r="AC470" i="3" s="1"/>
  <c r="AC469" i="3" s="1"/>
  <c r="AC478" i="2"/>
  <c r="AC477" i="2" s="1"/>
  <c r="AC476" i="2" s="1"/>
  <c r="AC475" i="2" s="1"/>
  <c r="AM115" i="3"/>
  <c r="AM114" i="3"/>
  <c r="AM92" i="3" s="1"/>
  <c r="Z472" i="4"/>
  <c r="Z471" i="4" s="1"/>
  <c r="Z116" i="3"/>
  <c r="Z473" i="2"/>
  <c r="Z472" i="2"/>
  <c r="Z471" i="2" s="1"/>
  <c r="AO446" i="4"/>
  <c r="AO445" i="4" s="1"/>
  <c r="AO444" i="4" s="1"/>
  <c r="AO75" i="3"/>
  <c r="AO74" i="3" s="1"/>
  <c r="AO73" i="3" s="1"/>
  <c r="AO462" i="2"/>
  <c r="AO461" i="2" s="1"/>
  <c r="AO455" i="2" s="1"/>
  <c r="AO454" i="2" s="1"/>
  <c r="AO453" i="2" s="1"/>
  <c r="AN443" i="4"/>
  <c r="AN442" i="4" s="1"/>
  <c r="AN72" i="3"/>
  <c r="AN71" i="3" s="1"/>
  <c r="AN459" i="2"/>
  <c r="AB427" i="3"/>
  <c r="AB426" i="3" s="1"/>
  <c r="AB425" i="3" s="1"/>
  <c r="AB440" i="2"/>
  <c r="AB439" i="2" s="1"/>
  <c r="AB435" i="2" s="1"/>
  <c r="AE430" i="2"/>
  <c r="R435" i="2"/>
  <c r="R430" i="2" s="1"/>
  <c r="AL422" i="4"/>
  <c r="AL421" i="4" s="1"/>
  <c r="AC327" i="4"/>
  <c r="AC326" i="4" s="1"/>
  <c r="AC351" i="3"/>
  <c r="AC350" i="3" s="1"/>
  <c r="AC420" i="2"/>
  <c r="R347" i="3"/>
  <c r="AZ322" i="4"/>
  <c r="AZ321" i="4" s="1"/>
  <c r="AZ320" i="4" s="1"/>
  <c r="AZ346" i="3"/>
  <c r="AZ345" i="3" s="1"/>
  <c r="AZ344" i="3" s="1"/>
  <c r="AZ415" i="2"/>
  <c r="AZ414" i="2" s="1"/>
  <c r="AX338" i="3"/>
  <c r="T315" i="4"/>
  <c r="AN420" i="4"/>
  <c r="AN419" i="4" s="1"/>
  <c r="AN337" i="3"/>
  <c r="AN336" i="3" s="1"/>
  <c r="AN406" i="2"/>
  <c r="AB376" i="4"/>
  <c r="AB375" i="4" s="1"/>
  <c r="AB374" i="4" s="1"/>
  <c r="AB325" i="3"/>
  <c r="AB324" i="3" s="1"/>
  <c r="AB323" i="3" s="1"/>
  <c r="AB394" i="2"/>
  <c r="AB393" i="2" s="1"/>
  <c r="Z319" i="3"/>
  <c r="Z318" i="3" s="1"/>
  <c r="Z317" i="3" s="1"/>
  <c r="Z388" i="2"/>
  <c r="Z387" i="2" s="1"/>
  <c r="AZ349" i="4"/>
  <c r="AZ348" i="4" s="1"/>
  <c r="AZ347" i="4" s="1"/>
  <c r="AZ310" i="3"/>
  <c r="AZ309" i="3" s="1"/>
  <c r="AZ308" i="3" s="1"/>
  <c r="AZ379" i="2"/>
  <c r="AZ378" i="2" s="1"/>
  <c r="Z413" i="4"/>
  <c r="Z412" i="4" s="1"/>
  <c r="Z411" i="4" s="1"/>
  <c r="Z410" i="4" s="1"/>
  <c r="Z409" i="4" s="1"/>
  <c r="Z291" i="3"/>
  <c r="Z290" i="3" s="1"/>
  <c r="Z289" i="3" s="1"/>
  <c r="Z375" i="2"/>
  <c r="Z374" i="2" s="1"/>
  <c r="AE325" i="2"/>
  <c r="AC408" i="4"/>
  <c r="AC407" i="4" s="1"/>
  <c r="AC406" i="4" s="1"/>
  <c r="AC239" i="3"/>
  <c r="AC238" i="3" s="1"/>
  <c r="AC237" i="3" s="1"/>
  <c r="AC215" i="3" s="1"/>
  <c r="AC323" i="2"/>
  <c r="AC322" i="2" s="1"/>
  <c r="AM233" i="3"/>
  <c r="AM232" i="3" s="1"/>
  <c r="AM231" i="3" s="1"/>
  <c r="AM317" i="2"/>
  <c r="AM316" i="2" s="1"/>
  <c r="AF215" i="3"/>
  <c r="AZ352" i="4"/>
  <c r="AZ351" i="4" s="1"/>
  <c r="AZ350" i="4" s="1"/>
  <c r="AZ305" i="2"/>
  <c r="AZ304" i="2" s="1"/>
  <c r="AZ297" i="2" s="1"/>
  <c r="T481" i="4"/>
  <c r="T480" i="4" s="1"/>
  <c r="T14" i="3"/>
  <c r="T13" i="3" s="1"/>
  <c r="T490" i="2"/>
  <c r="AB491" i="2"/>
  <c r="AY467" i="4"/>
  <c r="AY455" i="4" s="1"/>
  <c r="R475" i="4"/>
  <c r="R474" i="4" s="1"/>
  <c r="R473" i="4" s="1"/>
  <c r="R467" i="4" s="1"/>
  <c r="R455" i="4" s="1"/>
  <c r="R91" i="3"/>
  <c r="R90" i="3" s="1"/>
  <c r="R89" i="3" s="1"/>
  <c r="R88" i="3" s="1"/>
  <c r="Z470" i="2"/>
  <c r="R469" i="2"/>
  <c r="R468" i="2" s="1"/>
  <c r="R467" i="2" s="1"/>
  <c r="R454" i="2" s="1"/>
  <c r="R453" i="2" s="1"/>
  <c r="AL67" i="3"/>
  <c r="AA428" i="4"/>
  <c r="AA427" i="4" s="1"/>
  <c r="AA426" i="4" s="1"/>
  <c r="AA438" i="3"/>
  <c r="AA437" i="3" s="1"/>
  <c r="AA436" i="3" s="1"/>
  <c r="AA451" i="2"/>
  <c r="AA450" i="2" s="1"/>
  <c r="AA449" i="2" s="1"/>
  <c r="Z435" i="4"/>
  <c r="Z434" i="4" s="1"/>
  <c r="Z433" i="4" s="1"/>
  <c r="Z434" i="3"/>
  <c r="Z433" i="3" s="1"/>
  <c r="Z432" i="3" s="1"/>
  <c r="Z447" i="2"/>
  <c r="Z446" i="2" s="1"/>
  <c r="AY427" i="3"/>
  <c r="AY426" i="3" s="1"/>
  <c r="AY425" i="3" s="1"/>
  <c r="AY440" i="2"/>
  <c r="AY439" i="2" s="1"/>
  <c r="AY435" i="2" s="1"/>
  <c r="AY430" i="2" s="1"/>
  <c r="AC425" i="4"/>
  <c r="AC424" i="4" s="1"/>
  <c r="AC423" i="4" s="1"/>
  <c r="AC422" i="4" s="1"/>
  <c r="AC421" i="4" s="1"/>
  <c r="AC414" i="3"/>
  <c r="AC413" i="3" s="1"/>
  <c r="AC412" i="3" s="1"/>
  <c r="AC411" i="3" s="1"/>
  <c r="AC433" i="2"/>
  <c r="AC432" i="2" s="1"/>
  <c r="AC431" i="2" s="1"/>
  <c r="AC329" i="4"/>
  <c r="AC328" i="4" s="1"/>
  <c r="AC353" i="3"/>
  <c r="AC352" i="3" s="1"/>
  <c r="AC422" i="2"/>
  <c r="AO347" i="3"/>
  <c r="AO338" i="3" s="1"/>
  <c r="U347" i="3"/>
  <c r="T322" i="4"/>
  <c r="T321" i="4" s="1"/>
  <c r="T320" i="4" s="1"/>
  <c r="T346" i="3"/>
  <c r="T345" i="3" s="1"/>
  <c r="T344" i="3" s="1"/>
  <c r="T415" i="2"/>
  <c r="T414" i="2" s="1"/>
  <c r="AB416" i="2"/>
  <c r="BA408" i="2"/>
  <c r="BA296" i="2" s="1"/>
  <c r="BA295" i="2" s="1"/>
  <c r="AA384" i="4"/>
  <c r="AA383" i="4" s="1"/>
  <c r="AA382" i="4" s="1"/>
  <c r="AA381" i="4" s="1"/>
  <c r="AA380" i="4" s="1"/>
  <c r="AA331" i="3"/>
  <c r="AA330" i="3" s="1"/>
  <c r="AA329" i="3" s="1"/>
  <c r="AA400" i="2"/>
  <c r="AA399" i="2" s="1"/>
  <c r="K382" i="4"/>
  <c r="K381" i="4" s="1"/>
  <c r="K380" i="4" s="1"/>
  <c r="AM377" i="2"/>
  <c r="AB405" i="4"/>
  <c r="AB404" i="4" s="1"/>
  <c r="AB403" i="4" s="1"/>
  <c r="AB285" i="3"/>
  <c r="AB284" i="3" s="1"/>
  <c r="AB283" i="3" s="1"/>
  <c r="AB369" i="2"/>
  <c r="AB368" i="2" s="1"/>
  <c r="Z276" i="3"/>
  <c r="Z275" i="3" s="1"/>
  <c r="Z274" i="3" s="1"/>
  <c r="Z360" i="2"/>
  <c r="Z359" i="2" s="1"/>
  <c r="T370" i="4"/>
  <c r="T369" i="4" s="1"/>
  <c r="T368" i="4" s="1"/>
  <c r="T270" i="3"/>
  <c r="T269" i="3" s="1"/>
  <c r="T268" i="3" s="1"/>
  <c r="AB355" i="2"/>
  <c r="T354" i="2"/>
  <c r="T353" i="2" s="1"/>
  <c r="AN361" i="4"/>
  <c r="AN360" i="4" s="1"/>
  <c r="AN359" i="4" s="1"/>
  <c r="AN264" i="3"/>
  <c r="AN263" i="3" s="1"/>
  <c r="AN262" i="3" s="1"/>
  <c r="AN348" i="2"/>
  <c r="AN347" i="2" s="1"/>
  <c r="V331" i="4"/>
  <c r="V330" i="4" s="1"/>
  <c r="AV240" i="3"/>
  <c r="L346" i="4"/>
  <c r="L345" i="4" s="1"/>
  <c r="L344" i="4" s="1"/>
  <c r="L252" i="3"/>
  <c r="L251" i="3" s="1"/>
  <c r="L250" i="3" s="1"/>
  <c r="L240" i="3" s="1"/>
  <c r="L336" i="2"/>
  <c r="L335" i="2" s="1"/>
  <c r="L325" i="2" s="1"/>
  <c r="T337" i="2"/>
  <c r="AO331" i="4"/>
  <c r="AO330" i="4" s="1"/>
  <c r="AX325" i="2"/>
  <c r="S393" i="4"/>
  <c r="S392" i="4" s="1"/>
  <c r="AB236" i="3"/>
  <c r="AB235" i="3" s="1"/>
  <c r="AB234" i="3" s="1"/>
  <c r="AB320" i="2"/>
  <c r="AB319" i="2" s="1"/>
  <c r="N214" i="3"/>
  <c r="AA352" i="4"/>
  <c r="AA351" i="4" s="1"/>
  <c r="AA350" i="4" s="1"/>
  <c r="AA305" i="2"/>
  <c r="AA304" i="2" s="1"/>
  <c r="U215" i="3"/>
  <c r="AY297" i="2"/>
  <c r="AM461" i="3"/>
  <c r="R461" i="3"/>
  <c r="T275" i="4"/>
  <c r="T274" i="4" s="1"/>
  <c r="T273" i="4" s="1"/>
  <c r="T460" i="3"/>
  <c r="T459" i="3" s="1"/>
  <c r="T458" i="3" s="1"/>
  <c r="AB285" i="2"/>
  <c r="T284" i="2"/>
  <c r="T283" i="2" s="1"/>
  <c r="AZ267" i="4"/>
  <c r="AZ266" i="4" s="1"/>
  <c r="AZ452" i="3"/>
  <c r="AZ451" i="3" s="1"/>
  <c r="AZ276" i="2"/>
  <c r="AC10" i="3"/>
  <c r="AC9" i="3" s="1"/>
  <c r="L482" i="4"/>
  <c r="L455" i="4" s="1"/>
  <c r="AY469" i="3"/>
  <c r="AO115" i="3"/>
  <c r="AO114" i="3"/>
  <c r="AO92" i="3" s="1"/>
  <c r="AB472" i="4"/>
  <c r="AB471" i="4" s="1"/>
  <c r="AB116" i="3"/>
  <c r="AB473" i="2"/>
  <c r="AB472" i="2"/>
  <c r="AB471" i="2" s="1"/>
  <c r="BA446" i="4"/>
  <c r="BA445" i="4" s="1"/>
  <c r="BA444" i="4" s="1"/>
  <c r="BA438" i="4" s="1"/>
  <c r="BA437" i="4" s="1"/>
  <c r="BA436" i="4" s="1"/>
  <c r="BA75" i="3"/>
  <c r="BA74" i="3" s="1"/>
  <c r="BA73" i="3" s="1"/>
  <c r="BA67" i="3" s="1"/>
  <c r="BA462" i="2"/>
  <c r="BA461" i="2" s="1"/>
  <c r="BA455" i="2" s="1"/>
  <c r="BA454" i="2" s="1"/>
  <c r="BA453" i="2" s="1"/>
  <c r="AO68" i="3"/>
  <c r="AA441" i="4"/>
  <c r="AA440" i="4" s="1"/>
  <c r="AA439" i="4" s="1"/>
  <c r="AA438" i="4" s="1"/>
  <c r="AA437" i="4" s="1"/>
  <c r="AA70" i="3"/>
  <c r="AA69" i="3" s="1"/>
  <c r="AA68" i="3" s="1"/>
  <c r="AA67" i="3" s="1"/>
  <c r="AA457" i="2"/>
  <c r="AA456" i="2" s="1"/>
  <c r="AA455" i="2" s="1"/>
  <c r="AA454" i="2" s="1"/>
  <c r="AO429" i="3"/>
  <c r="AO428" i="3" s="1"/>
  <c r="AO415" i="3" s="1"/>
  <c r="AO406" i="3" s="1"/>
  <c r="AA431" i="4"/>
  <c r="AA430" i="3"/>
  <c r="AA443" i="2"/>
  <c r="AA442" i="2" s="1"/>
  <c r="K430" i="4"/>
  <c r="K429" i="4" s="1"/>
  <c r="K422" i="4" s="1"/>
  <c r="K421" i="4" s="1"/>
  <c r="AZ422" i="4"/>
  <c r="AZ421" i="4" s="1"/>
  <c r="AN325" i="4"/>
  <c r="AN324" i="4" s="1"/>
  <c r="AN349" i="3"/>
  <c r="AN348" i="3" s="1"/>
  <c r="AN418" i="2"/>
  <c r="AN417" i="2" s="1"/>
  <c r="Z323" i="4"/>
  <c r="AQ315" i="4"/>
  <c r="AQ314" i="4" s="1"/>
  <c r="AQ313" i="4" s="1"/>
  <c r="AB315" i="4"/>
  <c r="R315" i="4"/>
  <c r="R314" i="4" s="1"/>
  <c r="R313" i="4" s="1"/>
  <c r="AO333" i="3"/>
  <c r="AO332" i="3" s="1"/>
  <c r="AA333" i="3"/>
  <c r="AA332" i="3" s="1"/>
  <c r="L416" i="4"/>
  <c r="L415" i="4" s="1"/>
  <c r="L414" i="4" s="1"/>
  <c r="AN382" i="4"/>
  <c r="AN381" i="4" s="1"/>
  <c r="AN380" i="4" s="1"/>
  <c r="Z384" i="4"/>
  <c r="Z383" i="4" s="1"/>
  <c r="Z382" i="4" s="1"/>
  <c r="Z381" i="4" s="1"/>
  <c r="Z380" i="4" s="1"/>
  <c r="AX364" i="4"/>
  <c r="AX363" i="4" s="1"/>
  <c r="AX362" i="4" s="1"/>
  <c r="AX331" i="4" s="1"/>
  <c r="AX330" i="4" s="1"/>
  <c r="AX322" i="3"/>
  <c r="AX321" i="3" s="1"/>
  <c r="AX320" i="3" s="1"/>
  <c r="AX292" i="3" s="1"/>
  <c r="AX391" i="2"/>
  <c r="AX390" i="2" s="1"/>
  <c r="AX377" i="2" s="1"/>
  <c r="AZ319" i="3"/>
  <c r="AZ318" i="3" s="1"/>
  <c r="AZ317" i="3" s="1"/>
  <c r="AZ388" i="2"/>
  <c r="AZ387" i="2" s="1"/>
  <c r="T313" i="3"/>
  <c r="T312" i="3" s="1"/>
  <c r="T311" i="3" s="1"/>
  <c r="T382" i="2"/>
  <c r="T381" i="2" s="1"/>
  <c r="AB383" i="2"/>
  <c r="AB288" i="3"/>
  <c r="AB287" i="3" s="1"/>
  <c r="AB286" i="3" s="1"/>
  <c r="AB372" i="2"/>
  <c r="AB371" i="2" s="1"/>
  <c r="AC276" i="3"/>
  <c r="AC275" i="3" s="1"/>
  <c r="AC274" i="3" s="1"/>
  <c r="AC360" i="2"/>
  <c r="AC359" i="2" s="1"/>
  <c r="AM370" i="4"/>
  <c r="AM369" i="4" s="1"/>
  <c r="AM368" i="4" s="1"/>
  <c r="AM270" i="3"/>
  <c r="AM269" i="3" s="1"/>
  <c r="AM268" i="3" s="1"/>
  <c r="AM240" i="3" s="1"/>
  <c r="AM354" i="2"/>
  <c r="AM353" i="2" s="1"/>
  <c r="AM325" i="2" s="1"/>
  <c r="AJ261" i="3"/>
  <c r="AJ260" i="3" s="1"/>
  <c r="AJ259" i="3" s="1"/>
  <c r="AJ240" i="3" s="1"/>
  <c r="AN346" i="2"/>
  <c r="AN358" i="4" s="1"/>
  <c r="AN357" i="4" s="1"/>
  <c r="AN356" i="4" s="1"/>
  <c r="AJ345" i="2"/>
  <c r="AJ344" i="2" s="1"/>
  <c r="AJ325" i="2" s="1"/>
  <c r="AJ296" i="2" s="1"/>
  <c r="AJ295" i="2" s="1"/>
  <c r="AC255" i="3"/>
  <c r="AC254" i="3" s="1"/>
  <c r="AC253" i="3" s="1"/>
  <c r="AC339" i="2"/>
  <c r="AC338" i="2" s="1"/>
  <c r="AP325" i="2"/>
  <c r="AP296" i="2" s="1"/>
  <c r="AP295" i="2" s="1"/>
  <c r="Z334" i="4"/>
  <c r="Z333" i="4" s="1"/>
  <c r="Z332" i="4" s="1"/>
  <c r="Z249" i="3"/>
  <c r="Z248" i="3" s="1"/>
  <c r="Z247" i="3" s="1"/>
  <c r="Z333" i="2"/>
  <c r="Z332" i="2" s="1"/>
  <c r="AA408" i="4"/>
  <c r="AA407" i="4" s="1"/>
  <c r="AA406" i="4" s="1"/>
  <c r="AA239" i="3"/>
  <c r="AA238" i="3" s="1"/>
  <c r="AA237" i="3" s="1"/>
  <c r="AA323" i="2"/>
  <c r="AA322" i="2" s="1"/>
  <c r="AA233" i="3"/>
  <c r="AA232" i="3" s="1"/>
  <c r="AA231" i="3" s="1"/>
  <c r="AA317" i="2"/>
  <c r="AA316" i="2" s="1"/>
  <c r="Z230" i="3"/>
  <c r="Z229" i="3" s="1"/>
  <c r="Z228" i="3" s="1"/>
  <c r="Z314" i="2"/>
  <c r="Z313" i="2" s="1"/>
  <c r="L355" i="4"/>
  <c r="L354" i="4" s="1"/>
  <c r="L353" i="4" s="1"/>
  <c r="AO215" i="3"/>
  <c r="AA432" i="4"/>
  <c r="AA431" i="3"/>
  <c r="AA347" i="3"/>
  <c r="AC315" i="4"/>
  <c r="AB361" i="4"/>
  <c r="AB360" i="4" s="1"/>
  <c r="AB359" i="4" s="1"/>
  <c r="AB264" i="3"/>
  <c r="AB263" i="3" s="1"/>
  <c r="AB262" i="3" s="1"/>
  <c r="AB348" i="2"/>
  <c r="AB347" i="2" s="1"/>
  <c r="AZ461" i="3"/>
  <c r="AS461" i="3"/>
  <c r="AS447" i="3" s="1"/>
  <c r="AS442" i="3" s="1"/>
  <c r="AA278" i="4"/>
  <c r="AA277" i="4" s="1"/>
  <c r="AA276" i="4" s="1"/>
  <c r="AA463" i="3"/>
  <c r="AA462" i="3" s="1"/>
  <c r="AA461" i="3" s="1"/>
  <c r="AA447" i="3" s="1"/>
  <c r="AA287" i="2"/>
  <c r="AA286" i="2" s="1"/>
  <c r="AA272" i="2" s="1"/>
  <c r="AA264" i="2" s="1"/>
  <c r="AZ275" i="4"/>
  <c r="AZ274" i="4" s="1"/>
  <c r="AZ273" i="4" s="1"/>
  <c r="AZ460" i="3"/>
  <c r="AZ459" i="3" s="1"/>
  <c r="AZ458" i="3" s="1"/>
  <c r="AZ284" i="2"/>
  <c r="AZ283" i="2" s="1"/>
  <c r="AV453" i="3"/>
  <c r="AV447" i="3" s="1"/>
  <c r="AV442" i="3" s="1"/>
  <c r="T272" i="4"/>
  <c r="T271" i="4" s="1"/>
  <c r="T457" i="3"/>
  <c r="T456" i="3" s="1"/>
  <c r="AB282" i="2"/>
  <c r="T281" i="2"/>
  <c r="BA262" i="4"/>
  <c r="BA261" i="4" s="1"/>
  <c r="BA260" i="4" s="1"/>
  <c r="AM262" i="4"/>
  <c r="AM261" i="4" s="1"/>
  <c r="AM260" i="4" s="1"/>
  <c r="X262" i="4"/>
  <c r="X261" i="4" s="1"/>
  <c r="X260" i="4" s="1"/>
  <c r="AA305" i="4"/>
  <c r="AA304" i="4" s="1"/>
  <c r="AA303" i="4" s="1"/>
  <c r="AA302" i="4" s="1"/>
  <c r="AA421" i="3"/>
  <c r="AA420" i="3" s="1"/>
  <c r="AA419" i="3" s="1"/>
  <c r="AA258" i="2"/>
  <c r="AA257" i="2" s="1"/>
  <c r="K286" i="4"/>
  <c r="S406" i="3"/>
  <c r="AC229" i="4"/>
  <c r="AC228" i="4" s="1"/>
  <c r="AC227" i="4" s="1"/>
  <c r="AC389" i="3"/>
  <c r="AC388" i="3" s="1"/>
  <c r="AC387" i="3" s="1"/>
  <c r="AC230" i="2"/>
  <c r="AC229" i="2" s="1"/>
  <c r="U224" i="4"/>
  <c r="U223" i="4" s="1"/>
  <c r="U222" i="4" s="1"/>
  <c r="U207" i="4" s="1"/>
  <c r="U206" i="4" s="1"/>
  <c r="U200" i="4" s="1"/>
  <c r="U384" i="3"/>
  <c r="U383" i="3" s="1"/>
  <c r="U382" i="3" s="1"/>
  <c r="U361" i="3" s="1"/>
  <c r="U360" i="3" s="1"/>
  <c r="U225" i="2"/>
  <c r="U224" i="2" s="1"/>
  <c r="U203" i="2" s="1"/>
  <c r="U202" i="2" s="1"/>
  <c r="AC226" i="2"/>
  <c r="AR214" i="4"/>
  <c r="AR207" i="4" s="1"/>
  <c r="AR206" i="4" s="1"/>
  <c r="AR361" i="3"/>
  <c r="AR360" i="3" s="1"/>
  <c r="AQ292" i="3"/>
  <c r="AQ214" i="3" s="1"/>
  <c r="O292" i="3"/>
  <c r="AN181" i="4"/>
  <c r="AN180" i="4" s="1"/>
  <c r="AN179" i="4" s="1"/>
  <c r="AN304" i="3"/>
  <c r="AN303" i="3" s="1"/>
  <c r="AN302" i="3" s="1"/>
  <c r="AN194" i="2"/>
  <c r="AN193" i="2" s="1"/>
  <c r="AY292" i="3"/>
  <c r="AA248" i="4"/>
  <c r="AA247" i="4" s="1"/>
  <c r="AA246" i="4" s="1"/>
  <c r="AA245" i="4" s="1"/>
  <c r="AA244" i="4" s="1"/>
  <c r="AA295" i="3"/>
  <c r="AA294" i="3" s="1"/>
  <c r="AA293" i="3" s="1"/>
  <c r="AA185" i="2"/>
  <c r="AA184" i="2" s="1"/>
  <c r="AB191" i="4"/>
  <c r="AB190" i="4" s="1"/>
  <c r="AB189" i="4" s="1"/>
  <c r="AB188" i="4" s="1"/>
  <c r="AB187" i="4" s="1"/>
  <c r="AB207" i="3"/>
  <c r="AB206" i="3" s="1"/>
  <c r="AB205" i="3" s="1"/>
  <c r="AB174" i="2"/>
  <c r="AB173" i="2" s="1"/>
  <c r="L167" i="3"/>
  <c r="AN77" i="4"/>
  <c r="AN76" i="4" s="1"/>
  <c r="AN75" i="4" s="1"/>
  <c r="AN171" i="3"/>
  <c r="AN170" i="3" s="1"/>
  <c r="AN169" i="3" s="1"/>
  <c r="AN168" i="3" s="1"/>
  <c r="AN138" i="2"/>
  <c r="AN137" i="2" s="1"/>
  <c r="AN136" i="2" s="1"/>
  <c r="U138" i="3"/>
  <c r="AN109" i="4"/>
  <c r="AN108" i="4" s="1"/>
  <c r="AN134" i="3"/>
  <c r="AN133" i="3" s="1"/>
  <c r="AN101" i="2"/>
  <c r="AZ85" i="4"/>
  <c r="AZ84" i="4" s="1"/>
  <c r="AZ83" i="4" s="1"/>
  <c r="AZ82" i="4" s="1"/>
  <c r="AZ81" i="4" s="1"/>
  <c r="AZ110" i="3"/>
  <c r="AZ109" i="3" s="1"/>
  <c r="AZ108" i="3" s="1"/>
  <c r="AZ80" i="2"/>
  <c r="AZ79" i="2" s="1"/>
  <c r="T74" i="4"/>
  <c r="T73" i="4" s="1"/>
  <c r="T72" i="4" s="1"/>
  <c r="T107" i="3"/>
  <c r="T106" i="3" s="1"/>
  <c r="T105" i="3" s="1"/>
  <c r="T77" i="2"/>
  <c r="T76" i="2" s="1"/>
  <c r="AB78" i="2"/>
  <c r="Z71" i="4"/>
  <c r="Z70" i="4" s="1"/>
  <c r="Z69" i="4" s="1"/>
  <c r="Z104" i="3"/>
  <c r="Z103" i="3" s="1"/>
  <c r="Z102" i="3" s="1"/>
  <c r="Z74" i="2"/>
  <c r="Z73" i="2" s="1"/>
  <c r="S92" i="3"/>
  <c r="AA100" i="4"/>
  <c r="AA99" i="4" s="1"/>
  <c r="AA98" i="4" s="1"/>
  <c r="AA66" i="3"/>
  <c r="AA65" i="3" s="1"/>
  <c r="AA64" i="3" s="1"/>
  <c r="AA63" i="3" s="1"/>
  <c r="AA61" i="2"/>
  <c r="AA60" i="2" s="1"/>
  <c r="AA59" i="2" s="1"/>
  <c r="K90" i="4"/>
  <c r="K89" i="4" s="1"/>
  <c r="AO60" i="4"/>
  <c r="AO59" i="4" s="1"/>
  <c r="AO58" i="4" s="1"/>
  <c r="AO10" i="4" s="1"/>
  <c r="AO9" i="4" s="1"/>
  <c r="AO59" i="3"/>
  <c r="AO58" i="3" s="1"/>
  <c r="AO57" i="3" s="1"/>
  <c r="AO54" i="2"/>
  <c r="AO53" i="2" s="1"/>
  <c r="AZ48" i="4"/>
  <c r="AZ47" i="4" s="1"/>
  <c r="AZ46" i="4" s="1"/>
  <c r="AZ50" i="3"/>
  <c r="AZ49" i="3" s="1"/>
  <c r="AZ48" i="3" s="1"/>
  <c r="AZ45" i="2"/>
  <c r="AZ44" i="2" s="1"/>
  <c r="AA45" i="4"/>
  <c r="AA44" i="4" s="1"/>
  <c r="AA37" i="4" s="1"/>
  <c r="AA47" i="3"/>
  <c r="AA46" i="3" s="1"/>
  <c r="AA39" i="3" s="1"/>
  <c r="AA42" i="2"/>
  <c r="AA35" i="2" s="1"/>
  <c r="AZ41" i="4"/>
  <c r="AZ40" i="4" s="1"/>
  <c r="AZ43" i="3"/>
  <c r="AZ42" i="3" s="1"/>
  <c r="AZ38" i="2"/>
  <c r="AZ39" i="4"/>
  <c r="AZ38" i="4" s="1"/>
  <c r="AZ41" i="3"/>
  <c r="AZ40" i="3" s="1"/>
  <c r="AZ36" i="2"/>
  <c r="AL37" i="4"/>
  <c r="P37" i="4"/>
  <c r="P10" i="4" s="1"/>
  <c r="P9" i="4" s="1"/>
  <c r="T36" i="4"/>
  <c r="T35" i="4" s="1"/>
  <c r="T34" i="4" s="1"/>
  <c r="T38" i="3"/>
  <c r="T37" i="3" s="1"/>
  <c r="T36" i="3" s="1"/>
  <c r="T33" i="2"/>
  <c r="T32" i="2" s="1"/>
  <c r="AB34" i="2"/>
  <c r="AK10" i="4"/>
  <c r="AK9" i="4" s="1"/>
  <c r="AK8" i="4" s="1"/>
  <c r="AK492" i="4" s="1"/>
  <c r="M15" i="3"/>
  <c r="M8" i="3" s="1"/>
  <c r="M478" i="3" s="1"/>
  <c r="AB20" i="4"/>
  <c r="AB19" i="4" s="1"/>
  <c r="AB16" i="4" s="1"/>
  <c r="AB25" i="3"/>
  <c r="AB24" i="3" s="1"/>
  <c r="AB21" i="3" s="1"/>
  <c r="AB20" i="2"/>
  <c r="AB17" i="2" s="1"/>
  <c r="AD8" i="3"/>
  <c r="AU10" i="4"/>
  <c r="AU9" i="4" s="1"/>
  <c r="AM315" i="4"/>
  <c r="AM314" i="4" s="1"/>
  <c r="AM313" i="4" s="1"/>
  <c r="Z349" i="4"/>
  <c r="Z348" i="4" s="1"/>
  <c r="Z347" i="4" s="1"/>
  <c r="Z310" i="3"/>
  <c r="Z309" i="3" s="1"/>
  <c r="Z308" i="3" s="1"/>
  <c r="Z379" i="2"/>
  <c r="Z378" i="2" s="1"/>
  <c r="AC361" i="4"/>
  <c r="AC360" i="4" s="1"/>
  <c r="AC359" i="4" s="1"/>
  <c r="AC331" i="4" s="1"/>
  <c r="AC330" i="4" s="1"/>
  <c r="R297" i="2"/>
  <c r="S215" i="3"/>
  <c r="AK286" i="2"/>
  <c r="AK272" i="2" s="1"/>
  <c r="AK264" i="2" s="1"/>
  <c r="AK9" i="2" s="1"/>
  <c r="AL448" i="3"/>
  <c r="AL447" i="3" s="1"/>
  <c r="AL442" i="3" s="1"/>
  <c r="P448" i="3"/>
  <c r="P447" i="3" s="1"/>
  <c r="P442" i="3" s="1"/>
  <c r="AA462" i="4"/>
  <c r="AA461" i="4" s="1"/>
  <c r="AA460" i="4" s="1"/>
  <c r="AA456" i="4" s="1"/>
  <c r="AA441" i="3"/>
  <c r="AA440" i="3" s="1"/>
  <c r="AA439" i="3" s="1"/>
  <c r="AA262" i="2"/>
  <c r="AA261" i="2" s="1"/>
  <c r="AA260" i="2" s="1"/>
  <c r="AL415" i="3"/>
  <c r="AL406" i="3" s="1"/>
  <c r="R301" i="4"/>
  <c r="R300" i="4"/>
  <c r="AC291" i="4"/>
  <c r="AC290" i="4" s="1"/>
  <c r="AC289" i="4" s="1"/>
  <c r="AC288" i="4" s="1"/>
  <c r="AC287" i="4" s="1"/>
  <c r="AC286" i="4" s="1"/>
  <c r="AC410" i="3"/>
  <c r="AC409" i="3" s="1"/>
  <c r="AC408" i="3" s="1"/>
  <c r="AC407" i="3" s="1"/>
  <c r="AC251" i="2"/>
  <c r="AC250" i="2" s="1"/>
  <c r="AC249" i="2" s="1"/>
  <c r="AC248" i="2" s="1"/>
  <c r="AA243" i="4"/>
  <c r="AA242" i="4" s="1"/>
  <c r="AA241" i="4" s="1"/>
  <c r="AA240" i="4" s="1"/>
  <c r="AA239" i="4" s="1"/>
  <c r="AA401" i="3"/>
  <c r="AA400" i="3" s="1"/>
  <c r="AA399" i="3" s="1"/>
  <c r="AA242" i="2"/>
  <c r="AA241" i="2" s="1"/>
  <c r="Z232" i="4"/>
  <c r="Z231" i="4" s="1"/>
  <c r="Z230" i="4" s="1"/>
  <c r="Z392" i="3"/>
  <c r="Z391" i="3" s="1"/>
  <c r="Z390" i="3" s="1"/>
  <c r="Z233" i="2"/>
  <c r="Z232" i="2" s="1"/>
  <c r="AO224" i="4"/>
  <c r="AO223" i="4" s="1"/>
  <c r="AO222" i="4" s="1"/>
  <c r="AO384" i="3"/>
  <c r="AO383" i="3" s="1"/>
  <c r="AO382" i="3" s="1"/>
  <c r="AO361" i="3" s="1"/>
  <c r="AO360" i="3" s="1"/>
  <c r="AO225" i="2"/>
  <c r="AO224" i="2" s="1"/>
  <c r="AO203" i="2" s="1"/>
  <c r="AO202" i="2" s="1"/>
  <c r="AY214" i="4"/>
  <c r="AY207" i="4" s="1"/>
  <c r="AY206" i="4" s="1"/>
  <c r="AY200" i="4" s="1"/>
  <c r="AJ214" i="4"/>
  <c r="AJ207" i="4" s="1"/>
  <c r="AJ206" i="4" s="1"/>
  <c r="AJ200" i="4" s="1"/>
  <c r="AN213" i="4"/>
  <c r="AN212" i="4" s="1"/>
  <c r="AN211" i="4" s="1"/>
  <c r="AN373" i="3"/>
  <c r="AN372" i="3" s="1"/>
  <c r="AN371" i="3" s="1"/>
  <c r="AN214" i="2"/>
  <c r="AN213" i="2" s="1"/>
  <c r="AO207" i="4"/>
  <c r="AO206" i="4" s="1"/>
  <c r="AO200" i="4" s="1"/>
  <c r="AA207" i="4"/>
  <c r="AA206" i="4" s="1"/>
  <c r="AC253" i="4"/>
  <c r="AC252" i="4" s="1"/>
  <c r="AC251" i="4" s="1"/>
  <c r="AC250" i="4" s="1"/>
  <c r="AC249" i="4" s="1"/>
  <c r="AC364" i="3"/>
  <c r="AC363" i="3" s="1"/>
  <c r="AC362" i="3" s="1"/>
  <c r="AC205" i="2"/>
  <c r="AC204" i="2" s="1"/>
  <c r="AZ201" i="3"/>
  <c r="AB199" i="4"/>
  <c r="AB198" i="4" s="1"/>
  <c r="AB197" i="4" s="1"/>
  <c r="AB210" i="3"/>
  <c r="AB209" i="3" s="1"/>
  <c r="AB208" i="3" s="1"/>
  <c r="AB177" i="2"/>
  <c r="AB176" i="2" s="1"/>
  <c r="AC196" i="4"/>
  <c r="AC195" i="4" s="1"/>
  <c r="AC194" i="4" s="1"/>
  <c r="AC193" i="4" s="1"/>
  <c r="AC192" i="4" s="1"/>
  <c r="AC204" i="3"/>
  <c r="AC171" i="2"/>
  <c r="AC170" i="2" s="1"/>
  <c r="AB165" i="4"/>
  <c r="AB164" i="4" s="1"/>
  <c r="AB163" i="4" s="1"/>
  <c r="AB196" i="3"/>
  <c r="AB195" i="3" s="1"/>
  <c r="AB194" i="3" s="1"/>
  <c r="AB163" i="2"/>
  <c r="AB162" i="2" s="1"/>
  <c r="AN141" i="4"/>
  <c r="AN140" i="4" s="1"/>
  <c r="AN139" i="4" s="1"/>
  <c r="AN181" i="3"/>
  <c r="AN180" i="3" s="1"/>
  <c r="AN179" i="3" s="1"/>
  <c r="AN148" i="2"/>
  <c r="AN147" i="2" s="1"/>
  <c r="AN146" i="2" s="1"/>
  <c r="S138" i="4"/>
  <c r="S137" i="4" s="1"/>
  <c r="BA167" i="3"/>
  <c r="AM167" i="3"/>
  <c r="AC160" i="3"/>
  <c r="AO138" i="3"/>
  <c r="T139" i="3"/>
  <c r="AO127" i="3"/>
  <c r="AO126" i="3" s="1"/>
  <c r="AA128" i="3"/>
  <c r="AA127" i="3" s="1"/>
  <c r="AA126" i="3" s="1"/>
  <c r="L102" i="4"/>
  <c r="L101" i="4" s="1"/>
  <c r="AX119" i="3"/>
  <c r="AX118" i="3" s="1"/>
  <c r="AX117" i="3" s="1"/>
  <c r="AB119" i="3"/>
  <c r="AB118" i="3" s="1"/>
  <c r="AB117" i="3" s="1"/>
  <c r="Q91" i="4"/>
  <c r="Q90" i="4" s="1"/>
  <c r="Q89" i="4" s="1"/>
  <c r="T85" i="4"/>
  <c r="T84" i="4" s="1"/>
  <c r="T83" i="4" s="1"/>
  <c r="T82" i="4" s="1"/>
  <c r="T81" i="4" s="1"/>
  <c r="T110" i="3"/>
  <c r="T109" i="3" s="1"/>
  <c r="T108" i="3" s="1"/>
  <c r="AB81" i="2"/>
  <c r="T80" i="2"/>
  <c r="T79" i="2" s="1"/>
  <c r="AZ65" i="4"/>
  <c r="AZ64" i="4" s="1"/>
  <c r="AZ63" i="4" s="1"/>
  <c r="AZ101" i="3"/>
  <c r="AZ100" i="3" s="1"/>
  <c r="AZ99" i="3" s="1"/>
  <c r="AZ71" i="2"/>
  <c r="AZ70" i="2" s="1"/>
  <c r="P62" i="4"/>
  <c r="P61" i="4" s="1"/>
  <c r="AX92" i="3"/>
  <c r="Z33" i="4"/>
  <c r="Z32" i="4" s="1"/>
  <c r="Z31" i="4" s="1"/>
  <c r="Z95" i="3"/>
  <c r="Z94" i="3" s="1"/>
  <c r="Z93" i="3" s="1"/>
  <c r="Z65" i="2"/>
  <c r="Z64" i="2" s="1"/>
  <c r="AX90" i="4"/>
  <c r="AX89" i="4" s="1"/>
  <c r="AE90" i="4"/>
  <c r="AE89" i="4" s="1"/>
  <c r="S90" i="4"/>
  <c r="S89" i="4" s="1"/>
  <c r="AY39" i="3"/>
  <c r="AJ39" i="3"/>
  <c r="AJ15" i="3" s="1"/>
  <c r="T39" i="4"/>
  <c r="T38" i="4" s="1"/>
  <c r="T41" i="3"/>
  <c r="T40" i="3" s="1"/>
  <c r="AB37" i="2"/>
  <c r="T36" i="2"/>
  <c r="AG15" i="3"/>
  <c r="AG8" i="3" s="1"/>
  <c r="AA482" i="4"/>
  <c r="Z288" i="3"/>
  <c r="Z287" i="3" s="1"/>
  <c r="Z286" i="3" s="1"/>
  <c r="Z372" i="2"/>
  <c r="Z371" i="2" s="1"/>
  <c r="Z396" i="4"/>
  <c r="Z395" i="4" s="1"/>
  <c r="Z394" i="4" s="1"/>
  <c r="Z243" i="3"/>
  <c r="Z242" i="3" s="1"/>
  <c r="Z241" i="3" s="1"/>
  <c r="Z327" i="2"/>
  <c r="Z326" i="2" s="1"/>
  <c r="L343" i="4"/>
  <c r="L342" i="4" s="1"/>
  <c r="L341" i="4" s="1"/>
  <c r="L331" i="4" s="1"/>
  <c r="L330" i="4" s="1"/>
  <c r="L221" i="3"/>
  <c r="L220" i="3" s="1"/>
  <c r="L219" i="3" s="1"/>
  <c r="L215" i="3" s="1"/>
  <c r="L302" i="2"/>
  <c r="L301" i="2" s="1"/>
  <c r="L297" i="2" s="1"/>
  <c r="L296" i="2" s="1"/>
  <c r="L295" i="2" s="1"/>
  <c r="T303" i="2"/>
  <c r="AO278" i="4"/>
  <c r="AO277" i="4" s="1"/>
  <c r="AO276" i="4" s="1"/>
  <c r="AO463" i="3"/>
  <c r="AO462" i="3" s="1"/>
  <c r="AO287" i="2"/>
  <c r="AO286" i="2" s="1"/>
  <c r="AO272" i="2" s="1"/>
  <c r="AO264" i="2" s="1"/>
  <c r="Z272" i="4"/>
  <c r="Z271" i="4" s="1"/>
  <c r="Z457" i="3"/>
  <c r="Z456" i="3" s="1"/>
  <c r="Z453" i="3" s="1"/>
  <c r="Z281" i="2"/>
  <c r="Z278" i="2" s="1"/>
  <c r="AZ270" i="4"/>
  <c r="AZ269" i="4" s="1"/>
  <c r="AZ455" i="3"/>
  <c r="AZ454" i="3" s="1"/>
  <c r="AZ279" i="2"/>
  <c r="T270" i="4"/>
  <c r="T269" i="4" s="1"/>
  <c r="T455" i="3"/>
  <c r="T454" i="3" s="1"/>
  <c r="T279" i="2"/>
  <c r="AB280" i="2"/>
  <c r="AO263" i="4"/>
  <c r="AA262" i="4"/>
  <c r="AA261" i="4" s="1"/>
  <c r="AA260" i="4" s="1"/>
  <c r="AF455" i="4"/>
  <c r="S455" i="4"/>
  <c r="AO301" i="4"/>
  <c r="AO300" i="4"/>
  <c r="AR286" i="4"/>
  <c r="AY255" i="4"/>
  <c r="AY254" i="4"/>
  <c r="AJ255" i="4"/>
  <c r="AJ254" i="4"/>
  <c r="AN243" i="4"/>
  <c r="AN242" i="4" s="1"/>
  <c r="AN241" i="4" s="1"/>
  <c r="AN240" i="4" s="1"/>
  <c r="AN239" i="4" s="1"/>
  <c r="AN401" i="3"/>
  <c r="AN400" i="3" s="1"/>
  <c r="AN399" i="3" s="1"/>
  <c r="AN242" i="2"/>
  <c r="AN241" i="2" s="1"/>
  <c r="AN218" i="4"/>
  <c r="AN217" i="4" s="1"/>
  <c r="AN378" i="3"/>
  <c r="AN377" i="3" s="1"/>
  <c r="AN219" i="2"/>
  <c r="AX214" i="4"/>
  <c r="AX207" i="4" s="1"/>
  <c r="AX206" i="4" s="1"/>
  <c r="AX200" i="4" s="1"/>
  <c r="AX361" i="3"/>
  <c r="AX360" i="3" s="1"/>
  <c r="AF207" i="4"/>
  <c r="AF206" i="4" s="1"/>
  <c r="S207" i="4"/>
  <c r="S206" i="4" s="1"/>
  <c r="AZ181" i="4"/>
  <c r="AZ180" i="4" s="1"/>
  <c r="AZ179" i="4" s="1"/>
  <c r="AZ304" i="3"/>
  <c r="AZ303" i="3" s="1"/>
  <c r="AZ302" i="3" s="1"/>
  <c r="AZ194" i="2"/>
  <c r="AZ193" i="2" s="1"/>
  <c r="AF172" i="4"/>
  <c r="AF171" i="4" s="1"/>
  <c r="S172" i="4"/>
  <c r="S171" i="4" s="1"/>
  <c r="AZ193" i="4"/>
  <c r="AZ192" i="4" s="1"/>
  <c r="AA170" i="4"/>
  <c r="AA169" i="4" s="1"/>
  <c r="AA168" i="4" s="1"/>
  <c r="AA167" i="4" s="1"/>
  <c r="AA166" i="4" s="1"/>
  <c r="AA200" i="3"/>
  <c r="AA199" i="3" s="1"/>
  <c r="AA198" i="3" s="1"/>
  <c r="AA197" i="3" s="1"/>
  <c r="AA167" i="2"/>
  <c r="AA166" i="2" s="1"/>
  <c r="AA165" i="2" s="1"/>
  <c r="AV178" i="3"/>
  <c r="AV167" i="3" s="1"/>
  <c r="AC178" i="3"/>
  <c r="R141" i="4"/>
  <c r="R140" i="4" s="1"/>
  <c r="R139" i="4" s="1"/>
  <c r="R138" i="4" s="1"/>
  <c r="R137" i="4" s="1"/>
  <c r="R181" i="3"/>
  <c r="R180" i="3" s="1"/>
  <c r="R179" i="3" s="1"/>
  <c r="R178" i="3" s="1"/>
  <c r="Z149" i="2"/>
  <c r="R148" i="2"/>
  <c r="R147" i="2" s="1"/>
  <c r="R146" i="2" s="1"/>
  <c r="R168" i="3"/>
  <c r="AL160" i="3"/>
  <c r="AX138" i="3"/>
  <c r="AZ109" i="4"/>
  <c r="AZ108" i="4" s="1"/>
  <c r="AZ134" i="3"/>
  <c r="AZ133" i="3" s="1"/>
  <c r="AZ101" i="2"/>
  <c r="AX128" i="3"/>
  <c r="AX127" i="3" s="1"/>
  <c r="AX126" i="3" s="1"/>
  <c r="AF103" i="4"/>
  <c r="AF102" i="4" s="1"/>
  <c r="AF101" i="4" s="1"/>
  <c r="S103" i="4"/>
  <c r="S102" i="4" s="1"/>
  <c r="S101" i="4" s="1"/>
  <c r="BA93" i="4"/>
  <c r="BA92" i="4" s="1"/>
  <c r="BA91" i="4" s="1"/>
  <c r="BA90" i="4" s="1"/>
  <c r="BA89" i="4" s="1"/>
  <c r="BA121" i="3"/>
  <c r="BA120" i="3" s="1"/>
  <c r="BA119" i="3" s="1"/>
  <c r="BA118" i="3" s="1"/>
  <c r="BA117" i="3" s="1"/>
  <c r="BA88" i="2"/>
  <c r="AL91" i="4"/>
  <c r="AL90" i="4" s="1"/>
  <c r="AL89" i="4" s="1"/>
  <c r="T91" i="4"/>
  <c r="T90" i="4" s="1"/>
  <c r="T89" i="4" s="1"/>
  <c r="AX82" i="4"/>
  <c r="AX81" i="4" s="1"/>
  <c r="AN85" i="4"/>
  <c r="AN84" i="4" s="1"/>
  <c r="AN83" i="4" s="1"/>
  <c r="AN82" i="4" s="1"/>
  <c r="AN81" i="4" s="1"/>
  <c r="AN110" i="3"/>
  <c r="AN109" i="3" s="1"/>
  <c r="AN108" i="3" s="1"/>
  <c r="AN80" i="2"/>
  <c r="AN79" i="2" s="1"/>
  <c r="AJ92" i="3"/>
  <c r="T65" i="4"/>
  <c r="T64" i="4" s="1"/>
  <c r="T63" i="4" s="1"/>
  <c r="T101" i="3"/>
  <c r="T100" i="3" s="1"/>
  <c r="T99" i="3" s="1"/>
  <c r="T71" i="2"/>
  <c r="T70" i="2" s="1"/>
  <c r="AB72" i="2"/>
  <c r="BA92" i="3"/>
  <c r="AC33" i="4"/>
  <c r="AC32" i="4" s="1"/>
  <c r="AC31" i="4" s="1"/>
  <c r="AC95" i="3"/>
  <c r="AC94" i="3" s="1"/>
  <c r="AC93" i="3" s="1"/>
  <c r="AC65" i="2"/>
  <c r="AC64" i="2" s="1"/>
  <c r="AC63" i="2" s="1"/>
  <c r="R90" i="4"/>
  <c r="R89" i="4" s="1"/>
  <c r="T51" i="4"/>
  <c r="T50" i="4" s="1"/>
  <c r="T49" i="4" s="1"/>
  <c r="T53" i="3"/>
  <c r="T52" i="3" s="1"/>
  <c r="T51" i="3" s="1"/>
  <c r="T48" i="2"/>
  <c r="T47" i="2" s="1"/>
  <c r="AB49" i="2"/>
  <c r="AZ43" i="4"/>
  <c r="AZ42" i="4" s="1"/>
  <c r="AZ45" i="3"/>
  <c r="AZ44" i="3" s="1"/>
  <c r="AN39" i="4"/>
  <c r="AN38" i="4" s="1"/>
  <c r="AN37" i="4" s="1"/>
  <c r="AN41" i="3"/>
  <c r="AN40" i="3" s="1"/>
  <c r="AN36" i="2"/>
  <c r="AN35" i="2" s="1"/>
  <c r="AW15" i="3"/>
  <c r="AW8" i="3" s="1"/>
  <c r="Y15" i="3"/>
  <c r="Y8" i="3" s="1"/>
  <c r="Y478" i="3" s="1"/>
  <c r="AO21" i="3"/>
  <c r="O21" i="3"/>
  <c r="AI15" i="3"/>
  <c r="AI8" i="3" s="1"/>
  <c r="O16" i="3"/>
  <c r="AA435" i="4"/>
  <c r="AA434" i="4" s="1"/>
  <c r="AA433" i="4" s="1"/>
  <c r="AA434" i="3"/>
  <c r="AA433" i="3" s="1"/>
  <c r="AA432" i="3" s="1"/>
  <c r="AA447" i="2"/>
  <c r="AA446" i="2" s="1"/>
  <c r="AJ215" i="3"/>
  <c r="X358" i="4"/>
  <c r="X357" i="4" s="1"/>
  <c r="X356" i="4" s="1"/>
  <c r="X331" i="4" s="1"/>
  <c r="X330" i="4" s="1"/>
  <c r="AL343" i="4"/>
  <c r="AL342" i="4" s="1"/>
  <c r="AL341" i="4" s="1"/>
  <c r="AL221" i="3"/>
  <c r="AL220" i="3" s="1"/>
  <c r="AL219" i="3" s="1"/>
  <c r="AL215" i="3" s="1"/>
  <c r="AL302" i="2"/>
  <c r="AL301" i="2" s="1"/>
  <c r="AL297" i="2" s="1"/>
  <c r="AL296" i="2" s="1"/>
  <c r="AL295" i="2" s="1"/>
  <c r="AL294" i="2" s="1"/>
  <c r="AM337" i="4"/>
  <c r="AM336" i="4" s="1"/>
  <c r="AM335" i="4" s="1"/>
  <c r="AM331" i="4" s="1"/>
  <c r="AM330" i="4" s="1"/>
  <c r="AM218" i="3"/>
  <c r="AM217" i="3" s="1"/>
  <c r="AM216" i="3" s="1"/>
  <c r="AM299" i="2"/>
  <c r="AM298" i="2" s="1"/>
  <c r="AM297" i="2" s="1"/>
  <c r="Q461" i="3"/>
  <c r="Q447" i="3" s="1"/>
  <c r="Q442" i="3" s="1"/>
  <c r="AG276" i="4"/>
  <c r="AG262" i="4" s="1"/>
  <c r="AG261" i="4" s="1"/>
  <c r="U278" i="4"/>
  <c r="U277" i="4" s="1"/>
  <c r="U276" i="4" s="1"/>
  <c r="U463" i="3"/>
  <c r="U462" i="3" s="1"/>
  <c r="U461" i="3" s="1"/>
  <c r="AC288" i="2"/>
  <c r="U287" i="2"/>
  <c r="U286" i="2" s="1"/>
  <c r="U272" i="2" s="1"/>
  <c r="U264" i="2" s="1"/>
  <c r="AM453" i="3"/>
  <c r="AM447" i="3" s="1"/>
  <c r="AM442" i="3" s="1"/>
  <c r="U453" i="3"/>
  <c r="Z268" i="4"/>
  <c r="AX448" i="3"/>
  <c r="AX447" i="3" s="1"/>
  <c r="AX442" i="3" s="1"/>
  <c r="AF263" i="4"/>
  <c r="AF262" i="4" s="1"/>
  <c r="AF261" i="4" s="1"/>
  <c r="AV455" i="4"/>
  <c r="AZ415" i="3"/>
  <c r="AB305" i="4"/>
  <c r="AB304" i="4" s="1"/>
  <c r="AB303" i="4" s="1"/>
  <c r="AB302" i="4" s="1"/>
  <c r="AB421" i="3"/>
  <c r="AB420" i="3" s="1"/>
  <c r="AB419" i="3" s="1"/>
  <c r="AB258" i="2"/>
  <c r="AB257" i="2" s="1"/>
  <c r="AB253" i="2" s="1"/>
  <c r="O415" i="3"/>
  <c r="O406" i="3" s="1"/>
  <c r="AJ406" i="3"/>
  <c r="L406" i="3"/>
  <c r="AN259" i="4"/>
  <c r="AN258" i="4" s="1"/>
  <c r="AN257" i="4" s="1"/>
  <c r="AN256" i="4" s="1"/>
  <c r="AN405" i="3"/>
  <c r="AN404" i="3" s="1"/>
  <c r="AN403" i="3" s="1"/>
  <c r="AN402" i="3" s="1"/>
  <c r="AN246" i="2"/>
  <c r="AN245" i="2" s="1"/>
  <c r="AN244" i="2" s="1"/>
  <c r="AC243" i="4"/>
  <c r="AC242" i="4" s="1"/>
  <c r="AC241" i="4" s="1"/>
  <c r="AC240" i="4" s="1"/>
  <c r="AC239" i="4" s="1"/>
  <c r="AC401" i="3"/>
  <c r="AC400" i="3" s="1"/>
  <c r="AC399" i="3" s="1"/>
  <c r="AC242" i="2"/>
  <c r="AC241" i="2" s="1"/>
  <c r="AB235" i="4"/>
  <c r="AB234" i="4" s="1"/>
  <c r="AB233" i="4" s="1"/>
  <c r="AB395" i="3"/>
  <c r="AB394" i="3" s="1"/>
  <c r="AB393" i="3" s="1"/>
  <c r="AB236" i="2"/>
  <c r="AB235" i="2" s="1"/>
  <c r="AW222" i="4"/>
  <c r="AW207" i="4" s="1"/>
  <c r="AW206" i="4" s="1"/>
  <c r="AW200" i="4" s="1"/>
  <c r="Y222" i="4"/>
  <c r="Y207" i="4" s="1"/>
  <c r="Y206" i="4" s="1"/>
  <c r="Y200" i="4" s="1"/>
  <c r="AV214" i="4"/>
  <c r="AV207" i="4" s="1"/>
  <c r="AV206" i="4" s="1"/>
  <c r="AV200" i="4" s="1"/>
  <c r="X374" i="3"/>
  <c r="X361" i="3" s="1"/>
  <c r="X360" i="3" s="1"/>
  <c r="AZ213" i="4"/>
  <c r="AZ212" i="4" s="1"/>
  <c r="AZ211" i="4" s="1"/>
  <c r="AZ373" i="3"/>
  <c r="AZ372" i="3" s="1"/>
  <c r="AZ371" i="3" s="1"/>
  <c r="AZ214" i="2"/>
  <c r="AZ213" i="2" s="1"/>
  <c r="AM361" i="3"/>
  <c r="AM360" i="3" s="1"/>
  <c r="AL200" i="4"/>
  <c r="O361" i="3"/>
  <c r="O360" i="3" s="1"/>
  <c r="S253" i="4"/>
  <c r="S252" i="4" s="1"/>
  <c r="S251" i="4" s="1"/>
  <c r="S250" i="4" s="1"/>
  <c r="S249" i="4" s="1"/>
  <c r="S364" i="3"/>
  <c r="S363" i="3" s="1"/>
  <c r="S362" i="3" s="1"/>
  <c r="S361" i="3" s="1"/>
  <c r="S360" i="3" s="1"/>
  <c r="S205" i="2"/>
  <c r="S204" i="2" s="1"/>
  <c r="AA206" i="2"/>
  <c r="AA181" i="4"/>
  <c r="AA180" i="4" s="1"/>
  <c r="AA179" i="4" s="1"/>
  <c r="AA172" i="4" s="1"/>
  <c r="AA171" i="4" s="1"/>
  <c r="AA304" i="3"/>
  <c r="AA303" i="3" s="1"/>
  <c r="AA302" i="3" s="1"/>
  <c r="AA194" i="2"/>
  <c r="AA193" i="2" s="1"/>
  <c r="X172" i="4"/>
  <c r="X171" i="4" s="1"/>
  <c r="AC191" i="4"/>
  <c r="AC190" i="4" s="1"/>
  <c r="AC189" i="4" s="1"/>
  <c r="AC188" i="4" s="1"/>
  <c r="AC187" i="4" s="1"/>
  <c r="AC207" i="3"/>
  <c r="AC206" i="3" s="1"/>
  <c r="AC205" i="3" s="1"/>
  <c r="AC174" i="2"/>
  <c r="AC173" i="2" s="1"/>
  <c r="AM193" i="4"/>
  <c r="AM192" i="4" s="1"/>
  <c r="AD167" i="3"/>
  <c r="T153" i="4"/>
  <c r="T152" i="4" s="1"/>
  <c r="T151" i="4" s="1"/>
  <c r="T190" i="3"/>
  <c r="T189" i="3" s="1"/>
  <c r="T188" i="3" s="1"/>
  <c r="T157" i="2"/>
  <c r="T156" i="2" s="1"/>
  <c r="AB158" i="2"/>
  <c r="Z150" i="4"/>
  <c r="Z149" i="4" s="1"/>
  <c r="Z148" i="4" s="1"/>
  <c r="Z187" i="3"/>
  <c r="Z186" i="3" s="1"/>
  <c r="Z185" i="3" s="1"/>
  <c r="Z154" i="2"/>
  <c r="Z153" i="2" s="1"/>
  <c r="AR138" i="4"/>
  <c r="AR137" i="4" s="1"/>
  <c r="U138" i="4"/>
  <c r="U137" i="4" s="1"/>
  <c r="T68" i="4"/>
  <c r="T67" i="4" s="1"/>
  <c r="T66" i="4" s="1"/>
  <c r="T163" i="3"/>
  <c r="T162" i="3" s="1"/>
  <c r="T161" i="3" s="1"/>
  <c r="T160" i="3" s="1"/>
  <c r="T130" i="2"/>
  <c r="T129" i="2" s="1"/>
  <c r="T128" i="2" s="1"/>
  <c r="AB131" i="2"/>
  <c r="AR122" i="4"/>
  <c r="AR121" i="4" s="1"/>
  <c r="U122" i="4"/>
  <c r="U121" i="4" s="1"/>
  <c r="AN107" i="4"/>
  <c r="AN106" i="4" s="1"/>
  <c r="AN132" i="3"/>
  <c r="AN131" i="3" s="1"/>
  <c r="AN99" i="2"/>
  <c r="AV128" i="3"/>
  <c r="AV127" i="3" s="1"/>
  <c r="AV126" i="3" s="1"/>
  <c r="AC105" i="4"/>
  <c r="AC104" i="4" s="1"/>
  <c r="AC103" i="4" s="1"/>
  <c r="AC102" i="4" s="1"/>
  <c r="AC101" i="4" s="1"/>
  <c r="AC130" i="3"/>
  <c r="AC129" i="3" s="1"/>
  <c r="AC128" i="3" s="1"/>
  <c r="AC127" i="3" s="1"/>
  <c r="AC126" i="3" s="1"/>
  <c r="AC97" i="2"/>
  <c r="AC96" i="2" s="1"/>
  <c r="AC95" i="2" s="1"/>
  <c r="AC94" i="2" s="1"/>
  <c r="R103" i="4"/>
  <c r="R102" i="4" s="1"/>
  <c r="R101" i="4" s="1"/>
  <c r="AO93" i="4"/>
  <c r="AO92" i="4" s="1"/>
  <c r="AO91" i="4" s="1"/>
  <c r="AO90" i="4" s="1"/>
  <c r="AO89" i="4" s="1"/>
  <c r="AO121" i="3"/>
  <c r="AO120" i="3" s="1"/>
  <c r="AO119" i="3" s="1"/>
  <c r="AO118" i="3" s="1"/>
  <c r="AO117" i="3" s="1"/>
  <c r="AO88" i="2"/>
  <c r="S119" i="3"/>
  <c r="S118" i="3" s="1"/>
  <c r="S117" i="3" s="1"/>
  <c r="U82" i="4"/>
  <c r="U81" i="4" s="1"/>
  <c r="AZ74" i="4"/>
  <c r="AZ73" i="4" s="1"/>
  <c r="AZ72" i="4" s="1"/>
  <c r="AZ107" i="3"/>
  <c r="AZ106" i="3" s="1"/>
  <c r="AZ105" i="3" s="1"/>
  <c r="AZ77" i="2"/>
  <c r="AZ76" i="2" s="1"/>
  <c r="T71" i="4"/>
  <c r="T70" i="4" s="1"/>
  <c r="T69" i="4" s="1"/>
  <c r="T104" i="3"/>
  <c r="T103" i="3" s="1"/>
  <c r="T102" i="3" s="1"/>
  <c r="T74" i="2"/>
  <c r="T73" i="2" s="1"/>
  <c r="AB75" i="2"/>
  <c r="AX62" i="4"/>
  <c r="AX61" i="4" s="1"/>
  <c r="Z65" i="4"/>
  <c r="Z64" i="4" s="1"/>
  <c r="Z63" i="4" s="1"/>
  <c r="Z62" i="4" s="1"/>
  <c r="Z61" i="4" s="1"/>
  <c r="Z101" i="3"/>
  <c r="Z100" i="3" s="1"/>
  <c r="Z99" i="3" s="1"/>
  <c r="Z71" i="2"/>
  <c r="Z70" i="2" s="1"/>
  <c r="AQ90" i="4"/>
  <c r="AQ89" i="4" s="1"/>
  <c r="AB60" i="4"/>
  <c r="AB59" i="4" s="1"/>
  <c r="AB58" i="4" s="1"/>
  <c r="AB59" i="3"/>
  <c r="AB58" i="3" s="1"/>
  <c r="AB57" i="3" s="1"/>
  <c r="AB54" i="2"/>
  <c r="AB53" i="2" s="1"/>
  <c r="AZ45" i="4"/>
  <c r="AZ44" i="4" s="1"/>
  <c r="AZ47" i="3"/>
  <c r="AZ46" i="3" s="1"/>
  <c r="AZ42" i="2"/>
  <c r="BA39" i="3"/>
  <c r="AM39" i="3"/>
  <c r="X37" i="4"/>
  <c r="X10" i="4" s="1"/>
  <c r="X9" i="4" s="1"/>
  <c r="AR15" i="3"/>
  <c r="AA30" i="4"/>
  <c r="AA29" i="4" s="1"/>
  <c r="AA35" i="3"/>
  <c r="AA34" i="3" s="1"/>
  <c r="AA30" i="2"/>
  <c r="AN26" i="4"/>
  <c r="AC25" i="4"/>
  <c r="AC24" i="4" s="1"/>
  <c r="AC30" i="3"/>
  <c r="AC29" i="3" s="1"/>
  <c r="AC25" i="2"/>
  <c r="AS8" i="4"/>
  <c r="AS492" i="4" s="1"/>
  <c r="Q8" i="3"/>
  <c r="BA16" i="4"/>
  <c r="BA10" i="4" s="1"/>
  <c r="BA9" i="4" s="1"/>
  <c r="AN16" i="4"/>
  <c r="K18" i="4"/>
  <c r="K17" i="4" s="1"/>
  <c r="K16" i="4" s="1"/>
  <c r="K10" i="4" s="1"/>
  <c r="K9" i="4" s="1"/>
  <c r="K23" i="3"/>
  <c r="K22" i="3" s="1"/>
  <c r="K21" i="3" s="1"/>
  <c r="S19" i="2"/>
  <c r="K18" i="2"/>
  <c r="K17" i="2" s="1"/>
  <c r="AN16" i="3"/>
  <c r="T16" i="3"/>
  <c r="R11" i="2"/>
  <c r="R10" i="2" s="1"/>
  <c r="R146" i="3"/>
  <c r="AC60" i="4"/>
  <c r="AC59" i="4" s="1"/>
  <c r="AC58" i="4" s="1"/>
  <c r="AC59" i="3"/>
  <c r="AC58" i="3" s="1"/>
  <c r="AC57" i="3" s="1"/>
  <c r="AC54" i="2"/>
  <c r="AC53" i="2" s="1"/>
  <c r="Y504" i="2"/>
  <c r="AX9" i="2"/>
  <c r="R272" i="2"/>
  <c r="R264" i="2" s="1"/>
  <c r="Z213" i="4"/>
  <c r="Z212" i="4" s="1"/>
  <c r="Z211" i="4" s="1"/>
  <c r="Z207" i="4" s="1"/>
  <c r="Z206" i="4" s="1"/>
  <c r="Z373" i="3"/>
  <c r="Z372" i="3" s="1"/>
  <c r="Z371" i="3" s="1"/>
  <c r="Z214" i="2"/>
  <c r="Z213" i="2" s="1"/>
  <c r="AA299" i="4"/>
  <c r="AA298" i="4" s="1"/>
  <c r="AA297" i="4" s="1"/>
  <c r="AA293" i="4" s="1"/>
  <c r="AA292" i="4" s="1"/>
  <c r="AA418" i="3"/>
  <c r="AA417" i="3" s="1"/>
  <c r="AA416" i="3" s="1"/>
  <c r="AA255" i="2"/>
  <c r="AA254" i="2" s="1"/>
  <c r="R175" i="2"/>
  <c r="AY138" i="3"/>
  <c r="S139" i="3"/>
  <c r="S138" i="3" s="1"/>
  <c r="AA28" i="4"/>
  <c r="AA27" i="4" s="1"/>
  <c r="AA33" i="3"/>
  <c r="AA32" i="3" s="1"/>
  <c r="AA28" i="2"/>
  <c r="AA27" i="2" s="1"/>
  <c r="S203" i="2"/>
  <c r="S202" i="2" s="1"/>
  <c r="AV504" i="2"/>
  <c r="AX21" i="3"/>
  <c r="AY12" i="2"/>
  <c r="E179" i="1" l="1"/>
  <c r="V504" i="2"/>
  <c r="X8" i="4"/>
  <c r="AW478" i="3"/>
  <c r="R447" i="3"/>
  <c r="R442" i="3" s="1"/>
  <c r="V478" i="3"/>
  <c r="Z128" i="3"/>
  <c r="Z127" i="3" s="1"/>
  <c r="Z126" i="3" s="1"/>
  <c r="P214" i="3"/>
  <c r="AX240" i="3"/>
  <c r="AG478" i="3"/>
  <c r="AE15" i="3"/>
  <c r="AE8" i="3" s="1"/>
  <c r="AX167" i="3"/>
  <c r="AB415" i="3"/>
  <c r="AV8" i="3"/>
  <c r="T333" i="3"/>
  <c r="T332" i="3" s="1"/>
  <c r="AZ146" i="3"/>
  <c r="AZ138" i="3" s="1"/>
  <c r="AD260" i="4"/>
  <c r="AH492" i="4"/>
  <c r="L214" i="3"/>
  <c r="AK504" i="2"/>
  <c r="AF331" i="4"/>
  <c r="AF330" i="4" s="1"/>
  <c r="Q504" i="2"/>
  <c r="P312" i="4"/>
  <c r="AH504" i="2"/>
  <c r="AG9" i="2"/>
  <c r="AG504" i="2" s="1"/>
  <c r="AA201" i="3"/>
  <c r="AA26" i="4"/>
  <c r="T487" i="2"/>
  <c r="T486" i="2" s="1"/>
  <c r="T485" i="2" s="1"/>
  <c r="T484" i="2" s="1"/>
  <c r="AI504" i="2"/>
  <c r="AM20" i="2"/>
  <c r="AM20" i="4"/>
  <c r="AM19" i="4" s="1"/>
  <c r="AM25" i="3"/>
  <c r="AM24" i="3" s="1"/>
  <c r="AR214" i="3"/>
  <c r="AC297" i="2"/>
  <c r="AN135" i="2"/>
  <c r="U296" i="2"/>
  <c r="U295" i="2" s="1"/>
  <c r="AY240" i="3"/>
  <c r="AL240" i="3"/>
  <c r="AL214" i="3" s="1"/>
  <c r="AY25" i="3"/>
  <c r="AY24" i="3" s="1"/>
  <c r="AY20" i="2"/>
  <c r="AY20" i="4"/>
  <c r="AY19" i="4" s="1"/>
  <c r="T214" i="2"/>
  <c r="T213" i="2" s="1"/>
  <c r="AB215" i="2"/>
  <c r="T213" i="4"/>
  <c r="T212" i="4" s="1"/>
  <c r="T211" i="4" s="1"/>
  <c r="T373" i="3"/>
  <c r="T372" i="3" s="1"/>
  <c r="T371" i="3" s="1"/>
  <c r="AM430" i="2"/>
  <c r="AR296" i="2"/>
  <c r="AR295" i="2" s="1"/>
  <c r="AR504" i="2" s="1"/>
  <c r="AZ136" i="2"/>
  <c r="AZ135" i="2" s="1"/>
  <c r="O504" i="2"/>
  <c r="X504" i="2"/>
  <c r="S20" i="4"/>
  <c r="S19" i="4" s="1"/>
  <c r="S25" i="3"/>
  <c r="S24" i="3" s="1"/>
  <c r="AA21" i="2"/>
  <c r="S20" i="2"/>
  <c r="AT504" i="2"/>
  <c r="Q478" i="3"/>
  <c r="AO15" i="3"/>
  <c r="AN39" i="3"/>
  <c r="AN15" i="3" s="1"/>
  <c r="T268" i="4"/>
  <c r="AU8" i="4"/>
  <c r="AN323" i="4"/>
  <c r="AN314" i="4" s="1"/>
  <c r="AN313" i="4" s="1"/>
  <c r="Z31" i="3"/>
  <c r="AO167" i="3"/>
  <c r="AM207" i="4"/>
  <c r="AM206" i="4" s="1"/>
  <c r="AM200" i="4" s="1"/>
  <c r="U91" i="4"/>
  <c r="U90" i="4" s="1"/>
  <c r="U89" i="4" s="1"/>
  <c r="O10" i="4"/>
  <c r="O9" i="4" s="1"/>
  <c r="AM215" i="3"/>
  <c r="AL331" i="4"/>
  <c r="AL330" i="4" s="1"/>
  <c r="AL312" i="4" s="1"/>
  <c r="AN178" i="3"/>
  <c r="O214" i="3"/>
  <c r="AE10" i="4"/>
  <c r="AE9" i="4" s="1"/>
  <c r="AA138" i="4"/>
  <c r="AA137" i="4" s="1"/>
  <c r="AI214" i="3"/>
  <c r="AB139" i="3"/>
  <c r="T146" i="3"/>
  <c r="T138" i="3" s="1"/>
  <c r="AC453" i="3"/>
  <c r="AZ268" i="4"/>
  <c r="AN138" i="4"/>
  <c r="AN137" i="4" s="1"/>
  <c r="AB201" i="3"/>
  <c r="AA90" i="4"/>
  <c r="AA89" i="4" s="1"/>
  <c r="AN347" i="3"/>
  <c r="AN338" i="3" s="1"/>
  <c r="AY415" i="3"/>
  <c r="AY406" i="3" s="1"/>
  <c r="AF214" i="3"/>
  <c r="AO455" i="4"/>
  <c r="AM422" i="4"/>
  <c r="AM421" i="4" s="1"/>
  <c r="AX10" i="4"/>
  <c r="AX9" i="4" s="1"/>
  <c r="S240" i="3"/>
  <c r="S214" i="3" s="1"/>
  <c r="AA139" i="3"/>
  <c r="AZ122" i="4"/>
  <c r="AZ121" i="4" s="1"/>
  <c r="AZ178" i="3"/>
  <c r="W214" i="3"/>
  <c r="R361" i="3"/>
  <c r="R360" i="3" s="1"/>
  <c r="AA435" i="3"/>
  <c r="AM406" i="3"/>
  <c r="Z67" i="3"/>
  <c r="U10" i="4"/>
  <c r="U9" i="4" s="1"/>
  <c r="Z438" i="4"/>
  <c r="Z437" i="4" s="1"/>
  <c r="Z436" i="4" s="1"/>
  <c r="AU214" i="3"/>
  <c r="AL138" i="3"/>
  <c r="T92" i="3"/>
  <c r="S200" i="4"/>
  <c r="P8" i="4"/>
  <c r="P492" i="4" s="1"/>
  <c r="AC347" i="3"/>
  <c r="AA62" i="4"/>
  <c r="AA61" i="4" s="1"/>
  <c r="P8" i="3"/>
  <c r="P478" i="3" s="1"/>
  <c r="AO312" i="4"/>
  <c r="AA292" i="3"/>
  <c r="AC323" i="4"/>
  <c r="AC314" i="4" s="1"/>
  <c r="AC313" i="4" s="1"/>
  <c r="Z193" i="4"/>
  <c r="Z192" i="4" s="1"/>
  <c r="AJ312" i="4"/>
  <c r="K214" i="3"/>
  <c r="BA15" i="3"/>
  <c r="BA8" i="3" s="1"/>
  <c r="AS478" i="3"/>
  <c r="AA167" i="3"/>
  <c r="T214" i="4"/>
  <c r="AI312" i="4"/>
  <c r="AI492" i="4" s="1"/>
  <c r="AY422" i="4"/>
  <c r="AY421" i="4" s="1"/>
  <c r="AL10" i="4"/>
  <c r="AL9" i="4" s="1"/>
  <c r="AJ262" i="4"/>
  <c r="AJ261" i="4" s="1"/>
  <c r="AJ260" i="4" s="1"/>
  <c r="AE214" i="3"/>
  <c r="AC138" i="4"/>
  <c r="AC137" i="4" s="1"/>
  <c r="AZ215" i="3"/>
  <c r="AB91" i="4"/>
  <c r="AB90" i="4" s="1"/>
  <c r="AB89" i="4" s="1"/>
  <c r="AZ416" i="4"/>
  <c r="AZ415" i="4" s="1"/>
  <c r="AZ414" i="4" s="1"/>
  <c r="C179" i="1"/>
  <c r="AQ478" i="3"/>
  <c r="AX214" i="3"/>
  <c r="K8" i="4"/>
  <c r="AX312" i="4"/>
  <c r="AR200" i="4"/>
  <c r="AV8" i="4"/>
  <c r="L312" i="4"/>
  <c r="AX296" i="2"/>
  <c r="AX295" i="2" s="1"/>
  <c r="AX294" i="2" s="1"/>
  <c r="AA31" i="3"/>
  <c r="R191" i="4"/>
  <c r="R190" i="4" s="1"/>
  <c r="R189" i="4" s="1"/>
  <c r="R188" i="4" s="1"/>
  <c r="R187" i="4" s="1"/>
  <c r="R207" i="3"/>
  <c r="R206" i="3" s="1"/>
  <c r="R205" i="3" s="1"/>
  <c r="R201" i="3" s="1"/>
  <c r="R174" i="2"/>
  <c r="R173" i="2" s="1"/>
  <c r="R169" i="2" s="1"/>
  <c r="R135" i="2" s="1"/>
  <c r="R9" i="2" s="1"/>
  <c r="Z175" i="2"/>
  <c r="AX504" i="2"/>
  <c r="AB71" i="4"/>
  <c r="AB70" i="4" s="1"/>
  <c r="AB69" i="4" s="1"/>
  <c r="AB104" i="3"/>
  <c r="AB103" i="3" s="1"/>
  <c r="AB102" i="3" s="1"/>
  <c r="AB74" i="2"/>
  <c r="AB73" i="2" s="1"/>
  <c r="AC278" i="4"/>
  <c r="AC277" i="4" s="1"/>
  <c r="AC276" i="4" s="1"/>
  <c r="AC463" i="3"/>
  <c r="AC462" i="3" s="1"/>
  <c r="AC287" i="2"/>
  <c r="AC286" i="2" s="1"/>
  <c r="AJ214" i="3"/>
  <c r="O15" i="3"/>
  <c r="O8" i="3" s="1"/>
  <c r="T62" i="4"/>
  <c r="T61" i="4" s="1"/>
  <c r="BA87" i="2"/>
  <c r="BA86" i="2" s="1"/>
  <c r="BA85" i="2" s="1"/>
  <c r="AF200" i="4"/>
  <c r="T343" i="4"/>
  <c r="T342" i="4" s="1"/>
  <c r="T341" i="4" s="1"/>
  <c r="T221" i="3"/>
  <c r="T220" i="3" s="1"/>
  <c r="T219" i="3" s="1"/>
  <c r="T215" i="3" s="1"/>
  <c r="AB303" i="2"/>
  <c r="T302" i="2"/>
  <c r="T301" i="2" s="1"/>
  <c r="T297" i="2" s="1"/>
  <c r="AB39" i="4"/>
  <c r="AB38" i="4" s="1"/>
  <c r="AB41" i="3"/>
  <c r="AB40" i="3" s="1"/>
  <c r="AB36" i="2"/>
  <c r="Z63" i="2"/>
  <c r="AD478" i="3"/>
  <c r="AZ35" i="2"/>
  <c r="AZ11" i="2" s="1"/>
  <c r="AN167" i="3"/>
  <c r="T278" i="2"/>
  <c r="AA430" i="4"/>
  <c r="AA429" i="4" s="1"/>
  <c r="AB481" i="4"/>
  <c r="AB480" i="4" s="1"/>
  <c r="AB14" i="3"/>
  <c r="AB13" i="3" s="1"/>
  <c r="AB490" i="2"/>
  <c r="AB479" i="4"/>
  <c r="AB478" i="4" s="1"/>
  <c r="AB12" i="3"/>
  <c r="AB11" i="3" s="1"/>
  <c r="AB488" i="2"/>
  <c r="AO501" i="2"/>
  <c r="AO494" i="2"/>
  <c r="AO493" i="2" s="1"/>
  <c r="AO492" i="2" s="1"/>
  <c r="Z370" i="4"/>
  <c r="Z369" i="4" s="1"/>
  <c r="Z368" i="4" s="1"/>
  <c r="Z270" i="3"/>
  <c r="Z269" i="3" s="1"/>
  <c r="Z268" i="3" s="1"/>
  <c r="Z354" i="2"/>
  <c r="Z353" i="2" s="1"/>
  <c r="AN115" i="3"/>
  <c r="AN114" i="3"/>
  <c r="AN92" i="3" s="1"/>
  <c r="AC26" i="3"/>
  <c r="AC15" i="3" s="1"/>
  <c r="AB26" i="3"/>
  <c r="AB291" i="4"/>
  <c r="AB290" i="4" s="1"/>
  <c r="AB289" i="4" s="1"/>
  <c r="AB288" i="4" s="1"/>
  <c r="AB287" i="4" s="1"/>
  <c r="AB286" i="4" s="1"/>
  <c r="AB410" i="3"/>
  <c r="AB409" i="3" s="1"/>
  <c r="AB408" i="3" s="1"/>
  <c r="AB407" i="3" s="1"/>
  <c r="AB251" i="2"/>
  <c r="AB250" i="2" s="1"/>
  <c r="AB249" i="2" s="1"/>
  <c r="AE296" i="2"/>
  <c r="AE295" i="2" s="1"/>
  <c r="AB193" i="4"/>
  <c r="AB192" i="4" s="1"/>
  <c r="AB259" i="4"/>
  <c r="AB258" i="4" s="1"/>
  <c r="AB257" i="4" s="1"/>
  <c r="AB256" i="4" s="1"/>
  <c r="AB405" i="3"/>
  <c r="AB404" i="3" s="1"/>
  <c r="AB403" i="3" s="1"/>
  <c r="AB402" i="3" s="1"/>
  <c r="AB246" i="2"/>
  <c r="AB245" i="2" s="1"/>
  <c r="AB244" i="2" s="1"/>
  <c r="J312" i="4"/>
  <c r="J492" i="4" s="1"/>
  <c r="R10" i="4"/>
  <c r="R9" i="4" s="1"/>
  <c r="AB144" i="4"/>
  <c r="AB143" i="4" s="1"/>
  <c r="AB142" i="4" s="1"/>
  <c r="AB184" i="3"/>
  <c r="AB183" i="3" s="1"/>
  <c r="AB182" i="3" s="1"/>
  <c r="AB151" i="2"/>
  <c r="AB150" i="2" s="1"/>
  <c r="T374" i="3"/>
  <c r="S296" i="2"/>
  <c r="S295" i="2" s="1"/>
  <c r="AU478" i="3"/>
  <c r="AY18" i="4"/>
  <c r="AY17" i="4" s="1"/>
  <c r="AY16" i="4" s="1"/>
  <c r="AY23" i="3"/>
  <c r="AY22" i="3" s="1"/>
  <c r="AY18" i="2"/>
  <c r="AY17" i="2" s="1"/>
  <c r="P11" i="2"/>
  <c r="P10" i="2" s="1"/>
  <c r="P9" i="2" s="1"/>
  <c r="P504" i="2" s="1"/>
  <c r="T106" i="2"/>
  <c r="AZ183" i="2"/>
  <c r="AZ182" i="2" s="1"/>
  <c r="AZ346" i="4"/>
  <c r="AZ345" i="4" s="1"/>
  <c r="AZ344" i="4" s="1"/>
  <c r="AZ252" i="3"/>
  <c r="AZ251" i="3" s="1"/>
  <c r="AZ250" i="3" s="1"/>
  <c r="AZ336" i="2"/>
  <c r="AZ335" i="2" s="1"/>
  <c r="AZ261" i="3"/>
  <c r="AZ260" i="3" s="1"/>
  <c r="AZ259" i="3" s="1"/>
  <c r="AZ345" i="2"/>
  <c r="AZ344" i="2" s="1"/>
  <c r="L436" i="4"/>
  <c r="AZ364" i="4"/>
  <c r="AZ363" i="4" s="1"/>
  <c r="AZ362" i="4" s="1"/>
  <c r="AZ322" i="3"/>
  <c r="AZ321" i="3" s="1"/>
  <c r="AZ320" i="3" s="1"/>
  <c r="AZ292" i="3" s="1"/>
  <c r="AZ391" i="2"/>
  <c r="AZ390" i="2" s="1"/>
  <c r="AZ377" i="2" s="1"/>
  <c r="Z455" i="2"/>
  <c r="AA10" i="3"/>
  <c r="AA9" i="3" s="1"/>
  <c r="AC240" i="3"/>
  <c r="AN333" i="3"/>
  <c r="AN332" i="3" s="1"/>
  <c r="AZ487" i="2"/>
  <c r="AZ486" i="2" s="1"/>
  <c r="AZ485" i="2" s="1"/>
  <c r="AZ484" i="2" s="1"/>
  <c r="AA13" i="4"/>
  <c r="AA12" i="4" s="1"/>
  <c r="AA11" i="4" s="1"/>
  <c r="AA18" i="3"/>
  <c r="AA17" i="3" s="1"/>
  <c r="AA16" i="3" s="1"/>
  <c r="AA13" i="2"/>
  <c r="AA12" i="2" s="1"/>
  <c r="D179" i="1"/>
  <c r="AA106" i="2"/>
  <c r="AX15" i="3"/>
  <c r="BA382" i="3"/>
  <c r="BA361" i="3" s="1"/>
  <c r="BA360" i="3" s="1"/>
  <c r="AD312" i="4"/>
  <c r="U15" i="3"/>
  <c r="AN96" i="2"/>
  <c r="AN95" i="2" s="1"/>
  <c r="AN94" i="2" s="1"/>
  <c r="AZ168" i="3"/>
  <c r="AA494" i="2"/>
  <c r="AA493" i="2" s="1"/>
  <c r="AA492" i="2" s="1"/>
  <c r="R15" i="3"/>
  <c r="R8" i="3" s="1"/>
  <c r="N478" i="3"/>
  <c r="U119" i="3"/>
  <c r="U118" i="3" s="1"/>
  <c r="U117" i="3" s="1"/>
  <c r="AB105" i="4"/>
  <c r="AB104" i="4" s="1"/>
  <c r="AB130" i="3"/>
  <c r="AB129" i="3" s="1"/>
  <c r="AB97" i="2"/>
  <c r="AN114" i="2"/>
  <c r="AN106" i="2" s="1"/>
  <c r="AC226" i="4"/>
  <c r="AC225" i="4" s="1"/>
  <c r="AC386" i="3"/>
  <c r="AC385" i="3" s="1"/>
  <c r="AC227" i="2"/>
  <c r="Z301" i="4"/>
  <c r="Z300" i="4"/>
  <c r="AZ453" i="3"/>
  <c r="AC95" i="4"/>
  <c r="AC94" i="4" s="1"/>
  <c r="AC123" i="3"/>
  <c r="AC122" i="3" s="1"/>
  <c r="AC90" i="2"/>
  <c r="AZ96" i="2"/>
  <c r="AZ95" i="2" s="1"/>
  <c r="AZ94" i="2" s="1"/>
  <c r="AC435" i="2"/>
  <c r="AB485" i="4"/>
  <c r="AB484" i="4" s="1"/>
  <c r="AB483" i="4" s="1"/>
  <c r="AB81" i="3"/>
  <c r="AB80" i="3" s="1"/>
  <c r="AB79" i="3" s="1"/>
  <c r="AB496" i="2"/>
  <c r="AB495" i="2" s="1"/>
  <c r="AC377" i="2"/>
  <c r="AN364" i="4"/>
  <c r="AN363" i="4" s="1"/>
  <c r="AN362" i="4" s="1"/>
  <c r="AN322" i="3"/>
  <c r="AN321" i="3" s="1"/>
  <c r="AN320" i="3" s="1"/>
  <c r="AN292" i="3" s="1"/>
  <c r="AN391" i="2"/>
  <c r="AN390" i="2" s="1"/>
  <c r="W312" i="4"/>
  <c r="Z435" i="2"/>
  <c r="Z10" i="3"/>
  <c r="Z9" i="3" s="1"/>
  <c r="AZ494" i="2"/>
  <c r="AZ493" i="2" s="1"/>
  <c r="AZ492" i="2" s="1"/>
  <c r="Z315" i="4"/>
  <c r="Z314" i="4" s="1"/>
  <c r="Z313" i="4" s="1"/>
  <c r="AC456" i="2"/>
  <c r="Z358" i="4"/>
  <c r="Z357" i="4" s="1"/>
  <c r="Z356" i="4" s="1"/>
  <c r="Z227" i="3"/>
  <c r="Z226" i="3" s="1"/>
  <c r="Z225" i="3" s="1"/>
  <c r="Z311" i="2"/>
  <c r="Z310" i="2" s="1"/>
  <c r="AN10" i="4"/>
  <c r="AN9" i="4" s="1"/>
  <c r="AE11" i="2"/>
  <c r="AE10" i="2" s="1"/>
  <c r="AE9" i="2" s="1"/>
  <c r="T141" i="4"/>
  <c r="T140" i="4" s="1"/>
  <c r="T139" i="4" s="1"/>
  <c r="T138" i="4" s="1"/>
  <c r="T137" i="4" s="1"/>
  <c r="T181" i="3"/>
  <c r="T180" i="3" s="1"/>
  <c r="T179" i="3" s="1"/>
  <c r="T178" i="3" s="1"/>
  <c r="AB149" i="2"/>
  <c r="T148" i="2"/>
  <c r="T147" i="2" s="1"/>
  <c r="T146" i="2" s="1"/>
  <c r="T135" i="2" s="1"/>
  <c r="AC146" i="2"/>
  <c r="Z262" i="4"/>
  <c r="Z261" i="4" s="1"/>
  <c r="Z260" i="4" s="1"/>
  <c r="AW8" i="4"/>
  <c r="AW492" i="4" s="1"/>
  <c r="T448" i="3"/>
  <c r="AA435" i="2"/>
  <c r="Z183" i="2"/>
  <c r="Z182" i="2" s="1"/>
  <c r="AB210" i="4"/>
  <c r="AB209" i="4" s="1"/>
  <c r="AB208" i="4" s="1"/>
  <c r="AB370" i="3"/>
  <c r="AB369" i="3" s="1"/>
  <c r="AB368" i="3" s="1"/>
  <c r="AB211" i="2"/>
  <c r="AB210" i="2" s="1"/>
  <c r="AZ273" i="2"/>
  <c r="W8" i="4"/>
  <c r="AA21" i="4"/>
  <c r="AB87" i="2"/>
  <c r="AB86" i="2" s="1"/>
  <c r="AB85" i="2" s="1"/>
  <c r="T417" i="2"/>
  <c r="AB441" i="4"/>
  <c r="AB440" i="4" s="1"/>
  <c r="AB70" i="3"/>
  <c r="AB69" i="3" s="1"/>
  <c r="AB457" i="2"/>
  <c r="AO438" i="4"/>
  <c r="AO437" i="4" s="1"/>
  <c r="AO436" i="4" s="1"/>
  <c r="AN453" i="3"/>
  <c r="T364" i="4"/>
  <c r="T363" i="4" s="1"/>
  <c r="T362" i="4" s="1"/>
  <c r="T322" i="3"/>
  <c r="T321" i="3" s="1"/>
  <c r="T320" i="3" s="1"/>
  <c r="AB392" i="2"/>
  <c r="T391" i="2"/>
  <c r="T390" i="2" s="1"/>
  <c r="AZ403" i="2"/>
  <c r="AZ402" i="2" s="1"/>
  <c r="AZ68" i="3"/>
  <c r="AZ67" i="3" s="1"/>
  <c r="AC115" i="3"/>
  <c r="AC114" i="3"/>
  <c r="AN487" i="2"/>
  <c r="AN486" i="2" s="1"/>
  <c r="AN485" i="2" s="1"/>
  <c r="AN484" i="2" s="1"/>
  <c r="AP312" i="4"/>
  <c r="AB393" i="4"/>
  <c r="AB392" i="4" s="1"/>
  <c r="AE312" i="4"/>
  <c r="AN68" i="3"/>
  <c r="AN67" i="3" s="1"/>
  <c r="AO87" i="2"/>
  <c r="AO86" i="2" s="1"/>
  <c r="AO85" i="2" s="1"/>
  <c r="AM296" i="2"/>
  <c r="AM295" i="2" s="1"/>
  <c r="AI478" i="3"/>
  <c r="AB65" i="4"/>
  <c r="AB64" i="4" s="1"/>
  <c r="AB63" i="4" s="1"/>
  <c r="AB101" i="3"/>
  <c r="AB100" i="3" s="1"/>
  <c r="AB99" i="3" s="1"/>
  <c r="AB71" i="2"/>
  <c r="AB70" i="2" s="1"/>
  <c r="Z141" i="4"/>
  <c r="Z140" i="4" s="1"/>
  <c r="Z139" i="4" s="1"/>
  <c r="Z138" i="4" s="1"/>
  <c r="Z137" i="4" s="1"/>
  <c r="Z181" i="3"/>
  <c r="Z180" i="3" s="1"/>
  <c r="Z179" i="3" s="1"/>
  <c r="Z178" i="3" s="1"/>
  <c r="Z148" i="2"/>
  <c r="Z147" i="2" s="1"/>
  <c r="Z146" i="2" s="1"/>
  <c r="AZ63" i="2"/>
  <c r="AB85" i="4"/>
  <c r="AB84" i="4" s="1"/>
  <c r="AB83" i="4" s="1"/>
  <c r="AB82" i="4" s="1"/>
  <c r="AB81" i="4" s="1"/>
  <c r="AB110" i="3"/>
  <c r="AB109" i="3" s="1"/>
  <c r="AB108" i="3" s="1"/>
  <c r="AB80" i="2"/>
  <c r="AB79" i="2" s="1"/>
  <c r="AM312" i="4"/>
  <c r="AZ39" i="3"/>
  <c r="AZ15" i="3" s="1"/>
  <c r="AA253" i="2"/>
  <c r="AB272" i="4"/>
  <c r="AB271" i="4" s="1"/>
  <c r="AB457" i="3"/>
  <c r="AB456" i="3" s="1"/>
  <c r="AB281" i="2"/>
  <c r="AO214" i="3"/>
  <c r="AO67" i="3"/>
  <c r="AO8" i="3" s="1"/>
  <c r="T346" i="4"/>
  <c r="T345" i="4" s="1"/>
  <c r="T344" i="4" s="1"/>
  <c r="T252" i="3"/>
  <c r="T251" i="3" s="1"/>
  <c r="T250" i="3" s="1"/>
  <c r="AB337" i="2"/>
  <c r="T336" i="2"/>
  <c r="T335" i="2" s="1"/>
  <c r="AB322" i="4"/>
  <c r="AB321" i="4" s="1"/>
  <c r="AB320" i="4" s="1"/>
  <c r="AB346" i="3"/>
  <c r="AB345" i="3" s="1"/>
  <c r="AB344" i="3" s="1"/>
  <c r="AB415" i="2"/>
  <c r="AB414" i="2" s="1"/>
  <c r="T10" i="3"/>
  <c r="T9" i="3" s="1"/>
  <c r="AB443" i="4"/>
  <c r="AB442" i="4" s="1"/>
  <c r="AB72" i="3"/>
  <c r="AB71" i="3" s="1"/>
  <c r="AB459" i="2"/>
  <c r="AC21" i="4"/>
  <c r="AC10" i="4" s="1"/>
  <c r="AC9" i="4" s="1"/>
  <c r="AB43" i="4"/>
  <c r="AB42" i="4" s="1"/>
  <c r="AB45" i="3"/>
  <c r="AB44" i="3" s="1"/>
  <c r="Z255" i="4"/>
  <c r="Z254" i="4"/>
  <c r="AN343" i="4"/>
  <c r="AN342" i="4" s="1"/>
  <c r="AN341" i="4" s="1"/>
  <c r="AN221" i="3"/>
  <c r="AN220" i="3" s="1"/>
  <c r="AN219" i="3" s="1"/>
  <c r="AN215" i="3" s="1"/>
  <c r="AN302" i="2"/>
  <c r="AN301" i="2" s="1"/>
  <c r="AN297" i="2" s="1"/>
  <c r="AL191" i="4"/>
  <c r="AL190" i="4" s="1"/>
  <c r="AL189" i="4" s="1"/>
  <c r="AL188" i="4" s="1"/>
  <c r="AL187" i="4" s="1"/>
  <c r="AL207" i="3"/>
  <c r="AL206" i="3" s="1"/>
  <c r="AL205" i="3" s="1"/>
  <c r="AL201" i="3" s="1"/>
  <c r="AL167" i="3" s="1"/>
  <c r="AL174" i="2"/>
  <c r="AL173" i="2" s="1"/>
  <c r="AL169" i="2" s="1"/>
  <c r="AL135" i="2" s="1"/>
  <c r="L260" i="4"/>
  <c r="L8" i="4" s="1"/>
  <c r="U262" i="4"/>
  <c r="U261" i="4" s="1"/>
  <c r="U260" i="4" s="1"/>
  <c r="AB112" i="4"/>
  <c r="AB111" i="4" s="1"/>
  <c r="AB110" i="4" s="1"/>
  <c r="AB137" i="3"/>
  <c r="AB136" i="3" s="1"/>
  <c r="AB135" i="3" s="1"/>
  <c r="AB104" i="2"/>
  <c r="AB103" i="2" s="1"/>
  <c r="AB128" i="4"/>
  <c r="AB127" i="4" s="1"/>
  <c r="AB126" i="4" s="1"/>
  <c r="AB152" i="3"/>
  <c r="AB151" i="3" s="1"/>
  <c r="AB150" i="3" s="1"/>
  <c r="AB119" i="2"/>
  <c r="AB118" i="2" s="1"/>
  <c r="AC201" i="3"/>
  <c r="AC167" i="3" s="1"/>
  <c r="AZ203" i="2"/>
  <c r="AZ202" i="2" s="1"/>
  <c r="AN406" i="3"/>
  <c r="AC338" i="3"/>
  <c r="T258" i="3"/>
  <c r="T257" i="3" s="1"/>
  <c r="T256" i="3" s="1"/>
  <c r="T342" i="2"/>
  <c r="T341" i="2" s="1"/>
  <c r="AB343" i="2"/>
  <c r="AB327" i="4"/>
  <c r="AB326" i="4" s="1"/>
  <c r="AB351" i="3"/>
  <c r="AB350" i="3" s="1"/>
  <c r="AB420" i="2"/>
  <c r="AB430" i="2"/>
  <c r="AZ472" i="4"/>
  <c r="AZ471" i="4" s="1"/>
  <c r="AZ467" i="4" s="1"/>
  <c r="AZ116" i="3"/>
  <c r="AZ473" i="2"/>
  <c r="AZ472" i="2"/>
  <c r="AZ471" i="2" s="1"/>
  <c r="AA487" i="2"/>
  <c r="AA486" i="2" s="1"/>
  <c r="AA485" i="2" s="1"/>
  <c r="AA484" i="2" s="1"/>
  <c r="AC393" i="4"/>
  <c r="AC392" i="4" s="1"/>
  <c r="AN416" i="4"/>
  <c r="AN415" i="4" s="1"/>
  <c r="AN414" i="4" s="1"/>
  <c r="AA430" i="2"/>
  <c r="AA115" i="3"/>
  <c r="AA114" i="3"/>
  <c r="AZ10" i="3"/>
  <c r="AZ9" i="3" s="1"/>
  <c r="AY10" i="4"/>
  <c r="AY9" i="4" s="1"/>
  <c r="AY8" i="4" s="1"/>
  <c r="AA138" i="3"/>
  <c r="AB54" i="4"/>
  <c r="AB53" i="4" s="1"/>
  <c r="AB52" i="4" s="1"/>
  <c r="AB56" i="3"/>
  <c r="AB55" i="3" s="1"/>
  <c r="AB54" i="3" s="1"/>
  <c r="AB51" i="2"/>
  <c r="AB50" i="2" s="1"/>
  <c r="AC107" i="2"/>
  <c r="AC106" i="2" s="1"/>
  <c r="BA222" i="4"/>
  <c r="BA207" i="4" s="1"/>
  <c r="BA206" i="4" s="1"/>
  <c r="BA200" i="4" s="1"/>
  <c r="BA8" i="4" s="1"/>
  <c r="BA492" i="4" s="1"/>
  <c r="AA286" i="4"/>
  <c r="AQ11" i="2"/>
  <c r="AQ10" i="2" s="1"/>
  <c r="AQ9" i="2" s="1"/>
  <c r="AQ504" i="2" s="1"/>
  <c r="AN128" i="3"/>
  <c r="AN127" i="3" s="1"/>
  <c r="AN126" i="3" s="1"/>
  <c r="AN172" i="4"/>
  <c r="AN171" i="4" s="1"/>
  <c r="AZ248" i="2"/>
  <c r="AV214" i="3"/>
  <c r="AV478" i="3" s="1"/>
  <c r="T128" i="3"/>
  <c r="T127" i="3" s="1"/>
  <c r="T126" i="3" s="1"/>
  <c r="AN146" i="3"/>
  <c r="AN138" i="3" s="1"/>
  <c r="AA297" i="2"/>
  <c r="AZ128" i="3"/>
  <c r="AZ127" i="3" s="1"/>
  <c r="AZ126" i="3" s="1"/>
  <c r="T261" i="3"/>
  <c r="T260" i="3" s="1"/>
  <c r="T259" i="3" s="1"/>
  <c r="AB346" i="2"/>
  <c r="T345" i="2"/>
  <c r="T344" i="2" s="1"/>
  <c r="AB418" i="4"/>
  <c r="AB417" i="4" s="1"/>
  <c r="AB335" i="3"/>
  <c r="AB334" i="3" s="1"/>
  <c r="AB404" i="2"/>
  <c r="T494" i="2"/>
  <c r="T493" i="2" s="1"/>
  <c r="T492" i="2" s="1"/>
  <c r="AB230" i="3"/>
  <c r="AB229" i="3" s="1"/>
  <c r="AB228" i="3" s="1"/>
  <c r="AB314" i="2"/>
  <c r="AB313" i="2" s="1"/>
  <c r="AN346" i="4"/>
  <c r="AN345" i="4" s="1"/>
  <c r="AN344" i="4" s="1"/>
  <c r="AN252" i="3"/>
  <c r="AN251" i="3" s="1"/>
  <c r="AN250" i="3" s="1"/>
  <c r="AN336" i="2"/>
  <c r="AN335" i="2" s="1"/>
  <c r="Z487" i="2"/>
  <c r="Z486" i="2" s="1"/>
  <c r="Z485" i="2" s="1"/>
  <c r="Z484" i="2" s="1"/>
  <c r="K312" i="4"/>
  <c r="AC68" i="3"/>
  <c r="AF8" i="3"/>
  <c r="AF478" i="3" s="1"/>
  <c r="Z17" i="2"/>
  <c r="AM18" i="4"/>
  <c r="AM17" i="4" s="1"/>
  <c r="AM16" i="4" s="1"/>
  <c r="AM10" i="4" s="1"/>
  <c r="AM9" i="4" s="1"/>
  <c r="AM8" i="4" s="1"/>
  <c r="AM23" i="3"/>
  <c r="AM22" i="3" s="1"/>
  <c r="AM21" i="3" s="1"/>
  <c r="AM15" i="3" s="1"/>
  <c r="AM8" i="3" s="1"/>
  <c r="AM18" i="2"/>
  <c r="AM17" i="2" s="1"/>
  <c r="Q8" i="4"/>
  <c r="Q492" i="4" s="1"/>
  <c r="AN63" i="2"/>
  <c r="R138" i="3"/>
  <c r="AA169" i="2"/>
  <c r="AA135" i="2" s="1"/>
  <c r="AX262" i="4"/>
  <c r="AX261" i="4" s="1"/>
  <c r="AX260" i="4" s="1"/>
  <c r="AN216" i="2"/>
  <c r="T263" i="4"/>
  <c r="T262" i="4" s="1"/>
  <c r="T261" i="4" s="1"/>
  <c r="T260" i="4" s="1"/>
  <c r="T361" i="3"/>
  <c r="T360" i="3" s="1"/>
  <c r="AB462" i="4"/>
  <c r="AB461" i="4" s="1"/>
  <c r="AB460" i="4" s="1"/>
  <c r="AB456" i="4" s="1"/>
  <c r="AB441" i="3"/>
  <c r="AB440" i="3" s="1"/>
  <c r="AB439" i="3" s="1"/>
  <c r="AB262" i="2"/>
  <c r="AB261" i="2" s="1"/>
  <c r="AB260" i="2" s="1"/>
  <c r="AZ448" i="3"/>
  <c r="AB325" i="4"/>
  <c r="AB324" i="4" s="1"/>
  <c r="AB349" i="3"/>
  <c r="AB348" i="3" s="1"/>
  <c r="AB418" i="2"/>
  <c r="T456" i="2"/>
  <c r="T455" i="2" s="1"/>
  <c r="U8" i="3"/>
  <c r="AA276" i="3"/>
  <c r="AA275" i="3" s="1"/>
  <c r="AA274" i="3" s="1"/>
  <c r="AA360" i="2"/>
  <c r="AA359" i="2" s="1"/>
  <c r="AZ333" i="3"/>
  <c r="AZ332" i="3" s="1"/>
  <c r="AZ439" i="4"/>
  <c r="AZ438" i="4" s="1"/>
  <c r="AZ437" i="4" s="1"/>
  <c r="AZ436" i="4" s="1"/>
  <c r="AC467" i="4"/>
  <c r="AN10" i="3"/>
  <c r="AN9" i="3" s="1"/>
  <c r="AB255" i="3"/>
  <c r="AB254" i="3" s="1"/>
  <c r="AB253" i="3" s="1"/>
  <c r="AB339" i="2"/>
  <c r="AB338" i="2" s="1"/>
  <c r="AZ417" i="2"/>
  <c r="AZ408" i="2" s="1"/>
  <c r="Z422" i="4"/>
  <c r="Z421" i="4" s="1"/>
  <c r="AB420" i="4"/>
  <c r="AB419" i="4" s="1"/>
  <c r="AB337" i="3"/>
  <c r="AB336" i="3" s="1"/>
  <c r="AB406" i="2"/>
  <c r="U314" i="4"/>
  <c r="U313" i="4" s="1"/>
  <c r="U312" i="4" s="1"/>
  <c r="AN439" i="4"/>
  <c r="AN438" i="4" s="1"/>
  <c r="AN437" i="4" s="1"/>
  <c r="AN436" i="4" s="1"/>
  <c r="AJ504" i="2"/>
  <c r="L504" i="2"/>
  <c r="AB68" i="4"/>
  <c r="AB67" i="4" s="1"/>
  <c r="AB66" i="4" s="1"/>
  <c r="AB163" i="3"/>
  <c r="AB162" i="3" s="1"/>
  <c r="AB161" i="3" s="1"/>
  <c r="AB160" i="3" s="1"/>
  <c r="AB130" i="2"/>
  <c r="AB129" i="2" s="1"/>
  <c r="AB128" i="2" s="1"/>
  <c r="AA253" i="4"/>
  <c r="AA252" i="4" s="1"/>
  <c r="AA251" i="4" s="1"/>
  <c r="AA250" i="4" s="1"/>
  <c r="AA249" i="4" s="1"/>
  <c r="AA364" i="3"/>
  <c r="AA363" i="3" s="1"/>
  <c r="AA362" i="3" s="1"/>
  <c r="AA361" i="3" s="1"/>
  <c r="AA360" i="3" s="1"/>
  <c r="AA205" i="2"/>
  <c r="AA204" i="2" s="1"/>
  <c r="AB301" i="4"/>
  <c r="AB300" i="4"/>
  <c r="AF260" i="4"/>
  <c r="AM214" i="3"/>
  <c r="AB51" i="4"/>
  <c r="AB50" i="4" s="1"/>
  <c r="AB49" i="4" s="1"/>
  <c r="AB53" i="3"/>
  <c r="AB52" i="3" s="1"/>
  <c r="AB51" i="3" s="1"/>
  <c r="AB48" i="2"/>
  <c r="AB47" i="2" s="1"/>
  <c r="AC92" i="3"/>
  <c r="T63" i="2"/>
  <c r="AO262" i="4"/>
  <c r="AO261" i="4" s="1"/>
  <c r="AO260" i="4" s="1"/>
  <c r="AO8" i="4" s="1"/>
  <c r="AO492" i="4" s="1"/>
  <c r="AA203" i="2"/>
  <c r="AA202" i="2" s="1"/>
  <c r="AB36" i="4"/>
  <c r="AB35" i="4" s="1"/>
  <c r="AB34" i="4" s="1"/>
  <c r="AB38" i="3"/>
  <c r="AB37" i="3" s="1"/>
  <c r="AB36" i="3" s="1"/>
  <c r="AB33" i="2"/>
  <c r="AB32" i="2" s="1"/>
  <c r="AZ37" i="4"/>
  <c r="AZ10" i="4" s="1"/>
  <c r="AZ9" i="4" s="1"/>
  <c r="AA183" i="2"/>
  <c r="AA182" i="2" s="1"/>
  <c r="T453" i="3"/>
  <c r="AP294" i="2"/>
  <c r="AP504" i="2"/>
  <c r="AN261" i="3"/>
  <c r="AN260" i="3" s="1"/>
  <c r="AN259" i="3" s="1"/>
  <c r="AN345" i="2"/>
  <c r="AN344" i="2" s="1"/>
  <c r="AQ312" i="4"/>
  <c r="AB275" i="4"/>
  <c r="AB274" i="4" s="1"/>
  <c r="AB273" i="4" s="1"/>
  <c r="AB460" i="3"/>
  <c r="AB459" i="3" s="1"/>
  <c r="AB458" i="3" s="1"/>
  <c r="AB284" i="2"/>
  <c r="AB283" i="2" s="1"/>
  <c r="T408" i="2"/>
  <c r="AC430" i="2"/>
  <c r="AC417" i="2"/>
  <c r="T477" i="4"/>
  <c r="T476" i="4" s="1"/>
  <c r="U338" i="3"/>
  <c r="U214" i="3" s="1"/>
  <c r="AB454" i="4"/>
  <c r="AB453" i="4" s="1"/>
  <c r="AB452" i="4" s="1"/>
  <c r="AB477" i="3"/>
  <c r="AB476" i="3" s="1"/>
  <c r="AB475" i="3" s="1"/>
  <c r="AB474" i="3" s="1"/>
  <c r="AB469" i="3" s="1"/>
  <c r="AB482" i="2"/>
  <c r="AB481" i="2" s="1"/>
  <c r="AB480" i="2" s="1"/>
  <c r="AB475" i="2" s="1"/>
  <c r="AC491" i="4"/>
  <c r="AC490" i="4" s="1"/>
  <c r="AC489" i="4" s="1"/>
  <c r="AC482" i="4" s="1"/>
  <c r="AC87" i="3"/>
  <c r="AC86" i="3" s="1"/>
  <c r="AC85" i="3" s="1"/>
  <c r="AC502" i="2"/>
  <c r="AC501" i="2" s="1"/>
  <c r="AU504" i="2"/>
  <c r="AE8" i="4"/>
  <c r="T406" i="3"/>
  <c r="AF296" i="2"/>
  <c r="AF295" i="2" s="1"/>
  <c r="AF504" i="2" s="1"/>
  <c r="X214" i="3"/>
  <c r="X478" i="3" s="1"/>
  <c r="U8" i="4"/>
  <c r="BA22" i="2"/>
  <c r="BA11" i="2" s="1"/>
  <c r="BA10" i="2" s="1"/>
  <c r="AB136" i="4"/>
  <c r="AB135" i="4" s="1"/>
  <c r="AB134" i="4" s="1"/>
  <c r="AB133" i="4" s="1"/>
  <c r="AB132" i="4" s="1"/>
  <c r="AB159" i="3"/>
  <c r="AB158" i="3" s="1"/>
  <c r="AB157" i="3" s="1"/>
  <c r="AB156" i="3" s="1"/>
  <c r="AB126" i="2"/>
  <c r="AB125" i="2" s="1"/>
  <c r="AB124" i="2" s="1"/>
  <c r="AB169" i="2"/>
  <c r="AB218" i="4"/>
  <c r="AB217" i="4" s="1"/>
  <c r="AB378" i="3"/>
  <c r="AB377" i="3" s="1"/>
  <c r="AB219" i="2"/>
  <c r="AQ8" i="4"/>
  <c r="T216" i="2"/>
  <c r="AZ255" i="4"/>
  <c r="AZ254" i="4"/>
  <c r="AA442" i="3"/>
  <c r="AR262" i="4"/>
  <c r="AR261" i="4" s="1"/>
  <c r="AA63" i="2"/>
  <c r="AB147" i="4"/>
  <c r="AB146" i="4" s="1"/>
  <c r="AB145" i="4" s="1"/>
  <c r="AB174" i="3"/>
  <c r="AB173" i="3" s="1"/>
  <c r="AB172" i="3" s="1"/>
  <c r="AB141" i="2"/>
  <c r="AB140" i="2" s="1"/>
  <c r="AZ172" i="4"/>
  <c r="AZ171" i="4" s="1"/>
  <c r="AZ361" i="3"/>
  <c r="AZ360" i="3" s="1"/>
  <c r="AB358" i="4"/>
  <c r="AB357" i="4" s="1"/>
  <c r="AB356" i="4" s="1"/>
  <c r="AB227" i="3"/>
  <c r="AB226" i="3" s="1"/>
  <c r="AB225" i="3" s="1"/>
  <c r="AB311" i="2"/>
  <c r="AB310" i="2" s="1"/>
  <c r="AA377" i="2"/>
  <c r="R338" i="3"/>
  <c r="R367" i="4"/>
  <c r="R366" i="4" s="1"/>
  <c r="R365" i="4" s="1"/>
  <c r="R331" i="4" s="1"/>
  <c r="R330" i="4" s="1"/>
  <c r="R312" i="4" s="1"/>
  <c r="R267" i="3"/>
  <c r="R266" i="3" s="1"/>
  <c r="R265" i="3" s="1"/>
  <c r="R240" i="3" s="1"/>
  <c r="R351" i="2"/>
  <c r="R350" i="2" s="1"/>
  <c r="R325" i="2" s="1"/>
  <c r="R296" i="2" s="1"/>
  <c r="R295" i="2" s="1"/>
  <c r="Z352" i="2"/>
  <c r="Z316" i="3"/>
  <c r="Z315" i="3" s="1"/>
  <c r="Z314" i="3" s="1"/>
  <c r="Z385" i="2"/>
  <c r="Z384" i="2" s="1"/>
  <c r="AA477" i="4"/>
  <c r="AA476" i="4" s="1"/>
  <c r="AA455" i="4" s="1"/>
  <c r="Z261" i="3"/>
  <c r="Z260" i="3" s="1"/>
  <c r="Z259" i="3" s="1"/>
  <c r="Z345" i="2"/>
  <c r="Z344" i="2" s="1"/>
  <c r="O312" i="4"/>
  <c r="AY314" i="4"/>
  <c r="AY313" i="4" s="1"/>
  <c r="AY312" i="4" s="1"/>
  <c r="AZ477" i="4"/>
  <c r="AZ476" i="4" s="1"/>
  <c r="AL11" i="2"/>
  <c r="AL10" i="2" s="1"/>
  <c r="AL9" i="2" s="1"/>
  <c r="AL504" i="2" s="1"/>
  <c r="K15" i="3"/>
  <c r="K8" i="3" s="1"/>
  <c r="AC139" i="3"/>
  <c r="AC138" i="3" s="1"/>
  <c r="AZ138" i="4"/>
  <c r="AZ137" i="4" s="1"/>
  <c r="AN447" i="3"/>
  <c r="AN442" i="3" s="1"/>
  <c r="M260" i="4"/>
  <c r="M8" i="4" s="1"/>
  <c r="M492" i="4" s="1"/>
  <c r="AN103" i="4"/>
  <c r="AN102" i="4" s="1"/>
  <c r="AN101" i="4" s="1"/>
  <c r="AB150" i="4"/>
  <c r="AB149" i="4" s="1"/>
  <c r="AB148" i="4" s="1"/>
  <c r="AB187" i="3"/>
  <c r="AB186" i="3" s="1"/>
  <c r="AB185" i="3" s="1"/>
  <c r="AB154" i="2"/>
  <c r="AB153" i="2" s="1"/>
  <c r="AZ406" i="3"/>
  <c r="AB48" i="4"/>
  <c r="AB47" i="4" s="1"/>
  <c r="AB46" i="4" s="1"/>
  <c r="AB50" i="3"/>
  <c r="AB49" i="3" s="1"/>
  <c r="AB48" i="3" s="1"/>
  <c r="AB45" i="2"/>
  <c r="AB44" i="2" s="1"/>
  <c r="U87" i="2"/>
  <c r="U86" i="2" s="1"/>
  <c r="U85" i="2" s="1"/>
  <c r="U9" i="2" s="1"/>
  <c r="U504" i="2" s="1"/>
  <c r="T103" i="4"/>
  <c r="T102" i="4" s="1"/>
  <c r="T101" i="4" s="1"/>
  <c r="AN122" i="4"/>
  <c r="AN121" i="4" s="1"/>
  <c r="AB175" i="4"/>
  <c r="AB174" i="4" s="1"/>
  <c r="AB173" i="4" s="1"/>
  <c r="AB298" i="3"/>
  <c r="AB297" i="3" s="1"/>
  <c r="AB296" i="3" s="1"/>
  <c r="AB188" i="2"/>
  <c r="AB187" i="2" s="1"/>
  <c r="Z253" i="2"/>
  <c r="Z248" i="2" s="1"/>
  <c r="AC268" i="4"/>
  <c r="AC262" i="4" s="1"/>
  <c r="AC261" i="4" s="1"/>
  <c r="AC260" i="4" s="1"/>
  <c r="AA215" i="3"/>
  <c r="AJ8" i="4"/>
  <c r="AJ492" i="4" s="1"/>
  <c r="AZ103" i="4"/>
  <c r="AZ102" i="4" s="1"/>
  <c r="AZ101" i="4" s="1"/>
  <c r="AA317" i="4"/>
  <c r="AA316" i="4" s="1"/>
  <c r="AA315" i="4" s="1"/>
  <c r="AA314" i="4" s="1"/>
  <c r="AA313" i="4" s="1"/>
  <c r="AA341" i="3"/>
  <c r="AA340" i="3" s="1"/>
  <c r="AA339" i="3" s="1"/>
  <c r="AA338" i="3" s="1"/>
  <c r="AA410" i="2"/>
  <c r="AA409" i="2" s="1"/>
  <c r="AA408" i="2" s="1"/>
  <c r="AY214" i="3"/>
  <c r="T355" i="4"/>
  <c r="T354" i="4" s="1"/>
  <c r="T353" i="4" s="1"/>
  <c r="AN408" i="2"/>
  <c r="AA393" i="4"/>
  <c r="AA392" i="4" s="1"/>
  <c r="Z477" i="4"/>
  <c r="Z476" i="4" s="1"/>
  <c r="AZ482" i="4"/>
  <c r="Z409" i="2"/>
  <c r="Z408" i="2" s="1"/>
  <c r="AR312" i="4"/>
  <c r="AC439" i="4"/>
  <c r="Z21" i="3"/>
  <c r="Z253" i="4"/>
  <c r="Z252" i="4" s="1"/>
  <c r="Z251" i="4" s="1"/>
  <c r="Z250" i="4" s="1"/>
  <c r="Z249" i="4" s="1"/>
  <c r="Z200" i="4" s="1"/>
  <c r="Z364" i="3"/>
  <c r="Z363" i="3" s="1"/>
  <c r="Z362" i="3" s="1"/>
  <c r="Z361" i="3" s="1"/>
  <c r="Z360" i="3" s="1"/>
  <c r="Z205" i="2"/>
  <c r="Z204" i="2" s="1"/>
  <c r="U167" i="3"/>
  <c r="Z272" i="2"/>
  <c r="Z264" i="2" s="1"/>
  <c r="O8" i="4"/>
  <c r="AB107" i="4"/>
  <c r="AB106" i="4" s="1"/>
  <c r="AB132" i="3"/>
  <c r="AB131" i="3" s="1"/>
  <c r="AB99" i="2"/>
  <c r="Z106" i="2"/>
  <c r="AC183" i="2"/>
  <c r="AC182" i="2" s="1"/>
  <c r="AN374" i="3"/>
  <c r="AN361" i="3" s="1"/>
  <c r="AN360" i="3" s="1"/>
  <c r="AC415" i="3"/>
  <c r="AC406" i="3" s="1"/>
  <c r="AB265" i="4"/>
  <c r="AB264" i="4" s="1"/>
  <c r="AB450" i="3"/>
  <c r="AB449" i="3" s="1"/>
  <c r="AB274" i="2"/>
  <c r="Z343" i="4"/>
  <c r="Z342" i="4" s="1"/>
  <c r="Z341" i="4" s="1"/>
  <c r="Z221" i="3"/>
  <c r="Z220" i="3" s="1"/>
  <c r="Z219" i="3" s="1"/>
  <c r="Z302" i="2"/>
  <c r="Z301" i="2" s="1"/>
  <c r="AB57" i="4"/>
  <c r="AB56" i="4" s="1"/>
  <c r="AB55" i="4" s="1"/>
  <c r="AB98" i="3"/>
  <c r="AB97" i="3" s="1"/>
  <c r="AB96" i="3" s="1"/>
  <c r="AB68" i="2"/>
  <c r="AB67" i="2" s="1"/>
  <c r="T207" i="4"/>
  <c r="T206" i="4" s="1"/>
  <c r="T200" i="4" s="1"/>
  <c r="AB243" i="4"/>
  <c r="AB242" i="4" s="1"/>
  <c r="AB241" i="4" s="1"/>
  <c r="AB240" i="4" s="1"/>
  <c r="AB239" i="4" s="1"/>
  <c r="AB401" i="3"/>
  <c r="AB400" i="3" s="1"/>
  <c r="AB399" i="3" s="1"/>
  <c r="AB242" i="2"/>
  <c r="AB241" i="2" s="1"/>
  <c r="AZ263" i="4"/>
  <c r="AZ262" i="4" s="1"/>
  <c r="AZ261" i="4" s="1"/>
  <c r="AZ260" i="4" s="1"/>
  <c r="W11" i="2"/>
  <c r="W10" i="2" s="1"/>
  <c r="W9" i="2" s="1"/>
  <c r="W504" i="2" s="1"/>
  <c r="AA22" i="2"/>
  <c r="T347" i="3"/>
  <c r="T338" i="3" s="1"/>
  <c r="T68" i="3"/>
  <c r="T67" i="3" s="1"/>
  <c r="AB352" i="4"/>
  <c r="AB351" i="4" s="1"/>
  <c r="AB350" i="4" s="1"/>
  <c r="AB305" i="2"/>
  <c r="AB304" i="2" s="1"/>
  <c r="AN477" i="4"/>
  <c r="AN476" i="4" s="1"/>
  <c r="AX8" i="3"/>
  <c r="AZ347" i="3"/>
  <c r="AZ338" i="3" s="1"/>
  <c r="AB319" i="3"/>
  <c r="AB318" i="3" s="1"/>
  <c r="AB317" i="3" s="1"/>
  <c r="AB388" i="2"/>
  <c r="AB387" i="2" s="1"/>
  <c r="AC446" i="4"/>
  <c r="AC445" i="4" s="1"/>
  <c r="AC444" i="4" s="1"/>
  <c r="AC75" i="3"/>
  <c r="AC74" i="3" s="1"/>
  <c r="AC73" i="3" s="1"/>
  <c r="AC462" i="2"/>
  <c r="AC461" i="2" s="1"/>
  <c r="L8" i="3"/>
  <c r="L478" i="3" s="1"/>
  <c r="Z203" i="2"/>
  <c r="Z202" i="2" s="1"/>
  <c r="K11" i="2"/>
  <c r="K10" i="2" s="1"/>
  <c r="K9" i="2" s="1"/>
  <c r="K504" i="2" s="1"/>
  <c r="AY11" i="2"/>
  <c r="AY10" i="2" s="1"/>
  <c r="AY9" i="2" s="1"/>
  <c r="S18" i="4"/>
  <c r="S17" i="4" s="1"/>
  <c r="S16" i="4" s="1"/>
  <c r="S10" i="4" s="1"/>
  <c r="S9" i="4" s="1"/>
  <c r="S8" i="4" s="1"/>
  <c r="S23" i="3"/>
  <c r="S22" i="3" s="1"/>
  <c r="S21" i="3" s="1"/>
  <c r="S15" i="3" s="1"/>
  <c r="S8" i="3" s="1"/>
  <c r="AA19" i="2"/>
  <c r="S18" i="2"/>
  <c r="S17" i="2" s="1"/>
  <c r="AB153" i="4"/>
  <c r="AB152" i="4" s="1"/>
  <c r="AB151" i="4" s="1"/>
  <c r="AB190" i="3"/>
  <c r="AB189" i="3" s="1"/>
  <c r="AB188" i="3" s="1"/>
  <c r="AB157" i="2"/>
  <c r="AB156" i="2" s="1"/>
  <c r="AN255" i="4"/>
  <c r="AN254" i="4"/>
  <c r="AG260" i="4"/>
  <c r="AG8" i="4" s="1"/>
  <c r="AG492" i="4" s="1"/>
  <c r="R167" i="3"/>
  <c r="AB270" i="4"/>
  <c r="AB269" i="4" s="1"/>
  <c r="AB455" i="3"/>
  <c r="AB454" i="3" s="1"/>
  <c r="AB279" i="2"/>
  <c r="AZ62" i="4"/>
  <c r="AZ61" i="4" s="1"/>
  <c r="AC169" i="2"/>
  <c r="AC135" i="2" s="1"/>
  <c r="AU492" i="4"/>
  <c r="AB74" i="4"/>
  <c r="AB73" i="4" s="1"/>
  <c r="AB72" i="4" s="1"/>
  <c r="AB107" i="3"/>
  <c r="AB106" i="3" s="1"/>
  <c r="AB105" i="3" s="1"/>
  <c r="AB77" i="2"/>
  <c r="AB76" i="2" s="1"/>
  <c r="AB63" i="2" s="1"/>
  <c r="AC224" i="4"/>
  <c r="AC223" i="4" s="1"/>
  <c r="AC222" i="4" s="1"/>
  <c r="AC207" i="4" s="1"/>
  <c r="AC206" i="4" s="1"/>
  <c r="AC200" i="4" s="1"/>
  <c r="AC384" i="3"/>
  <c r="AC383" i="3" s="1"/>
  <c r="AC382" i="3" s="1"/>
  <c r="AC361" i="3" s="1"/>
  <c r="AC360" i="3" s="1"/>
  <c r="AC225" i="2"/>
  <c r="AC224" i="2" s="1"/>
  <c r="AC203" i="2" s="1"/>
  <c r="AC202" i="2" s="1"/>
  <c r="AA301" i="4"/>
  <c r="AA300" i="4"/>
  <c r="S312" i="4"/>
  <c r="AB313" i="3"/>
  <c r="AB312" i="3" s="1"/>
  <c r="AB311" i="3" s="1"/>
  <c r="AB382" i="2"/>
  <c r="AB381" i="2" s="1"/>
  <c r="AF312" i="4"/>
  <c r="AA429" i="3"/>
  <c r="AA428" i="3" s="1"/>
  <c r="AA415" i="3" s="1"/>
  <c r="AA406" i="3" s="1"/>
  <c r="AB115" i="3"/>
  <c r="AB114" i="3"/>
  <c r="AY296" i="2"/>
  <c r="AY295" i="2" s="1"/>
  <c r="AB370" i="4"/>
  <c r="AB369" i="4" s="1"/>
  <c r="AB368" i="4" s="1"/>
  <c r="AB270" i="3"/>
  <c r="AB269" i="3" s="1"/>
  <c r="AB268" i="3" s="1"/>
  <c r="AB354" i="2"/>
  <c r="AB353" i="2" s="1"/>
  <c r="Z475" i="4"/>
  <c r="Z474" i="4" s="1"/>
  <c r="Z473" i="4" s="1"/>
  <c r="Z467" i="4" s="1"/>
  <c r="Z91" i="3"/>
  <c r="Z90" i="3" s="1"/>
  <c r="Z89" i="3" s="1"/>
  <c r="Z88" i="3" s="1"/>
  <c r="Z469" i="2"/>
  <c r="Z468" i="2" s="1"/>
  <c r="Z467" i="2" s="1"/>
  <c r="Z115" i="3"/>
  <c r="Z114" i="3"/>
  <c r="Z92" i="3" s="1"/>
  <c r="AN377" i="2"/>
  <c r="AC22" i="2"/>
  <c r="AC11" i="2" s="1"/>
  <c r="AC10" i="2" s="1"/>
  <c r="AX8" i="4"/>
  <c r="AX492" i="4" s="1"/>
  <c r="AB109" i="4"/>
  <c r="AB108" i="4" s="1"/>
  <c r="AB134" i="3"/>
  <c r="AB133" i="3" s="1"/>
  <c r="AB101" i="2"/>
  <c r="AB77" i="4"/>
  <c r="AB76" i="4" s="1"/>
  <c r="AB75" i="4" s="1"/>
  <c r="AB171" i="3"/>
  <c r="AB170" i="3" s="1"/>
  <c r="AB169" i="3" s="1"/>
  <c r="AB138" i="2"/>
  <c r="AB137" i="2" s="1"/>
  <c r="T255" i="4"/>
  <c r="T254" i="4"/>
  <c r="AP492" i="4"/>
  <c r="AB216" i="4"/>
  <c r="AB215" i="4" s="1"/>
  <c r="AB214" i="4" s="1"/>
  <c r="AB376" i="3"/>
  <c r="AB375" i="3" s="1"/>
  <c r="AB217" i="2"/>
  <c r="T41" i="4"/>
  <c r="T40" i="4" s="1"/>
  <c r="T37" i="4" s="1"/>
  <c r="T10" i="4" s="1"/>
  <c r="T9" i="4" s="1"/>
  <c r="T43" i="3"/>
  <c r="T42" i="3" s="1"/>
  <c r="T39" i="3" s="1"/>
  <c r="T15" i="3" s="1"/>
  <c r="AB39" i="2"/>
  <c r="T38" i="2"/>
  <c r="T35" i="2" s="1"/>
  <c r="AA92" i="3"/>
  <c r="T168" i="3"/>
  <c r="T167" i="3" s="1"/>
  <c r="AZ207" i="4"/>
  <c r="AZ206" i="4" s="1"/>
  <c r="AZ200" i="4" s="1"/>
  <c r="AA370" i="4"/>
  <c r="AA369" i="4" s="1"/>
  <c r="AA368" i="4" s="1"/>
  <c r="AA331" i="4" s="1"/>
  <c r="AA330" i="4" s="1"/>
  <c r="AA270" i="3"/>
  <c r="AA269" i="3" s="1"/>
  <c r="AA268" i="3" s="1"/>
  <c r="AA240" i="3" s="1"/>
  <c r="AA354" i="2"/>
  <c r="AA353" i="2" s="1"/>
  <c r="AA325" i="2" s="1"/>
  <c r="AR115" i="3"/>
  <c r="AR114" i="3"/>
  <c r="AR92" i="3" s="1"/>
  <c r="AR8" i="3" s="1"/>
  <c r="AR478" i="3" s="1"/>
  <c r="AC494" i="2"/>
  <c r="AC493" i="2" s="1"/>
  <c r="AC492" i="2" s="1"/>
  <c r="AC325" i="2"/>
  <c r="AN403" i="2"/>
  <c r="AN402" i="2" s="1"/>
  <c r="AV312" i="4"/>
  <c r="AA422" i="4"/>
  <c r="AA421" i="4" s="1"/>
  <c r="AA451" i="4"/>
  <c r="AA450" i="4" s="1"/>
  <c r="AA449" i="4" s="1"/>
  <c r="AA448" i="4" s="1"/>
  <c r="AA447" i="4" s="1"/>
  <c r="AA436" i="4" s="1"/>
  <c r="AA473" i="3"/>
  <c r="AA472" i="3" s="1"/>
  <c r="AA471" i="3" s="1"/>
  <c r="AA470" i="3" s="1"/>
  <c r="AA469" i="3" s="1"/>
  <c r="AA478" i="2"/>
  <c r="AA477" i="2" s="1"/>
  <c r="AA476" i="2" s="1"/>
  <c r="AA475" i="2" s="1"/>
  <c r="AA453" i="2" s="1"/>
  <c r="AB488" i="4"/>
  <c r="AB487" i="4" s="1"/>
  <c r="AB486" i="4" s="1"/>
  <c r="AB84" i="3"/>
  <c r="AB83" i="3" s="1"/>
  <c r="AB82" i="3" s="1"/>
  <c r="AB499" i="2"/>
  <c r="AB498" i="2" s="1"/>
  <c r="AE478" i="3"/>
  <c r="Z41" i="4"/>
  <c r="Z40" i="4" s="1"/>
  <c r="Z37" i="4" s="1"/>
  <c r="Z43" i="3"/>
  <c r="Z42" i="3" s="1"/>
  <c r="Z39" i="3" s="1"/>
  <c r="Z38" i="2"/>
  <c r="Z35" i="2" s="1"/>
  <c r="AC82" i="4"/>
  <c r="AC81" i="4" s="1"/>
  <c r="AC114" i="4"/>
  <c r="AC113" i="4" s="1"/>
  <c r="BA224" i="2"/>
  <c r="BA203" i="2" s="1"/>
  <c r="BA202" i="2" s="1"/>
  <c r="AA248" i="2"/>
  <c r="AN262" i="4"/>
  <c r="AN261" i="4" s="1"/>
  <c r="AN260" i="4" s="1"/>
  <c r="AC272" i="2"/>
  <c r="AC264" i="2" s="1"/>
  <c r="Z138" i="3"/>
  <c r="AN183" i="2"/>
  <c r="AN182" i="2" s="1"/>
  <c r="AN203" i="2"/>
  <c r="AN202" i="2" s="1"/>
  <c r="AN455" i="4"/>
  <c r="AP478" i="3"/>
  <c r="AC93" i="4"/>
  <c r="AC92" i="4" s="1"/>
  <c r="AC121" i="3"/>
  <c r="AC120" i="3" s="1"/>
  <c r="AC119" i="3" s="1"/>
  <c r="AC118" i="3" s="1"/>
  <c r="AC117" i="3" s="1"/>
  <c r="AC88" i="2"/>
  <c r="AC87" i="2" s="1"/>
  <c r="AC86" i="2" s="1"/>
  <c r="AC85" i="2" s="1"/>
  <c r="T96" i="2"/>
  <c r="T95" i="2" s="1"/>
  <c r="T94" i="2" s="1"/>
  <c r="S167" i="3"/>
  <c r="Z415" i="3"/>
  <c r="Z406" i="3" s="1"/>
  <c r="U447" i="3"/>
  <c r="U442" i="3" s="1"/>
  <c r="AZ278" i="2"/>
  <c r="AO461" i="3"/>
  <c r="AO447" i="3" s="1"/>
  <c r="AO442" i="3" s="1"/>
  <c r="AO22" i="2"/>
  <c r="AO11" i="2" s="1"/>
  <c r="AO10" i="2" s="1"/>
  <c r="AO9" i="2" s="1"/>
  <c r="AO504" i="2" s="1"/>
  <c r="BA461" i="3"/>
  <c r="BA447" i="3" s="1"/>
  <c r="BA442" i="3" s="1"/>
  <c r="AC408" i="2"/>
  <c r="AB224" i="3"/>
  <c r="AB223" i="3" s="1"/>
  <c r="AB222" i="3" s="1"/>
  <c r="AB308" i="2"/>
  <c r="AB307" i="2" s="1"/>
  <c r="T316" i="3"/>
  <c r="T315" i="3" s="1"/>
  <c r="T314" i="3" s="1"/>
  <c r="T292" i="3" s="1"/>
  <c r="AB386" i="2"/>
  <c r="T385" i="2"/>
  <c r="T384" i="2" s="1"/>
  <c r="T377" i="2" s="1"/>
  <c r="V312" i="4"/>
  <c r="V492" i="4" s="1"/>
  <c r="T475" i="4"/>
  <c r="T474" i="4" s="1"/>
  <c r="T473" i="4" s="1"/>
  <c r="T467" i="4" s="1"/>
  <c r="T91" i="3"/>
  <c r="T90" i="3" s="1"/>
  <c r="T89" i="3" s="1"/>
  <c r="T88" i="3" s="1"/>
  <c r="AB470" i="2"/>
  <c r="T469" i="2"/>
  <c r="T468" i="2" s="1"/>
  <c r="T467" i="2" s="1"/>
  <c r="T482" i="4"/>
  <c r="AB448" i="4"/>
  <c r="AB447" i="4" s="1"/>
  <c r="AL8" i="3"/>
  <c r="Z339" i="3"/>
  <c r="Z338" i="3" s="1"/>
  <c r="AB329" i="4"/>
  <c r="AB328" i="4" s="1"/>
  <c r="AB353" i="3"/>
  <c r="AB352" i="3" s="1"/>
  <c r="AB422" i="2"/>
  <c r="AA200" i="4"/>
  <c r="Z16" i="4"/>
  <c r="Z10" i="4" s="1"/>
  <c r="Z9" i="4" s="1"/>
  <c r="AC461" i="3"/>
  <c r="AC447" i="3" s="1"/>
  <c r="AC442" i="3" s="1"/>
  <c r="AN62" i="4"/>
  <c r="AN61" i="4" s="1"/>
  <c r="AA193" i="4"/>
  <c r="AA192" i="4" s="1"/>
  <c r="AB181" i="4"/>
  <c r="AB180" i="4" s="1"/>
  <c r="AB179" i="4" s="1"/>
  <c r="AB304" i="3"/>
  <c r="AB303" i="3" s="1"/>
  <c r="AB302" i="3" s="1"/>
  <c r="AB194" i="2"/>
  <c r="AB193" i="2" s="1"/>
  <c r="Z447" i="3"/>
  <c r="Z442" i="3" s="1"/>
  <c r="AB267" i="4"/>
  <c r="AB266" i="4" s="1"/>
  <c r="AB452" i="3"/>
  <c r="AB451" i="3" s="1"/>
  <c r="AB276" i="2"/>
  <c r="Y8" i="4"/>
  <c r="Y492" i="4" s="1"/>
  <c r="AC292" i="3"/>
  <c r="AB178" i="4"/>
  <c r="AB177" i="4" s="1"/>
  <c r="AB176" i="4" s="1"/>
  <c r="AB301" i="3"/>
  <c r="AB300" i="3" s="1"/>
  <c r="AB299" i="3" s="1"/>
  <c r="AB191" i="2"/>
  <c r="AB190" i="2" s="1"/>
  <c r="AN214" i="4"/>
  <c r="AN207" i="4" s="1"/>
  <c r="AN206" i="4" s="1"/>
  <c r="AN200" i="4" s="1"/>
  <c r="AC301" i="4"/>
  <c r="AC300" i="4"/>
  <c r="T273" i="2"/>
  <c r="T272" i="2" s="1"/>
  <c r="T264" i="2" s="1"/>
  <c r="AZ358" i="4"/>
  <c r="AZ357" i="4" s="1"/>
  <c r="AZ356" i="4" s="1"/>
  <c r="AN11" i="2"/>
  <c r="AN10" i="2" s="1"/>
  <c r="AB131" i="4"/>
  <c r="AB130" i="4" s="1"/>
  <c r="AB129" i="4" s="1"/>
  <c r="AB155" i="3"/>
  <c r="AB154" i="3" s="1"/>
  <c r="AB153" i="3" s="1"/>
  <c r="AB122" i="2"/>
  <c r="AB121" i="2" s="1"/>
  <c r="T203" i="2"/>
  <c r="T202" i="2" s="1"/>
  <c r="AL262" i="4"/>
  <c r="AL261" i="4" s="1"/>
  <c r="AL260" i="4" s="1"/>
  <c r="W478" i="3"/>
  <c r="AD8" i="4"/>
  <c r="AD492" i="4" s="1"/>
  <c r="AA26" i="3"/>
  <c r="AB45" i="4"/>
  <c r="AB44" i="4" s="1"/>
  <c r="AB47" i="3"/>
  <c r="AB46" i="3" s="1"/>
  <c r="AB42" i="2"/>
  <c r="AC62" i="4"/>
  <c r="AC61" i="4" s="1"/>
  <c r="AB156" i="4"/>
  <c r="AB155" i="4" s="1"/>
  <c r="AB154" i="4" s="1"/>
  <c r="AB177" i="3"/>
  <c r="AB176" i="3" s="1"/>
  <c r="AB175" i="3" s="1"/>
  <c r="AB144" i="2"/>
  <c r="AB143" i="2" s="1"/>
  <c r="T323" i="4"/>
  <c r="T314" i="4" s="1"/>
  <c r="T313" i="4" s="1"/>
  <c r="T439" i="4"/>
  <c r="T438" i="4" s="1"/>
  <c r="T437" i="4" s="1"/>
  <c r="T436" i="4" s="1"/>
  <c r="AN278" i="2"/>
  <c r="AN272" i="2" s="1"/>
  <c r="AN264" i="2" s="1"/>
  <c r="Z399" i="4"/>
  <c r="Z398" i="4" s="1"/>
  <c r="Z397" i="4" s="1"/>
  <c r="Z393" i="4" s="1"/>
  <c r="Z392" i="4" s="1"/>
  <c r="Z246" i="3"/>
  <c r="Z245" i="3" s="1"/>
  <c r="Z244" i="3" s="1"/>
  <c r="Z330" i="2"/>
  <c r="Z329" i="2" s="1"/>
  <c r="Z258" i="3"/>
  <c r="Z257" i="3" s="1"/>
  <c r="Z256" i="3" s="1"/>
  <c r="Z342" i="2"/>
  <c r="Z341" i="2" s="1"/>
  <c r="Z355" i="4"/>
  <c r="Z354" i="4" s="1"/>
  <c r="Z353" i="4" s="1"/>
  <c r="AZ456" i="2"/>
  <c r="AZ455" i="2" s="1"/>
  <c r="AZ454" i="2" s="1"/>
  <c r="AZ453" i="2" s="1"/>
  <c r="Z364" i="4"/>
  <c r="Z363" i="4" s="1"/>
  <c r="Z362" i="4" s="1"/>
  <c r="Z322" i="3"/>
  <c r="Z321" i="3" s="1"/>
  <c r="Z320" i="3" s="1"/>
  <c r="Z292" i="3" s="1"/>
  <c r="Z391" i="2"/>
  <c r="Z390" i="2" s="1"/>
  <c r="AZ323" i="4"/>
  <c r="AZ314" i="4" s="1"/>
  <c r="AZ313" i="4" s="1"/>
  <c r="Z430" i="2"/>
  <c r="AB435" i="3"/>
  <c r="AB349" i="4"/>
  <c r="AB348" i="4" s="1"/>
  <c r="AB347" i="4" s="1"/>
  <c r="AB310" i="3"/>
  <c r="AB309" i="3" s="1"/>
  <c r="AB308" i="3" s="1"/>
  <c r="AB379" i="2"/>
  <c r="AB378" i="2" s="1"/>
  <c r="X312" i="4"/>
  <c r="AN456" i="2"/>
  <c r="AN455" i="2" s="1"/>
  <c r="AN454" i="2" s="1"/>
  <c r="AN453" i="2" s="1"/>
  <c r="AJ8" i="3"/>
  <c r="AJ478" i="3" s="1"/>
  <c r="AB355" i="4" l="1"/>
  <c r="AB354" i="4" s="1"/>
  <c r="AB353" i="4" s="1"/>
  <c r="AC91" i="4"/>
  <c r="AC90" i="4" s="1"/>
  <c r="AC89" i="4" s="1"/>
  <c r="AF8" i="4"/>
  <c r="AF492" i="4" s="1"/>
  <c r="X492" i="4"/>
  <c r="AM492" i="4"/>
  <c r="T455" i="4"/>
  <c r="AB487" i="2"/>
  <c r="AB486" i="2" s="1"/>
  <c r="AB485" i="2" s="1"/>
  <c r="AB484" i="2" s="1"/>
  <c r="AQ492" i="4"/>
  <c r="U492" i="4"/>
  <c r="AX478" i="3"/>
  <c r="K478" i="3"/>
  <c r="AB403" i="2"/>
  <c r="AB402" i="2" s="1"/>
  <c r="AE504" i="2"/>
  <c r="O492" i="4"/>
  <c r="AC296" i="2"/>
  <c r="AC295" i="2" s="1"/>
  <c r="AB374" i="3"/>
  <c r="Z455" i="4"/>
  <c r="Z377" i="2"/>
  <c r="AZ447" i="3"/>
  <c r="AZ442" i="3" s="1"/>
  <c r="AZ455" i="4"/>
  <c r="W492" i="4"/>
  <c r="AY21" i="3"/>
  <c r="AY15" i="3" s="1"/>
  <c r="AY8" i="3" s="1"/>
  <c r="O478" i="3"/>
  <c r="AB183" i="2"/>
  <c r="AB182" i="2" s="1"/>
  <c r="AZ325" i="2"/>
  <c r="AZ296" i="2" s="1"/>
  <c r="AZ295" i="2" s="1"/>
  <c r="AB213" i="4"/>
  <c r="AB212" i="4" s="1"/>
  <c r="AB211" i="4" s="1"/>
  <c r="AB373" i="3"/>
  <c r="AB372" i="3" s="1"/>
  <c r="AB371" i="3" s="1"/>
  <c r="AB214" i="2"/>
  <c r="AB213" i="2" s="1"/>
  <c r="Z297" i="2"/>
  <c r="AA25" i="3"/>
  <c r="AA24" i="3" s="1"/>
  <c r="AA20" i="2"/>
  <c r="AA20" i="4"/>
  <c r="AA19" i="4" s="1"/>
  <c r="R214" i="3"/>
  <c r="L492" i="4"/>
  <c r="R8" i="4"/>
  <c r="R492" i="4" s="1"/>
  <c r="AB268" i="4"/>
  <c r="AE492" i="4"/>
  <c r="AN8" i="3"/>
  <c r="AZ167" i="3"/>
  <c r="S478" i="3"/>
  <c r="AB92" i="3"/>
  <c r="AC214" i="3"/>
  <c r="AL8" i="4"/>
  <c r="AL492" i="4" s="1"/>
  <c r="Z15" i="3"/>
  <c r="Z8" i="3" s="1"/>
  <c r="T8" i="4"/>
  <c r="AZ8" i="4"/>
  <c r="AN240" i="3"/>
  <c r="AN214" i="3" s="1"/>
  <c r="AB68" i="3"/>
  <c r="AZ240" i="3"/>
  <c r="AZ214" i="3" s="1"/>
  <c r="T11" i="2"/>
  <c r="T10" i="2" s="1"/>
  <c r="T9" i="2" s="1"/>
  <c r="AC455" i="4"/>
  <c r="R504" i="2"/>
  <c r="AB316" i="3"/>
  <c r="AB315" i="3" s="1"/>
  <c r="AB314" i="3" s="1"/>
  <c r="AB385" i="2"/>
  <c r="AB384" i="2" s="1"/>
  <c r="AC9" i="2"/>
  <c r="AN9" i="2"/>
  <c r="AB41" i="4"/>
  <c r="AB40" i="4" s="1"/>
  <c r="AB37" i="4" s="1"/>
  <c r="AB10" i="4" s="1"/>
  <c r="AB9" i="4" s="1"/>
  <c r="AB43" i="3"/>
  <c r="AB42" i="3" s="1"/>
  <c r="AB39" i="3" s="1"/>
  <c r="AB15" i="3" s="1"/>
  <c r="AB38" i="2"/>
  <c r="AB216" i="2"/>
  <c r="AB203" i="2" s="1"/>
  <c r="AB202" i="2" s="1"/>
  <c r="S11" i="2"/>
  <c r="S10" i="2" s="1"/>
  <c r="S9" i="2" s="1"/>
  <c r="S504" i="2" s="1"/>
  <c r="AY504" i="2"/>
  <c r="AB448" i="3"/>
  <c r="AC438" i="4"/>
  <c r="AC437" i="4" s="1"/>
  <c r="AC436" i="4" s="1"/>
  <c r="AB172" i="4"/>
  <c r="AB171" i="4" s="1"/>
  <c r="AR260" i="4"/>
  <c r="AR8" i="4" s="1"/>
  <c r="AR492" i="4" s="1"/>
  <c r="BA9" i="2"/>
  <c r="BA504" i="2" s="1"/>
  <c r="T454" i="2"/>
  <c r="T453" i="2" s="1"/>
  <c r="AM11" i="2"/>
  <c r="AM10" i="2" s="1"/>
  <c r="AM9" i="2" s="1"/>
  <c r="AM504" i="2" s="1"/>
  <c r="AA296" i="2"/>
  <c r="AA295" i="2" s="1"/>
  <c r="AB258" i="3"/>
  <c r="AB257" i="3" s="1"/>
  <c r="AB256" i="3" s="1"/>
  <c r="AB342" i="2"/>
  <c r="AB341" i="2" s="1"/>
  <c r="AB114" i="2"/>
  <c r="AB106" i="2" s="1"/>
  <c r="AB346" i="4"/>
  <c r="AB345" i="4" s="1"/>
  <c r="AB344" i="4" s="1"/>
  <c r="AB252" i="3"/>
  <c r="AB251" i="3" s="1"/>
  <c r="AB250" i="3" s="1"/>
  <c r="AB336" i="2"/>
  <c r="AB335" i="2" s="1"/>
  <c r="AB453" i="3"/>
  <c r="AB62" i="4"/>
  <c r="AB61" i="4" s="1"/>
  <c r="AB439" i="4"/>
  <c r="AB438" i="4" s="1"/>
  <c r="AB437" i="4" s="1"/>
  <c r="AB436" i="4" s="1"/>
  <c r="T447" i="3"/>
  <c r="T442" i="3" s="1"/>
  <c r="Z215" i="3"/>
  <c r="AB96" i="2"/>
  <c r="AB95" i="2" s="1"/>
  <c r="AB94" i="2" s="1"/>
  <c r="AZ331" i="4"/>
  <c r="AZ330" i="4" s="1"/>
  <c r="AZ312" i="4" s="1"/>
  <c r="AB255" i="4"/>
  <c r="AB254" i="4"/>
  <c r="AB248" i="2"/>
  <c r="AZ10" i="2"/>
  <c r="AB10" i="3"/>
  <c r="AB9" i="3" s="1"/>
  <c r="AV492" i="4"/>
  <c r="Z11" i="2"/>
  <c r="Z10" i="2" s="1"/>
  <c r="AL478" i="3"/>
  <c r="AB475" i="4"/>
  <c r="AB474" i="4" s="1"/>
  <c r="AB473" i="4" s="1"/>
  <c r="AB467" i="4" s="1"/>
  <c r="AB91" i="3"/>
  <c r="AB90" i="3" s="1"/>
  <c r="AB89" i="3" s="1"/>
  <c r="AB88" i="3" s="1"/>
  <c r="AB469" i="2"/>
  <c r="AB468" i="2" s="1"/>
  <c r="AB467" i="2" s="1"/>
  <c r="AA18" i="4"/>
  <c r="AA17" i="4" s="1"/>
  <c r="AA16" i="4" s="1"/>
  <c r="AA10" i="4" s="1"/>
  <c r="AA9" i="4" s="1"/>
  <c r="AA8" i="4" s="1"/>
  <c r="AA23" i="3"/>
  <c r="AA22" i="3" s="1"/>
  <c r="AA18" i="2"/>
  <c r="AA17" i="2" s="1"/>
  <c r="AB263" i="4"/>
  <c r="AA312" i="4"/>
  <c r="AB417" i="2"/>
  <c r="AB408" i="2" s="1"/>
  <c r="AC67" i="3"/>
  <c r="AC8" i="3" s="1"/>
  <c r="AN325" i="2"/>
  <c r="AN296" i="2" s="1"/>
  <c r="AN295" i="2" s="1"/>
  <c r="AB261" i="3"/>
  <c r="AB260" i="3" s="1"/>
  <c r="AB259" i="3" s="1"/>
  <c r="AB345" i="2"/>
  <c r="AB344" i="2" s="1"/>
  <c r="AB146" i="3"/>
  <c r="AB138" i="3" s="1"/>
  <c r="T240" i="3"/>
  <c r="T214" i="3" s="1"/>
  <c r="AB364" i="4"/>
  <c r="AB363" i="4" s="1"/>
  <c r="AB362" i="4" s="1"/>
  <c r="AB322" i="3"/>
  <c r="AB321" i="3" s="1"/>
  <c r="AB320" i="3" s="1"/>
  <c r="AB391" i="2"/>
  <c r="AB390" i="2" s="1"/>
  <c r="AB207" i="4"/>
  <c r="AB206" i="4" s="1"/>
  <c r="AB200" i="4" s="1"/>
  <c r="AB141" i="4"/>
  <c r="AB140" i="4" s="1"/>
  <c r="AB139" i="4" s="1"/>
  <c r="AB138" i="4" s="1"/>
  <c r="AB137" i="4" s="1"/>
  <c r="AB181" i="3"/>
  <c r="AB180" i="3" s="1"/>
  <c r="AB179" i="3" s="1"/>
  <c r="AB178" i="3" s="1"/>
  <c r="AB148" i="2"/>
  <c r="AB147" i="2" s="1"/>
  <c r="AB146" i="2" s="1"/>
  <c r="AB482" i="4"/>
  <c r="AB128" i="3"/>
  <c r="AB127" i="3" s="1"/>
  <c r="AB126" i="3" s="1"/>
  <c r="R478" i="3"/>
  <c r="AB406" i="3"/>
  <c r="AB477" i="4"/>
  <c r="AB476" i="4" s="1"/>
  <c r="AC312" i="4"/>
  <c r="T331" i="4"/>
  <c r="T330" i="4" s="1"/>
  <c r="T312" i="4" s="1"/>
  <c r="K492" i="4"/>
  <c r="Z367" i="4"/>
  <c r="Z366" i="4" s="1"/>
  <c r="Z365" i="4" s="1"/>
  <c r="Z331" i="4" s="1"/>
  <c r="Z330" i="4" s="1"/>
  <c r="Z312" i="4" s="1"/>
  <c r="Z267" i="3"/>
  <c r="Z266" i="3" s="1"/>
  <c r="Z265" i="3" s="1"/>
  <c r="Z240" i="3" s="1"/>
  <c r="Z351" i="2"/>
  <c r="Z350" i="2" s="1"/>
  <c r="Z325" i="2" s="1"/>
  <c r="Z296" i="2" s="1"/>
  <c r="Z295" i="2" s="1"/>
  <c r="AB136" i="2"/>
  <c r="AB135" i="2" s="1"/>
  <c r="AB347" i="3"/>
  <c r="AB338" i="3" s="1"/>
  <c r="AB333" i="3"/>
  <c r="AB332" i="3" s="1"/>
  <c r="AB122" i="4"/>
  <c r="AB121" i="4" s="1"/>
  <c r="AN331" i="4"/>
  <c r="AN330" i="4" s="1"/>
  <c r="AN312" i="4" s="1"/>
  <c r="AC8" i="4"/>
  <c r="T8" i="3"/>
  <c r="AB456" i="2"/>
  <c r="AB455" i="2" s="1"/>
  <c r="AZ272" i="2"/>
  <c r="AZ264" i="2" s="1"/>
  <c r="AY478" i="3"/>
  <c r="AC455" i="2"/>
  <c r="AC454" i="2" s="1"/>
  <c r="AC453" i="2" s="1"/>
  <c r="BA478" i="3"/>
  <c r="AB103" i="4"/>
  <c r="AB102" i="4" s="1"/>
  <c r="AB101" i="4" s="1"/>
  <c r="Z454" i="2"/>
  <c r="Z453" i="2" s="1"/>
  <c r="Z191" i="4"/>
  <c r="Z190" i="4" s="1"/>
  <c r="Z189" i="4" s="1"/>
  <c r="Z188" i="4" s="1"/>
  <c r="Z187" i="4" s="1"/>
  <c r="Z8" i="4" s="1"/>
  <c r="Z207" i="3"/>
  <c r="Z206" i="3" s="1"/>
  <c r="Z205" i="3" s="1"/>
  <c r="Z201" i="3" s="1"/>
  <c r="Z167" i="3" s="1"/>
  <c r="Z174" i="2"/>
  <c r="Z173" i="2" s="1"/>
  <c r="Z169" i="2" s="1"/>
  <c r="Z135" i="2" s="1"/>
  <c r="AB377" i="2"/>
  <c r="S492" i="4"/>
  <c r="AB273" i="2"/>
  <c r="AB272" i="2" s="1"/>
  <c r="AB264" i="2" s="1"/>
  <c r="AA214" i="3"/>
  <c r="AB168" i="3"/>
  <c r="AM478" i="3"/>
  <c r="U478" i="3"/>
  <c r="AB323" i="4"/>
  <c r="AB314" i="4" s="1"/>
  <c r="AB313" i="4" s="1"/>
  <c r="AB416" i="4"/>
  <c r="AB415" i="4" s="1"/>
  <c r="AB414" i="4" s="1"/>
  <c r="AY492" i="4"/>
  <c r="AZ115" i="3"/>
  <c r="AZ114" i="3"/>
  <c r="AZ92" i="3" s="1"/>
  <c r="AZ8" i="3" s="1"/>
  <c r="AO478" i="3"/>
  <c r="T325" i="2"/>
  <c r="T296" i="2" s="1"/>
  <c r="T295" i="2" s="1"/>
  <c r="AB278" i="2"/>
  <c r="AB67" i="3"/>
  <c r="AN8" i="4"/>
  <c r="AB494" i="2"/>
  <c r="AB493" i="2" s="1"/>
  <c r="AB492" i="2" s="1"/>
  <c r="AA11" i="2"/>
  <c r="AA10" i="2" s="1"/>
  <c r="AA9" i="2" s="1"/>
  <c r="AA504" i="2" s="1"/>
  <c r="AB35" i="2"/>
  <c r="AB11" i="2" s="1"/>
  <c r="AB10" i="2" s="1"/>
  <c r="AB343" i="4"/>
  <c r="AB342" i="4" s="1"/>
  <c r="AB341" i="4" s="1"/>
  <c r="AB331" i="4" s="1"/>
  <c r="AB330" i="4" s="1"/>
  <c r="AB221" i="3"/>
  <c r="AB220" i="3" s="1"/>
  <c r="AB219" i="3" s="1"/>
  <c r="AB215" i="3" s="1"/>
  <c r="AB302" i="2"/>
  <c r="AB301" i="2" s="1"/>
  <c r="AB297" i="2" s="1"/>
  <c r="AB361" i="3" l="1"/>
  <c r="AB360" i="3" s="1"/>
  <c r="AB9" i="2"/>
  <c r="AB455" i="4"/>
  <c r="AB262" i="4"/>
  <c r="AB261" i="4" s="1"/>
  <c r="AB260" i="4" s="1"/>
  <c r="AZ478" i="3"/>
  <c r="AC478" i="3"/>
  <c r="AA21" i="3"/>
  <c r="AA15" i="3" s="1"/>
  <c r="AA8" i="3" s="1"/>
  <c r="AA478" i="3" s="1"/>
  <c r="AB325" i="2"/>
  <c r="AB296" i="2" s="1"/>
  <c r="AB295" i="2" s="1"/>
  <c r="AN492" i="4"/>
  <c r="Z492" i="4"/>
  <c r="AZ492" i="4"/>
  <c r="AA492" i="4"/>
  <c r="AN478" i="3"/>
  <c r="T492" i="4"/>
  <c r="AB292" i="3"/>
  <c r="AC492" i="4"/>
  <c r="AB447" i="3"/>
  <c r="AB442" i="3" s="1"/>
  <c r="AB8" i="4"/>
  <c r="AB312" i="4"/>
  <c r="T478" i="3"/>
  <c r="AZ9" i="2"/>
  <c r="AZ504" i="2" s="1"/>
  <c r="AB167" i="3"/>
  <c r="AB454" i="2"/>
  <c r="AB453" i="2" s="1"/>
  <c r="Z214" i="3"/>
  <c r="Z478" i="3" s="1"/>
  <c r="T504" i="2"/>
  <c r="Z9" i="2"/>
  <c r="Z504" i="2" s="1"/>
  <c r="AB8" i="3"/>
  <c r="AB240" i="3"/>
  <c r="AN504" i="2"/>
  <c r="AC504" i="2"/>
  <c r="AB504" i="2" l="1"/>
  <c r="AB214" i="3"/>
  <c r="AB478" i="3" s="1"/>
  <c r="AB492" i="4"/>
</calcChain>
</file>

<file path=xl/sharedStrings.xml><?xml version="1.0" encoding="utf-8"?>
<sst xmlns="http://schemas.openxmlformats.org/spreadsheetml/2006/main" count="7181" uniqueCount="888">
  <si>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</si>
  <si>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</si>
  <si>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</si>
  <si>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</si>
  <si>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</si>
  <si>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</si>
  <si>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</si>
  <si>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</si>
  <si>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</si>
  <si>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</si>
  <si>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</si>
  <si>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</si>
  <si>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</si>
  <si>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</si>
  <si>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</si>
  <si>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</si>
  <si>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</si>
  <si>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</si>
  <si>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</si>
  <si>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</si>
  <si>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</si>
  <si>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</si>
  <si>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</si>
  <si>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</si>
  <si>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</si>
  <si>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</si>
  <si>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</si>
  <si>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</si>
  <si>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</si>
  <si>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</si>
  <si>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</si>
  <si>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</si>
  <si>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</si>
  <si>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</si>
  <si>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</si>
  <si>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</si>
  <si>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</si>
  <si>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</si>
  <si>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</si>
  <si>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</si>
  <si>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</si>
  <si>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</si>
  <si>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</si>
  <si>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</si>
  <si>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</si>
  <si>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</si>
  <si>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</si>
  <si>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</si>
  <si>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</si>
  <si>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</si>
  <si>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</si>
  <si>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</si>
  <si>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</si>
  <si>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</si>
  <si>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</si>
  <si>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</si>
  <si>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</si>
  <si>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</si>
  <si>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</si>
  <si>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</si>
  <si>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</si>
  <si>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</si>
  <si>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</si>
  <si>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</si>
  <si>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</si>
  <si>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</si>
  <si>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</si>
  <si>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</si>
  <si>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</si>
  <si>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</si>
  <si>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</si>
  <si>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</si>
  <si>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</si>
  <si>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</si>
  <si>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</si>
  <si>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</si>
  <si>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</si>
  <si>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</si>
  <si>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</si>
  <si>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</si>
  <si>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</si>
  <si>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</si>
  <si>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</si>
  <si>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</si>
  <si>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</si>
  <si>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</si>
  <si>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</si>
  <si>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</si>
  <si>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</si>
  <si>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</si>
  <si>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</si>
  <si>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</si>
  <si>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</si>
  <si>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</si>
  <si>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</si>
  <si>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</si>
  <si>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</si>
  <si>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</si>
  <si>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</si>
  <si>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</si>
  <si>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</si>
  <si>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</si>
  <si>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</si>
  <si>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</si>
  <si>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</si>
  <si>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</si>
  <si>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</si>
  <si>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</si>
  <si>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</si>
  <si>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</si>
  <si>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</si>
  <si>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</si>
  <si>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</si>
  <si>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</si>
  <si>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</si>
  <si>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</si>
  <si>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</si>
  <si>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</si>
  <si>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</si>
  <si>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</si>
  <si>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</si>
  <si>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</si>
  <si>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</si>
  <si>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</si>
  <si>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</si>
  <si>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</si>
  <si>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</si>
  <si>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</si>
  <si>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</si>
  <si>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</si>
  <si>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</si>
  <si>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</si>
  <si>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</si>
  <si>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</si>
  <si>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</si>
  <si>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</si>
  <si>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</si>
  <si>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</si>
  <si>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</si>
  <si>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</si>
  <si>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</si>
  <si>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</si>
  <si>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</si>
  <si>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</si>
  <si>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</si>
  <si>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</si>
  <si>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</si>
  <si>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</si>
  <si>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</si>
  <si>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</si>
  <si>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</si>
  <si>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</si>
  <si>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</si>
  <si>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</si>
  <si>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</si>
  <si>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</si>
  <si>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</si>
  <si>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</si>
  <si>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</si>
  <si>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</si>
  <si>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</si>
  <si>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</si>
  <si>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</si>
  <si>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</si>
  <si>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</si>
  <si>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</si>
  <si>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</si>
  <si>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</si>
  <si>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</si>
  <si>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</si>
  <si>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</si>
  <si>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</si>
  <si>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</si>
  <si>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</si>
  <si>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</si>
  <si>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</si>
  <si>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</si>
  <si>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</si>
  <si>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</si>
  <si>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</si>
  <si>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</si>
  <si>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</si>
  <si>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</si>
  <si>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</si>
  <si>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</si>
  <si>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</si>
  <si>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</si>
  <si>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</si>
  <si>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</si>
  <si>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</si>
  <si>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</si>
  <si>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</si>
  <si>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</si>
  <si>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</si>
  <si>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</si>
  <si>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</si>
  <si>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</si>
  <si>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</si>
  <si>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</si>
  <si>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</si>
  <si>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</si>
  <si>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</si>
  <si>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</si>
  <si>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</si>
  <si>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</si>
  <si>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</si>
  <si>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</si>
  <si>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</si>
  <si>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</si>
  <si>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</si>
  <si>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</si>
  <si>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</si>
  <si>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</si>
  <si>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</si>
  <si>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</si>
  <si>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</si>
  <si>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</si>
  <si>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</si>
  <si>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</si>
  <si>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</si>
  <si>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</si>
  <si>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</si>
  <si>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</si>
  <si>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</si>
  <si>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</si>
  <si>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</si>
  <si>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</si>
  <si>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</si>
  <si>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</si>
  <si>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</si>
  <si>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</si>
  <si>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</si>
  <si>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</si>
  <si>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</si>
  <si>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</si>
  <si>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</si>
  <si>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</si>
  <si>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</si>
  <si>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</si>
  <si>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</si>
  <si>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</si>
  <si>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</si>
  <si>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</si>
  <si>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</si>
  <si>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</si>
  <si>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</si>
  <si>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</si>
  <si>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</si>
  <si>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</si>
  <si>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</si>
  <si>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</si>
  <si>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</si>
  <si>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</si>
  <si>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</si>
  <si>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</si>
  <si>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</si>
  <si>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</si>
  <si>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</si>
  <si>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</si>
  <si>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</si>
  <si>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</si>
  <si>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</si>
  <si>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</si>
  <si>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</si>
  <si>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</si>
  <si>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</si>
  <si>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</si>
  <si>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</si>
  <si>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</si>
  <si>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</si>
  <si>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</si>
  <si>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</si>
  <si>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</si>
  <si>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</si>
  <si>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</si>
  <si>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</si>
  <si>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</si>
  <si>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</si>
  <si>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</si>
  <si>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</si>
  <si>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</si>
  <si>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</si>
  <si>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</si>
  <si>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</si>
  <si>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</si>
  <si>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</si>
  <si>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</si>
  <si>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</si>
  <si>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</si>
  <si>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</si>
  <si>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</si>
  <si>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</si>
  <si>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</si>
  <si>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</si>
  <si>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</si>
  <si>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</si>
  <si>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</si>
  <si>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</si>
  <si>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</si>
  <si>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</si>
  <si>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</si>
  <si>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</si>
  <si>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</si>
  <si>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</si>
  <si>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</si>
  <si>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</si>
  <si>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</si>
  <si>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</si>
  <si>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</si>
  <si>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</si>
  <si>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</si>
  <si>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</si>
  <si>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</si>
  <si>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</si>
  <si>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</si>
  <si>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МБ</t>
  </si>
  <si>
    <t>2022 изменения</t>
  </si>
  <si>
    <t>2022 с изм.на 01.04.22.</t>
  </si>
  <si>
    <t>2022 с изм.на 01.08.22.</t>
  </si>
  <si>
    <t>2023</t>
  </si>
  <si>
    <t>2023 изменения</t>
  </si>
  <si>
    <t>2023 с изм.на 01.04.22.</t>
  </si>
  <si>
    <t>2024</t>
  </si>
  <si>
    <t>2024 изменения</t>
  </si>
  <si>
    <t>2024 с изм.на 01.04.22.</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</si>
  <si>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</si>
  <si>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</si>
  <si>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</si>
  <si>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</si>
  <si>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</si>
  <si>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</si>
  <si>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</si>
  <si>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</si>
  <si>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</si>
  <si>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</si>
  <si>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</si>
  <si>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</si>
  <si>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</si>
  <si>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</si>
  <si>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</si>
  <si>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</si>
  <si>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</si>
  <si>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</si>
  <si>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</si>
  <si>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</si>
  <si>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</si>
  <si>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</si>
  <si>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</si>
  <si>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</si>
  <si>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</si>
  <si>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</si>
  <si>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</si>
  <si>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</si>
  <si>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</si>
  <si>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</si>
  <si>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</si>
  <si>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</si>
  <si>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</si>
  <si>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</si>
  <si>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</si>
  <si>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</si>
  <si>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</si>
  <si>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</si>
  <si>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</si>
  <si>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</si>
  <si>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</si>
  <si>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</si>
  <si>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</si>
  <si>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</si>
  <si>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</si>
  <si>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</si>
  <si>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</si>
  <si>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</si>
  <si>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</si>
  <si>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</si>
  <si>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</si>
  <si>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</si>
  <si>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</si>
  <si>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</si>
  <si>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</si>
  <si>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</si>
  <si>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</si>
  <si>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</si>
  <si>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</si>
  <si>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</si>
  <si>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</si>
  <si>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</si>
  <si>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</si>
  <si>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</si>
  <si>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</si>
  <si>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</si>
  <si>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</si>
  <si>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</si>
  <si>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</si>
  <si>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Повышение качества и доступности предоставления государственных и муниципальных услуг</t>
  </si>
  <si>
    <t>51 4 03 S8640</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</si>
  <si>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</si>
  <si>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</si>
  <si>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</si>
  <si>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</si>
  <si>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</si>
  <si>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</si>
  <si>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</si>
  <si>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</si>
  <si>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</si>
  <si>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</si>
  <si>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</si>
  <si>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</si>
  <si>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</si>
  <si>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</si>
  <si>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</si>
  <si>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</si>
  <si>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</si>
  <si>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</si>
  <si>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</si>
  <si>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</si>
  <si>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</si>
  <si>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</si>
  <si>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851</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</si>
  <si>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</si>
  <si>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</si>
  <si>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</si>
  <si>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</si>
  <si>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</si>
  <si>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</si>
  <si>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</si>
  <si>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</si>
  <si>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</si>
  <si>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</si>
  <si>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</si>
  <si>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</si>
  <si>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</si>
  <si>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</si>
  <si>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</si>
  <si>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</si>
  <si>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</si>
  <si>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</si>
  <si>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</si>
  <si>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</si>
  <si>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</si>
  <si>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</si>
  <si>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</si>
  <si>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</si>
  <si>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</si>
  <si>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</si>
  <si>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</si>
  <si>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</si>
  <si>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</si>
  <si>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</si>
  <si>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</si>
  <si>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</si>
  <si>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</si>
  <si>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</si>
  <si>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</si>
  <si>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</si>
  <si>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</si>
  <si>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</si>
  <si>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</si>
  <si>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</si>
  <si>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</si>
  <si>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</si>
  <si>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51 4 09 83710</t>
  </si>
  <si>
    <t>Софинансирование объектов капитальных вложений муниципальной собственности</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</si>
  <si>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</si>
  <si>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</si>
  <si>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</si>
  <si>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</si>
  <si>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</si>
  <si>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</si>
  <si>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</si>
  <si>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</si>
  <si>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</si>
  <si>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</si>
  <si>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</si>
  <si>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</si>
  <si>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</si>
  <si>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</si>
  <si>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</si>
  <si>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</si>
  <si>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</si>
  <si>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</si>
  <si>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</si>
  <si>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</si>
  <si>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</si>
  <si>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</si>
  <si>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</si>
  <si>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</si>
  <si>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Обеспечение функционирования модели персонифицированного финансирования дополнительного образования детей</t>
  </si>
  <si>
    <t>51 0 11 82610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</si>
  <si>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</si>
  <si>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</si>
  <si>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</si>
  <si>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</si>
  <si>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</si>
  <si>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</si>
  <si>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</si>
  <si>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</si>
  <si>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</si>
  <si>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</si>
  <si>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</si>
  <si>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</si>
  <si>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</si>
  <si>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</si>
  <si>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</si>
  <si>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</si>
  <si>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</si>
  <si>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</si>
  <si>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</si>
  <si>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</si>
  <si>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</si>
  <si>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</si>
  <si>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11</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</si>
  <si>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</si>
  <si>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</si>
  <si>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</si>
  <si>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</si>
  <si>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</si>
  <si>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</si>
  <si>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</si>
  <si>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</si>
  <si>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</si>
  <si>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</si>
  <si>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</si>
  <si>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</si>
  <si>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</si>
  <si>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</si>
  <si>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</si>
  <si>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</si>
  <si>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</si>
  <si>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</si>
  <si>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</si>
  <si>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</si>
  <si>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</si>
  <si>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</si>
  <si>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Физическая культура</t>
  </si>
  <si>
    <t>Бюджетные инвестиции в объекты капитального строительства муниципальной собственности</t>
  </si>
  <si>
    <t>51 4 20 81680</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</si>
  <si>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</si>
  <si>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</si>
  <si>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</si>
  <si>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</si>
  <si>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</si>
  <si>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</si>
  <si>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</si>
  <si>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</si>
  <si>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</si>
  <si>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</si>
  <si>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</si>
  <si>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</si>
  <si>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</si>
  <si>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</si>
  <si>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</si>
  <si>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</si>
  <si>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</si>
  <si>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</si>
  <si>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</si>
  <si>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направленные на профилактику и устранение последствий распространения коронавирусной инфекции</t>
  </si>
  <si>
    <t>52 4 02 81430</t>
  </si>
  <si>
    <t>52 4 02 82330</t>
  </si>
  <si>
    <t>Организация питания в образовательных организациях</t>
  </si>
  <si>
    <t>52 4 02 82350</t>
  </si>
  <si>
    <t>52 4 02 82430</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</si>
  <si>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</si>
  <si>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</si>
  <si>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</si>
  <si>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</si>
  <si>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</si>
  <si>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</si>
  <si>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</si>
  <si>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</si>
  <si>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</si>
  <si>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</si>
  <si>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</si>
  <si>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</si>
  <si>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</si>
  <si>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</si>
  <si>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</si>
  <si>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</si>
  <si>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</si>
  <si>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</si>
  <si>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</si>
  <si>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</si>
  <si>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</si>
  <si>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</si>
  <si>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</si>
  <si>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</si>
  <si>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</si>
  <si>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</si>
  <si>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</si>
  <si>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</si>
  <si>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</si>
  <si>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</si>
  <si>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</si>
  <si>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</si>
  <si>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</si>
  <si>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</si>
  <si>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</si>
  <si>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</si>
  <si>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</si>
  <si>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</si>
  <si>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r>
      <t xml:space="preserve">52 4 </t>
    </r>
    <r>
      <rPr>
        <b/>
        <sz val="11"/>
        <rFont val="Times New Roman"/>
        <family val="1"/>
        <charset val="204"/>
      </rPr>
      <t>01</t>
    </r>
    <r>
      <rPr>
        <sz val="11"/>
        <rFont val="Times New Roman"/>
        <family val="1"/>
        <charset val="204"/>
      </rPr>
      <t xml:space="preserve"> 16721</t>
    </r>
  </si>
  <si>
    <t>52 4 01 80040</t>
  </si>
  <si>
    <t>Учреждения, обеспечивающие деятельность органов местного самоуправления и муниципальных учреждений</t>
  </si>
  <si>
    <t>52 4 01 80720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</si>
  <si>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</si>
  <si>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</si>
  <si>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</si>
  <si>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</si>
  <si>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</si>
  <si>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</si>
  <si>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</si>
  <si>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</si>
  <si>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</si>
  <si>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</si>
  <si>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52 4 08 52600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</si>
  <si>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</si>
  <si>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</si>
  <si>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</si>
  <si>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</si>
  <si>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</si>
  <si>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</si>
  <si>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</si>
  <si>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</si>
  <si>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</si>
  <si>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</si>
  <si>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</si>
  <si>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</si>
  <si>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</si>
  <si>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</si>
  <si>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</si>
  <si>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</si>
  <si>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</si>
  <si>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</si>
  <si>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</si>
  <si>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</si>
  <si>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</si>
  <si>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</si>
  <si>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</si>
  <si>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</si>
  <si>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</si>
  <si>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</si>
  <si>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</si>
  <si>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</si>
  <si>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</si>
  <si>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</si>
  <si>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</si>
  <si>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</si>
  <si>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</si>
  <si>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</si>
  <si>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</si>
  <si>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</si>
  <si>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</si>
  <si>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</si>
  <si>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</si>
  <si>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</si>
  <si>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 xml:space="preserve">Софинансирование объектов капитальных вложений муниципальной собственности </t>
  </si>
  <si>
    <t>52 0 12 81430</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</si>
  <si>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</si>
  <si>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</si>
  <si>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</si>
  <si>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</si>
  <si>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</si>
  <si>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</si>
  <si>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</si>
  <si>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</si>
  <si>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</si>
  <si>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</si>
  <si>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</si>
  <si>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</si>
  <si>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</si>
  <si>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</si>
  <si>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</si>
  <si>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</si>
  <si>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</si>
  <si>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</si>
  <si>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</si>
  <si>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</si>
  <si>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</si>
  <si>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</si>
  <si>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</si>
  <si>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</si>
  <si>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</si>
  <si>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</si>
  <si>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</si>
  <si>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</si>
  <si>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54690</t>
  </si>
  <si>
    <t>80020</t>
  </si>
  <si>
    <t>80040</t>
  </si>
  <si>
    <t>80070</t>
  </si>
  <si>
    <t>80100</t>
  </si>
  <si>
    <t>81410</t>
  </si>
  <si>
    <t>83260</t>
  </si>
  <si>
    <t>84220</t>
  </si>
  <si>
    <t>Обеспечение эффективного управления муниципальным имуществом</t>
  </si>
  <si>
    <t>80900</t>
  </si>
  <si>
    <t>80910</t>
  </si>
  <si>
    <t>80920</t>
  </si>
  <si>
    <t>80930</t>
  </si>
  <si>
    <t>81830</t>
  </si>
  <si>
    <t>83750</t>
  </si>
  <si>
    <t>Повышение качества и доступности предоставления муниципальных услуг в Клетнянском районе</t>
  </si>
  <si>
    <t>80710</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</si>
  <si>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</si>
  <si>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</si>
  <si>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</si>
  <si>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</si>
  <si>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</si>
  <si>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</si>
  <si>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</si>
  <si>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</si>
  <si>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83350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</si>
  <si>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</si>
  <si>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</si>
  <si>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</si>
  <si>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</si>
  <si>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</si>
  <si>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</si>
  <si>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</si>
  <si>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</si>
  <si>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</si>
  <si>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</si>
  <si>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</si>
  <si>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81800</t>
  </si>
  <si>
    <t>83710</t>
  </si>
  <si>
    <t>83760</t>
  </si>
  <si>
    <t>S3480</t>
  </si>
  <si>
    <t>S1270</t>
  </si>
  <si>
    <t>S3450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</si>
  <si>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</si>
  <si>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</si>
  <si>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</si>
  <si>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</si>
  <si>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</si>
  <si>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</si>
  <si>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</si>
  <si>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</si>
  <si>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</si>
  <si>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</si>
  <si>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</si>
  <si>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Региональный проект "Чистая вода"</t>
  </si>
  <si>
    <t>G5</t>
  </si>
  <si>
    <t>11270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</si>
  <si>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</si>
  <si>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</si>
  <si>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</si>
  <si>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</si>
  <si>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</si>
  <si>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</si>
  <si>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</si>
  <si>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</si>
  <si>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</si>
  <si>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</si>
  <si>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L519F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</si>
  <si>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</si>
  <si>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</si>
  <si>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</si>
  <si>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</si>
  <si>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</si>
  <si>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</si>
  <si>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</si>
  <si>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</si>
  <si>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</si>
  <si>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</si>
  <si>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</si>
  <si>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</si>
  <si>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</si>
  <si>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</si>
  <si>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</si>
  <si>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</si>
  <si>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</si>
  <si>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</si>
  <si>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</si>
  <si>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</si>
  <si>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</si>
  <si>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Региональный проект "Спорт - норма жизни"</t>
  </si>
  <si>
    <t>Р5</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</si>
  <si>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</si>
  <si>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</si>
  <si>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</si>
  <si>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</si>
  <si>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</si>
  <si>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</si>
  <si>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</si>
  <si>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50820</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</si>
  <si>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</si>
  <si>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</si>
  <si>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</si>
  <si>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</si>
  <si>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</si>
  <si>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</si>
  <si>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</si>
  <si>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</si>
  <si>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</si>
  <si>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</si>
  <si>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</si>
  <si>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</si>
  <si>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</si>
  <si>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</si>
  <si>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</si>
  <si>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</si>
  <si>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</si>
  <si>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</si>
  <si>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</si>
  <si>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81430</t>
  </si>
  <si>
    <t xml:space="preserve">Мероприятия по развитию образования </t>
  </si>
  <si>
    <t>82350</t>
  </si>
  <si>
    <t>82610</t>
  </si>
  <si>
    <t>L3040</t>
  </si>
  <si>
    <t>S4900</t>
  </si>
  <si>
    <t>S4910</t>
  </si>
  <si>
    <t>S7640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</si>
  <si>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</si>
  <si>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</si>
  <si>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</si>
  <si>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</si>
  <si>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</si>
  <si>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</si>
  <si>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</si>
  <si>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</si>
  <si>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S4850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</si>
  <si>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</si>
  <si>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</si>
  <si>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</si>
  <si>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</si>
  <si>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</si>
  <si>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</si>
  <si>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</si>
  <si>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</si>
  <si>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</si>
  <si>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</si>
  <si>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</si>
  <si>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</si>
  <si>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</si>
  <si>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</si>
  <si>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</si>
  <si>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</si>
  <si>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</si>
  <si>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</si>
  <si>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</si>
  <si>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</si>
  <si>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</si>
  <si>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</si>
  <si>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</si>
  <si>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</si>
  <si>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</si>
  <si>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</si>
  <si>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</si>
  <si>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</si>
  <si>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</si>
  <si>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</si>
  <si>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</si>
  <si>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</si>
  <si>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</si>
  <si>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</si>
  <si>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</si>
  <si>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</si>
  <si>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</si>
  <si>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</si>
  <si>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</si>
  <si>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</si>
  <si>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</si>
  <si>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</si>
  <si>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</si>
  <si>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</si>
  <si>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</si>
  <si>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</si>
  <si>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</si>
  <si>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</si>
  <si>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</si>
  <si>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</si>
  <si>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</si>
  <si>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</si>
  <si>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</si>
  <si>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</si>
  <si>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</si>
  <si>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</si>
  <si>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</si>
  <si>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</si>
  <si>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</si>
  <si>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</si>
  <si>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</si>
  <si>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3.2.</t>
  </si>
  <si>
    <t>Приложение 3</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</si>
  <si>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</si>
  <si>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Приложение 4</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</si>
  <si>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</si>
  <si>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5.2.</t>
  </si>
  <si>
    <t>Приложение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</si>
</sst>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67">
    <xf numFmtId="0" fontId="0" fillId="0" borderId="0" xfId="0"/>
    <xf numFmtId="0" fontId="1" fillId="0" borderId="0" xfId="0" applyFont="1" applyFill="1" applyAlignment="1">
      <alignment horizontal="center" vertical="top"/>
    </xf>
    <xf numFmtId="0" fontId="1" fillId="0" borderId="0" xfId="0" applyFont="1" applyFill="1" applyAlignment="1">
      <alignment vertical="top"/>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1" fillId="0" borderId="1" xfId="0" applyFont="1" applyFill="1" applyBorder="1" applyAlignment="1">
      <alignment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4" fontId="3" fillId="2"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4" fontId="3" fillId="0" borderId="1" xfId="0" applyNumberFormat="1" applyFont="1" applyFill="1" applyBorder="1" applyAlignment="1">
      <alignment horizontal="right" vertical="center"/>
    </xf>
    <xf numFmtId="0" fontId="12" fillId="0" borderId="0" xfId="0" applyFont="1" applyFill="1" applyAlignment="1">
      <alignment vertical="center"/>
    </xf>
    <xf numFmtId="0" fontId="3" fillId="0" borderId="1" xfId="0" applyFont="1" applyFill="1" applyBorder="1" applyAlignment="1">
      <alignment horizontal="center" vertical="center" wrapText="1"/>
    </xf>
    <xf numFmtId="4" fontId="1" fillId="2" borderId="1" xfId="0" applyNumberFormat="1" applyFont="1" applyFill="1" applyBorder="1" applyAlignment="1">
      <alignment vertical="center"/>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6"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49" fontId="1" fillId="0" borderId="0" xfId="0" applyNumberFormat="1" applyFont="1" applyFill="1" applyAlignment="1">
      <alignment horizontal="left" vertical="top"/>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 fillId="0" borderId="1" xfId="0" applyFont="1" applyFill="1" applyBorder="1" applyAlignment="1">
      <alignment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E183"/>
  <sheetViews>
    <sheetView tabSelected="1" zoomScale="80" zoomScaleNormal="80" workbookViewId="0">
      <pane xSplit="1" ySplit="5" topLeftCell="B147" activePane="bottomRight" state="frozen"/>
      <selection activeCell="B143" sqref="B143"/>
      <selection pane="topRight" activeCell="B143" sqref="B143"/>
      <selection pane="bottomLeft" activeCell="B143" sqref="B143"/>
      <selection pane="bottomRight" activeCell="F1" sqref="F1:F1048576"/>
    </sheetView>
  </sheetViews>
  <sheetFormatPr defaultRowHeight="15" x14ac:dyDescent="0.25"/>
  <cols>
    <col min="1" max="1" width="23" style="98" customWidth="1"/>
    <col min="2" max="2" width="42.5703125" style="37" customWidth="1"/>
    <col min="3" max="3" width="17.140625" style="4" customWidth="1"/>
    <col min="4" max="5" width="12.28515625" style="4" customWidth="1"/>
    <col min="6" max="173" width="9.140625" style="37"/>
    <col min="174" max="174" width="25.42578125" style="37" customWidth="1"/>
    <col min="175" max="175" width="56.28515625" style="37" customWidth="1"/>
    <col min="176" max="176" width="14" style="37" customWidth="1"/>
    <col min="177" max="178" width="14.5703125" style="37" customWidth="1"/>
    <col min="179" max="179" width="14.140625" style="37" customWidth="1"/>
    <col min="180" max="180" width="15.140625" style="37" customWidth="1"/>
    <col min="181" max="181" width="13.85546875" style="37" customWidth="1"/>
    <col min="182" max="183" width="14.7109375" style="37" customWidth="1"/>
    <col min="184" max="184" width="12.85546875" style="37" customWidth="1"/>
    <col min="185" max="185" width="13.5703125" style="37" customWidth="1"/>
    <col min="186" max="186" width="12.7109375" style="37" customWidth="1"/>
    <col min="187" max="187" width="13.42578125" style="37" customWidth="1"/>
    <col min="188" max="188" width="13.140625" style="37" customWidth="1"/>
    <col min="189" max="189" width="14.7109375" style="37" customWidth="1"/>
    <col min="190" max="190" width="14.5703125" style="37" customWidth="1"/>
    <col min="191" max="191" width="13" style="37" customWidth="1"/>
    <col min="192" max="192" width="15" style="37" customWidth="1"/>
    <col min="193" max="194" width="12.140625" style="37" customWidth="1"/>
    <col min="195" max="195" width="12" style="37" customWidth="1"/>
    <col min="196" max="196" width="13.5703125" style="37" customWidth="1"/>
    <col min="197" max="197" width="14" style="37" customWidth="1"/>
    <col min="198" max="198" width="12.28515625" style="37" customWidth="1"/>
    <col min="199" max="199" width="14.140625" style="37" customWidth="1"/>
    <col min="200" max="200" width="13" style="37" customWidth="1"/>
    <col min="201" max="201" width="13.5703125" style="37" customWidth="1"/>
    <col min="202" max="202" width="12.42578125" style="37" customWidth="1"/>
    <col min="203" max="203" width="12.5703125" style="37" customWidth="1"/>
    <col min="204" max="204" width="11.7109375" style="37" customWidth="1"/>
    <col min="205" max="205" width="13.7109375" style="37" customWidth="1"/>
    <col min="206" max="206" width="13.28515625" style="37" customWidth="1"/>
    <col min="207" max="207" width="13.140625" style="37" customWidth="1"/>
    <col min="208" max="208" width="12" style="37" customWidth="1"/>
    <col min="209" max="209" width="12.140625" style="37" customWidth="1"/>
    <col min="210" max="210" width="12.28515625" style="37" customWidth="1"/>
    <col min="211" max="211" width="12.140625" style="37" customWidth="1"/>
    <col min="212" max="212" width="12.5703125" style="37" customWidth="1"/>
    <col min="213" max="429" width="9.140625" style="37"/>
    <col min="430" max="430" width="25.42578125" style="37" customWidth="1"/>
    <col min="431" max="431" width="56.28515625" style="37" customWidth="1"/>
    <col min="432" max="432" width="14" style="37" customWidth="1"/>
    <col min="433" max="434" width="14.5703125" style="37" customWidth="1"/>
    <col min="435" max="435" width="14.140625" style="37" customWidth="1"/>
    <col min="436" max="436" width="15.140625" style="37" customWidth="1"/>
    <col min="437" max="437" width="13.85546875" style="37" customWidth="1"/>
    <col min="438" max="439" width="14.7109375" style="37" customWidth="1"/>
    <col min="440" max="440" width="12.85546875" style="37" customWidth="1"/>
    <col min="441" max="441" width="13.5703125" style="37" customWidth="1"/>
    <col min="442" max="442" width="12.7109375" style="37" customWidth="1"/>
    <col min="443" max="443" width="13.42578125" style="37" customWidth="1"/>
    <col min="444" max="444" width="13.140625" style="37" customWidth="1"/>
    <col min="445" max="445" width="14.7109375" style="37" customWidth="1"/>
    <col min="446" max="446" width="14.5703125" style="37" customWidth="1"/>
    <col min="447" max="447" width="13" style="37" customWidth="1"/>
    <col min="448" max="448" width="15" style="37" customWidth="1"/>
    <col min="449" max="450" width="12.140625" style="37" customWidth="1"/>
    <col min="451" max="451" width="12" style="37" customWidth="1"/>
    <col min="452" max="452" width="13.5703125" style="37" customWidth="1"/>
    <col min="453" max="453" width="14" style="37" customWidth="1"/>
    <col min="454" max="454" width="12.28515625" style="37" customWidth="1"/>
    <col min="455" max="455" width="14.140625" style="37" customWidth="1"/>
    <col min="456" max="456" width="13" style="37" customWidth="1"/>
    <col min="457" max="457" width="13.5703125" style="37" customWidth="1"/>
    <col min="458" max="458" width="12.42578125" style="37" customWidth="1"/>
    <col min="459" max="459" width="12.5703125" style="37" customWidth="1"/>
    <col min="460" max="460" width="11.7109375" style="37" customWidth="1"/>
    <col min="461" max="461" width="13.7109375" style="37" customWidth="1"/>
    <col min="462" max="462" width="13.28515625" style="37" customWidth="1"/>
    <col min="463" max="463" width="13.140625" style="37" customWidth="1"/>
    <col min="464" max="464" width="12" style="37" customWidth="1"/>
    <col min="465" max="465" width="12.140625" style="37" customWidth="1"/>
    <col min="466" max="466" width="12.28515625" style="37" customWidth="1"/>
    <col min="467" max="467" width="12.140625" style="37" customWidth="1"/>
    <col min="468" max="468" width="12.5703125" style="37" customWidth="1"/>
    <col min="469" max="685" width="9.140625" style="37"/>
    <col min="686" max="686" width="25.42578125" style="37" customWidth="1"/>
    <col min="687" max="687" width="56.28515625" style="37" customWidth="1"/>
    <col min="688" max="688" width="14" style="37" customWidth="1"/>
    <col min="689" max="690" width="14.5703125" style="37" customWidth="1"/>
    <col min="691" max="691" width="14.140625" style="37" customWidth="1"/>
    <col min="692" max="692" width="15.140625" style="37" customWidth="1"/>
    <col min="693" max="693" width="13.85546875" style="37" customWidth="1"/>
    <col min="694" max="695" width="14.7109375" style="37" customWidth="1"/>
    <col min="696" max="696" width="12.85546875" style="37" customWidth="1"/>
    <col min="697" max="697" width="13.5703125" style="37" customWidth="1"/>
    <col min="698" max="698" width="12.7109375" style="37" customWidth="1"/>
    <col min="699" max="699" width="13.42578125" style="37" customWidth="1"/>
    <col min="700" max="700" width="13.140625" style="37" customWidth="1"/>
    <col min="701" max="701" width="14.7109375" style="37" customWidth="1"/>
    <col min="702" max="702" width="14.5703125" style="37" customWidth="1"/>
    <col min="703" max="703" width="13" style="37" customWidth="1"/>
    <col min="704" max="704" width="15" style="37" customWidth="1"/>
    <col min="705" max="706" width="12.140625" style="37" customWidth="1"/>
    <col min="707" max="707" width="12" style="37" customWidth="1"/>
    <col min="708" max="708" width="13.5703125" style="37" customWidth="1"/>
    <col min="709" max="709" width="14" style="37" customWidth="1"/>
    <col min="710" max="710" width="12.28515625" style="37" customWidth="1"/>
    <col min="711" max="711" width="14.140625" style="37" customWidth="1"/>
    <col min="712" max="712" width="13" style="37" customWidth="1"/>
    <col min="713" max="713" width="13.5703125" style="37" customWidth="1"/>
    <col min="714" max="714" width="12.42578125" style="37" customWidth="1"/>
    <col min="715" max="715" width="12.5703125" style="37" customWidth="1"/>
    <col min="716" max="716" width="11.7109375" style="37" customWidth="1"/>
    <col min="717" max="717" width="13.7109375" style="37" customWidth="1"/>
    <col min="718" max="718" width="13.28515625" style="37" customWidth="1"/>
    <col min="719" max="719" width="13.140625" style="37" customWidth="1"/>
    <col min="720" max="720" width="12" style="37" customWidth="1"/>
    <col min="721" max="721" width="12.140625" style="37" customWidth="1"/>
    <col min="722" max="722" width="12.28515625" style="37" customWidth="1"/>
    <col min="723" max="723" width="12.140625" style="37" customWidth="1"/>
    <col min="724" max="724" width="12.5703125" style="37" customWidth="1"/>
    <col min="725" max="941" width="9.140625" style="37"/>
    <col min="942" max="942" width="25.42578125" style="37" customWidth="1"/>
    <col min="943" max="943" width="56.28515625" style="37" customWidth="1"/>
    <col min="944" max="944" width="14" style="37" customWidth="1"/>
    <col min="945" max="946" width="14.5703125" style="37" customWidth="1"/>
    <col min="947" max="947" width="14.140625" style="37" customWidth="1"/>
    <col min="948" max="948" width="15.140625" style="37" customWidth="1"/>
    <col min="949" max="949" width="13.85546875" style="37" customWidth="1"/>
    <col min="950" max="951" width="14.7109375" style="37" customWidth="1"/>
    <col min="952" max="952" width="12.85546875" style="37" customWidth="1"/>
    <col min="953" max="953" width="13.5703125" style="37" customWidth="1"/>
    <col min="954" max="954" width="12.7109375" style="37" customWidth="1"/>
    <col min="955" max="955" width="13.42578125" style="37" customWidth="1"/>
    <col min="956" max="956" width="13.140625" style="37" customWidth="1"/>
    <col min="957" max="957" width="14.7109375" style="37" customWidth="1"/>
    <col min="958" max="958" width="14.5703125" style="37" customWidth="1"/>
    <col min="959" max="959" width="13" style="37" customWidth="1"/>
    <col min="960" max="960" width="15" style="37" customWidth="1"/>
    <col min="961" max="962" width="12.140625" style="37" customWidth="1"/>
    <col min="963" max="963" width="12" style="37" customWidth="1"/>
    <col min="964" max="964" width="13.5703125" style="37" customWidth="1"/>
    <col min="965" max="965" width="14" style="37" customWidth="1"/>
    <col min="966" max="966" width="12.28515625" style="37" customWidth="1"/>
    <col min="967" max="967" width="14.140625" style="37" customWidth="1"/>
    <col min="968" max="968" width="13" style="37" customWidth="1"/>
    <col min="969" max="969" width="13.5703125" style="37" customWidth="1"/>
    <col min="970" max="970" width="12.42578125" style="37" customWidth="1"/>
    <col min="971" max="971" width="12.5703125" style="37" customWidth="1"/>
    <col min="972" max="972" width="11.7109375" style="37" customWidth="1"/>
    <col min="973" max="973" width="13.7109375" style="37" customWidth="1"/>
    <col min="974" max="974" width="13.28515625" style="37" customWidth="1"/>
    <col min="975" max="975" width="13.140625" style="37" customWidth="1"/>
    <col min="976" max="976" width="12" style="37" customWidth="1"/>
    <col min="977" max="977" width="12.140625" style="37" customWidth="1"/>
    <col min="978" max="978" width="12.28515625" style="37" customWidth="1"/>
    <col min="979" max="979" width="12.140625" style="37" customWidth="1"/>
    <col min="980" max="980" width="12.5703125" style="37" customWidth="1"/>
    <col min="981" max="1197" width="9.140625" style="37"/>
    <col min="1198" max="1198" width="25.42578125" style="37" customWidth="1"/>
    <col min="1199" max="1199" width="56.28515625" style="37" customWidth="1"/>
    <col min="1200" max="1200" width="14" style="37" customWidth="1"/>
    <col min="1201" max="1202" width="14.5703125" style="37" customWidth="1"/>
    <col min="1203" max="1203" width="14.140625" style="37" customWidth="1"/>
    <col min="1204" max="1204" width="15.140625" style="37" customWidth="1"/>
    <col min="1205" max="1205" width="13.85546875" style="37" customWidth="1"/>
    <col min="1206" max="1207" width="14.7109375" style="37" customWidth="1"/>
    <col min="1208" max="1208" width="12.85546875" style="37" customWidth="1"/>
    <col min="1209" max="1209" width="13.5703125" style="37" customWidth="1"/>
    <col min="1210" max="1210" width="12.7109375" style="37" customWidth="1"/>
    <col min="1211" max="1211" width="13.42578125" style="37" customWidth="1"/>
    <col min="1212" max="1212" width="13.140625" style="37" customWidth="1"/>
    <col min="1213" max="1213" width="14.7109375" style="37" customWidth="1"/>
    <col min="1214" max="1214" width="14.5703125" style="37" customWidth="1"/>
    <col min="1215" max="1215" width="13" style="37" customWidth="1"/>
    <col min="1216" max="1216" width="15" style="37" customWidth="1"/>
    <col min="1217" max="1218" width="12.140625" style="37" customWidth="1"/>
    <col min="1219" max="1219" width="12" style="37" customWidth="1"/>
    <col min="1220" max="1220" width="13.5703125" style="37" customWidth="1"/>
    <col min="1221" max="1221" width="14" style="37" customWidth="1"/>
    <col min="1222" max="1222" width="12.28515625" style="37" customWidth="1"/>
    <col min="1223" max="1223" width="14.140625" style="37" customWidth="1"/>
    <col min="1224" max="1224" width="13" style="37" customWidth="1"/>
    <col min="1225" max="1225" width="13.5703125" style="37" customWidth="1"/>
    <col min="1226" max="1226" width="12.42578125" style="37" customWidth="1"/>
    <col min="1227" max="1227" width="12.5703125" style="37" customWidth="1"/>
    <col min="1228" max="1228" width="11.7109375" style="37" customWidth="1"/>
    <col min="1229" max="1229" width="13.7109375" style="37" customWidth="1"/>
    <col min="1230" max="1230" width="13.28515625" style="37" customWidth="1"/>
    <col min="1231" max="1231" width="13.140625" style="37" customWidth="1"/>
    <col min="1232" max="1232" width="12" style="37" customWidth="1"/>
    <col min="1233" max="1233" width="12.140625" style="37" customWidth="1"/>
    <col min="1234" max="1234" width="12.28515625" style="37" customWidth="1"/>
    <col min="1235" max="1235" width="12.140625" style="37" customWidth="1"/>
    <col min="1236" max="1236" width="12.5703125" style="37" customWidth="1"/>
    <col min="1237" max="1453" width="9.140625" style="37"/>
    <col min="1454" max="1454" width="25.42578125" style="37" customWidth="1"/>
    <col min="1455" max="1455" width="56.28515625" style="37" customWidth="1"/>
    <col min="1456" max="1456" width="14" style="37" customWidth="1"/>
    <col min="1457" max="1458" width="14.5703125" style="37" customWidth="1"/>
    <col min="1459" max="1459" width="14.140625" style="37" customWidth="1"/>
    <col min="1460" max="1460" width="15.140625" style="37" customWidth="1"/>
    <col min="1461" max="1461" width="13.85546875" style="37" customWidth="1"/>
    <col min="1462" max="1463" width="14.7109375" style="37" customWidth="1"/>
    <col min="1464" max="1464" width="12.85546875" style="37" customWidth="1"/>
    <col min="1465" max="1465" width="13.5703125" style="37" customWidth="1"/>
    <col min="1466" max="1466" width="12.7109375" style="37" customWidth="1"/>
    <col min="1467" max="1467" width="13.42578125" style="37" customWidth="1"/>
    <col min="1468" max="1468" width="13.140625" style="37" customWidth="1"/>
    <col min="1469" max="1469" width="14.7109375" style="37" customWidth="1"/>
    <col min="1470" max="1470" width="14.5703125" style="37" customWidth="1"/>
    <col min="1471" max="1471" width="13" style="37" customWidth="1"/>
    <col min="1472" max="1472" width="15" style="37" customWidth="1"/>
    <col min="1473" max="1474" width="12.140625" style="37" customWidth="1"/>
    <col min="1475" max="1475" width="12" style="37" customWidth="1"/>
    <col min="1476" max="1476" width="13.5703125" style="37" customWidth="1"/>
    <col min="1477" max="1477" width="14" style="37" customWidth="1"/>
    <col min="1478" max="1478" width="12.28515625" style="37" customWidth="1"/>
    <col min="1479" max="1479" width="14.140625" style="37" customWidth="1"/>
    <col min="1480" max="1480" width="13" style="37" customWidth="1"/>
    <col min="1481" max="1481" width="13.5703125" style="37" customWidth="1"/>
    <col min="1482" max="1482" width="12.42578125" style="37" customWidth="1"/>
    <col min="1483" max="1483" width="12.5703125" style="37" customWidth="1"/>
    <col min="1484" max="1484" width="11.7109375" style="37" customWidth="1"/>
    <col min="1485" max="1485" width="13.7109375" style="37" customWidth="1"/>
    <col min="1486" max="1486" width="13.28515625" style="37" customWidth="1"/>
    <col min="1487" max="1487" width="13.140625" style="37" customWidth="1"/>
    <col min="1488" max="1488" width="12" style="37" customWidth="1"/>
    <col min="1489" max="1489" width="12.140625" style="37" customWidth="1"/>
    <col min="1490" max="1490" width="12.28515625" style="37" customWidth="1"/>
    <col min="1491" max="1491" width="12.140625" style="37" customWidth="1"/>
    <col min="1492" max="1492" width="12.5703125" style="37" customWidth="1"/>
    <col min="1493" max="1709" width="9.140625" style="37"/>
    <col min="1710" max="1710" width="25.42578125" style="37" customWidth="1"/>
    <col min="1711" max="1711" width="56.28515625" style="37" customWidth="1"/>
    <col min="1712" max="1712" width="14" style="37" customWidth="1"/>
    <col min="1713" max="1714" width="14.5703125" style="37" customWidth="1"/>
    <col min="1715" max="1715" width="14.140625" style="37" customWidth="1"/>
    <col min="1716" max="1716" width="15.140625" style="37" customWidth="1"/>
    <col min="1717" max="1717" width="13.85546875" style="37" customWidth="1"/>
    <col min="1718" max="1719" width="14.7109375" style="37" customWidth="1"/>
    <col min="1720" max="1720" width="12.85546875" style="37" customWidth="1"/>
    <col min="1721" max="1721" width="13.5703125" style="37" customWidth="1"/>
    <col min="1722" max="1722" width="12.7109375" style="37" customWidth="1"/>
    <col min="1723" max="1723" width="13.42578125" style="37" customWidth="1"/>
    <col min="1724" max="1724" width="13.140625" style="37" customWidth="1"/>
    <col min="1725" max="1725" width="14.7109375" style="37" customWidth="1"/>
    <col min="1726" max="1726" width="14.5703125" style="37" customWidth="1"/>
    <col min="1727" max="1727" width="13" style="37" customWidth="1"/>
    <col min="1728" max="1728" width="15" style="37" customWidth="1"/>
    <col min="1729" max="1730" width="12.140625" style="37" customWidth="1"/>
    <col min="1731" max="1731" width="12" style="37" customWidth="1"/>
    <col min="1732" max="1732" width="13.5703125" style="37" customWidth="1"/>
    <col min="1733" max="1733" width="14" style="37" customWidth="1"/>
    <col min="1734" max="1734" width="12.28515625" style="37" customWidth="1"/>
    <col min="1735" max="1735" width="14.140625" style="37" customWidth="1"/>
    <col min="1736" max="1736" width="13" style="37" customWidth="1"/>
    <col min="1737" max="1737" width="13.5703125" style="37" customWidth="1"/>
    <col min="1738" max="1738" width="12.42578125" style="37" customWidth="1"/>
    <col min="1739" max="1739" width="12.5703125" style="37" customWidth="1"/>
    <col min="1740" max="1740" width="11.7109375" style="37" customWidth="1"/>
    <col min="1741" max="1741" width="13.7109375" style="37" customWidth="1"/>
    <col min="1742" max="1742" width="13.28515625" style="37" customWidth="1"/>
    <col min="1743" max="1743" width="13.140625" style="37" customWidth="1"/>
    <col min="1744" max="1744" width="12" style="37" customWidth="1"/>
    <col min="1745" max="1745" width="12.140625" style="37" customWidth="1"/>
    <col min="1746" max="1746" width="12.28515625" style="37" customWidth="1"/>
    <col min="1747" max="1747" width="12.140625" style="37" customWidth="1"/>
    <col min="1748" max="1748" width="12.5703125" style="37" customWidth="1"/>
    <col min="1749" max="1965" width="9.140625" style="37"/>
    <col min="1966" max="1966" width="25.42578125" style="37" customWidth="1"/>
    <col min="1967" max="1967" width="56.28515625" style="37" customWidth="1"/>
    <col min="1968" max="1968" width="14" style="37" customWidth="1"/>
    <col min="1969" max="1970" width="14.5703125" style="37" customWidth="1"/>
    <col min="1971" max="1971" width="14.140625" style="37" customWidth="1"/>
    <col min="1972" max="1972" width="15.140625" style="37" customWidth="1"/>
    <col min="1973" max="1973" width="13.85546875" style="37" customWidth="1"/>
    <col min="1974" max="1975" width="14.7109375" style="37" customWidth="1"/>
    <col min="1976" max="1976" width="12.85546875" style="37" customWidth="1"/>
    <col min="1977" max="1977" width="13.5703125" style="37" customWidth="1"/>
    <col min="1978" max="1978" width="12.7109375" style="37" customWidth="1"/>
    <col min="1979" max="1979" width="13.42578125" style="37" customWidth="1"/>
    <col min="1980" max="1980" width="13.140625" style="37" customWidth="1"/>
    <col min="1981" max="1981" width="14.7109375" style="37" customWidth="1"/>
    <col min="1982" max="1982" width="14.5703125" style="37" customWidth="1"/>
    <col min="1983" max="1983" width="13" style="37" customWidth="1"/>
    <col min="1984" max="1984" width="15" style="37" customWidth="1"/>
    <col min="1985" max="1986" width="12.140625" style="37" customWidth="1"/>
    <col min="1987" max="1987" width="12" style="37" customWidth="1"/>
    <col min="1988" max="1988" width="13.5703125" style="37" customWidth="1"/>
    <col min="1989" max="1989" width="14" style="37" customWidth="1"/>
    <col min="1990" max="1990" width="12.28515625" style="37" customWidth="1"/>
    <col min="1991" max="1991" width="14.140625" style="37" customWidth="1"/>
    <col min="1992" max="1992" width="13" style="37" customWidth="1"/>
    <col min="1993" max="1993" width="13.5703125" style="37" customWidth="1"/>
    <col min="1994" max="1994" width="12.42578125" style="37" customWidth="1"/>
    <col min="1995" max="1995" width="12.5703125" style="37" customWidth="1"/>
    <col min="1996" max="1996" width="11.7109375" style="37" customWidth="1"/>
    <col min="1997" max="1997" width="13.7109375" style="37" customWidth="1"/>
    <col min="1998" max="1998" width="13.28515625" style="37" customWidth="1"/>
    <col min="1999" max="1999" width="13.140625" style="37" customWidth="1"/>
    <col min="2000" max="2000" width="12" style="37" customWidth="1"/>
    <col min="2001" max="2001" width="12.140625" style="37" customWidth="1"/>
    <col min="2002" max="2002" width="12.28515625" style="37" customWidth="1"/>
    <col min="2003" max="2003" width="12.140625" style="37" customWidth="1"/>
    <col min="2004" max="2004" width="12.5703125" style="37" customWidth="1"/>
    <col min="2005" max="2221" width="9.140625" style="37"/>
    <col min="2222" max="2222" width="25.42578125" style="37" customWidth="1"/>
    <col min="2223" max="2223" width="56.28515625" style="37" customWidth="1"/>
    <col min="2224" max="2224" width="14" style="37" customWidth="1"/>
    <col min="2225" max="2226" width="14.5703125" style="37" customWidth="1"/>
    <col min="2227" max="2227" width="14.140625" style="37" customWidth="1"/>
    <col min="2228" max="2228" width="15.140625" style="37" customWidth="1"/>
    <col min="2229" max="2229" width="13.85546875" style="37" customWidth="1"/>
    <col min="2230" max="2231" width="14.7109375" style="37" customWidth="1"/>
    <col min="2232" max="2232" width="12.85546875" style="37" customWidth="1"/>
    <col min="2233" max="2233" width="13.5703125" style="37" customWidth="1"/>
    <col min="2234" max="2234" width="12.7109375" style="37" customWidth="1"/>
    <col min="2235" max="2235" width="13.42578125" style="37" customWidth="1"/>
    <col min="2236" max="2236" width="13.140625" style="37" customWidth="1"/>
    <col min="2237" max="2237" width="14.7109375" style="37" customWidth="1"/>
    <col min="2238" max="2238" width="14.5703125" style="37" customWidth="1"/>
    <col min="2239" max="2239" width="13" style="37" customWidth="1"/>
    <col min="2240" max="2240" width="15" style="37" customWidth="1"/>
    <col min="2241" max="2242" width="12.140625" style="37" customWidth="1"/>
    <col min="2243" max="2243" width="12" style="37" customWidth="1"/>
    <col min="2244" max="2244" width="13.5703125" style="37" customWidth="1"/>
    <col min="2245" max="2245" width="14" style="37" customWidth="1"/>
    <col min="2246" max="2246" width="12.28515625" style="37" customWidth="1"/>
    <col min="2247" max="2247" width="14.140625" style="37" customWidth="1"/>
    <col min="2248" max="2248" width="13" style="37" customWidth="1"/>
    <col min="2249" max="2249" width="13.5703125" style="37" customWidth="1"/>
    <col min="2250" max="2250" width="12.42578125" style="37" customWidth="1"/>
    <col min="2251" max="2251" width="12.5703125" style="37" customWidth="1"/>
    <col min="2252" max="2252" width="11.7109375" style="37" customWidth="1"/>
    <col min="2253" max="2253" width="13.7109375" style="37" customWidth="1"/>
    <col min="2254" max="2254" width="13.28515625" style="37" customWidth="1"/>
    <col min="2255" max="2255" width="13.140625" style="37" customWidth="1"/>
    <col min="2256" max="2256" width="12" style="37" customWidth="1"/>
    <col min="2257" max="2257" width="12.140625" style="37" customWidth="1"/>
    <col min="2258" max="2258" width="12.28515625" style="37" customWidth="1"/>
    <col min="2259" max="2259" width="12.140625" style="37" customWidth="1"/>
    <col min="2260" max="2260" width="12.5703125" style="37" customWidth="1"/>
    <col min="2261" max="2477" width="9.140625" style="37"/>
    <col min="2478" max="2478" width="25.42578125" style="37" customWidth="1"/>
    <col min="2479" max="2479" width="56.28515625" style="37" customWidth="1"/>
    <col min="2480" max="2480" width="14" style="37" customWidth="1"/>
    <col min="2481" max="2482" width="14.5703125" style="37" customWidth="1"/>
    <col min="2483" max="2483" width="14.140625" style="37" customWidth="1"/>
    <col min="2484" max="2484" width="15.140625" style="37" customWidth="1"/>
    <col min="2485" max="2485" width="13.85546875" style="37" customWidth="1"/>
    <col min="2486" max="2487" width="14.7109375" style="37" customWidth="1"/>
    <col min="2488" max="2488" width="12.85546875" style="37" customWidth="1"/>
    <col min="2489" max="2489" width="13.5703125" style="37" customWidth="1"/>
    <col min="2490" max="2490" width="12.7109375" style="37" customWidth="1"/>
    <col min="2491" max="2491" width="13.42578125" style="37" customWidth="1"/>
    <col min="2492" max="2492" width="13.140625" style="37" customWidth="1"/>
    <col min="2493" max="2493" width="14.7109375" style="37" customWidth="1"/>
    <col min="2494" max="2494" width="14.5703125" style="37" customWidth="1"/>
    <col min="2495" max="2495" width="13" style="37" customWidth="1"/>
    <col min="2496" max="2496" width="15" style="37" customWidth="1"/>
    <col min="2497" max="2498" width="12.140625" style="37" customWidth="1"/>
    <col min="2499" max="2499" width="12" style="37" customWidth="1"/>
    <col min="2500" max="2500" width="13.5703125" style="37" customWidth="1"/>
    <col min="2501" max="2501" width="14" style="37" customWidth="1"/>
    <col min="2502" max="2502" width="12.28515625" style="37" customWidth="1"/>
    <col min="2503" max="2503" width="14.140625" style="37" customWidth="1"/>
    <col min="2504" max="2504" width="13" style="37" customWidth="1"/>
    <col min="2505" max="2505" width="13.5703125" style="37" customWidth="1"/>
    <col min="2506" max="2506" width="12.42578125" style="37" customWidth="1"/>
    <col min="2507" max="2507" width="12.5703125" style="37" customWidth="1"/>
    <col min="2508" max="2508" width="11.7109375" style="37" customWidth="1"/>
    <col min="2509" max="2509" width="13.7109375" style="37" customWidth="1"/>
    <col min="2510" max="2510" width="13.28515625" style="37" customWidth="1"/>
    <col min="2511" max="2511" width="13.140625" style="37" customWidth="1"/>
    <col min="2512" max="2512" width="12" style="37" customWidth="1"/>
    <col min="2513" max="2513" width="12.140625" style="37" customWidth="1"/>
    <col min="2514" max="2514" width="12.28515625" style="37" customWidth="1"/>
    <col min="2515" max="2515" width="12.140625" style="37" customWidth="1"/>
    <col min="2516" max="2516" width="12.5703125" style="37" customWidth="1"/>
    <col min="2517" max="2733" width="9.140625" style="37"/>
    <col min="2734" max="2734" width="25.42578125" style="37" customWidth="1"/>
    <col min="2735" max="2735" width="56.28515625" style="37" customWidth="1"/>
    <col min="2736" max="2736" width="14" style="37" customWidth="1"/>
    <col min="2737" max="2738" width="14.5703125" style="37" customWidth="1"/>
    <col min="2739" max="2739" width="14.140625" style="37" customWidth="1"/>
    <col min="2740" max="2740" width="15.140625" style="37" customWidth="1"/>
    <col min="2741" max="2741" width="13.85546875" style="37" customWidth="1"/>
    <col min="2742" max="2743" width="14.7109375" style="37" customWidth="1"/>
    <col min="2744" max="2744" width="12.85546875" style="37" customWidth="1"/>
    <col min="2745" max="2745" width="13.5703125" style="37" customWidth="1"/>
    <col min="2746" max="2746" width="12.7109375" style="37" customWidth="1"/>
    <col min="2747" max="2747" width="13.42578125" style="37" customWidth="1"/>
    <col min="2748" max="2748" width="13.140625" style="37" customWidth="1"/>
    <col min="2749" max="2749" width="14.7109375" style="37" customWidth="1"/>
    <col min="2750" max="2750" width="14.5703125" style="37" customWidth="1"/>
    <col min="2751" max="2751" width="13" style="37" customWidth="1"/>
    <col min="2752" max="2752" width="15" style="37" customWidth="1"/>
    <col min="2753" max="2754" width="12.140625" style="37" customWidth="1"/>
    <col min="2755" max="2755" width="12" style="37" customWidth="1"/>
    <col min="2756" max="2756" width="13.5703125" style="37" customWidth="1"/>
    <col min="2757" max="2757" width="14" style="37" customWidth="1"/>
    <col min="2758" max="2758" width="12.28515625" style="37" customWidth="1"/>
    <col min="2759" max="2759" width="14.140625" style="37" customWidth="1"/>
    <col min="2760" max="2760" width="13" style="37" customWidth="1"/>
    <col min="2761" max="2761" width="13.5703125" style="37" customWidth="1"/>
    <col min="2762" max="2762" width="12.42578125" style="37" customWidth="1"/>
    <col min="2763" max="2763" width="12.5703125" style="37" customWidth="1"/>
    <col min="2764" max="2764" width="11.7109375" style="37" customWidth="1"/>
    <col min="2765" max="2765" width="13.7109375" style="37" customWidth="1"/>
    <col min="2766" max="2766" width="13.28515625" style="37" customWidth="1"/>
    <col min="2767" max="2767" width="13.140625" style="37" customWidth="1"/>
    <col min="2768" max="2768" width="12" style="37" customWidth="1"/>
    <col min="2769" max="2769" width="12.140625" style="37" customWidth="1"/>
    <col min="2770" max="2770" width="12.28515625" style="37" customWidth="1"/>
    <col min="2771" max="2771" width="12.140625" style="37" customWidth="1"/>
    <col min="2772" max="2772" width="12.5703125" style="37" customWidth="1"/>
    <col min="2773" max="2989" width="9.140625" style="37"/>
    <col min="2990" max="2990" width="25.42578125" style="37" customWidth="1"/>
    <col min="2991" max="2991" width="56.28515625" style="37" customWidth="1"/>
    <col min="2992" max="2992" width="14" style="37" customWidth="1"/>
    <col min="2993" max="2994" width="14.5703125" style="37" customWidth="1"/>
    <col min="2995" max="2995" width="14.140625" style="37" customWidth="1"/>
    <col min="2996" max="2996" width="15.140625" style="37" customWidth="1"/>
    <col min="2997" max="2997" width="13.85546875" style="37" customWidth="1"/>
    <col min="2998" max="2999" width="14.7109375" style="37" customWidth="1"/>
    <col min="3000" max="3000" width="12.85546875" style="37" customWidth="1"/>
    <col min="3001" max="3001" width="13.5703125" style="37" customWidth="1"/>
    <col min="3002" max="3002" width="12.7109375" style="37" customWidth="1"/>
    <col min="3003" max="3003" width="13.42578125" style="37" customWidth="1"/>
    <col min="3004" max="3004" width="13.140625" style="37" customWidth="1"/>
    <col min="3005" max="3005" width="14.7109375" style="37" customWidth="1"/>
    <col min="3006" max="3006" width="14.5703125" style="37" customWidth="1"/>
    <col min="3007" max="3007" width="13" style="37" customWidth="1"/>
    <col min="3008" max="3008" width="15" style="37" customWidth="1"/>
    <col min="3009" max="3010" width="12.140625" style="37" customWidth="1"/>
    <col min="3011" max="3011" width="12" style="37" customWidth="1"/>
    <col min="3012" max="3012" width="13.5703125" style="37" customWidth="1"/>
    <col min="3013" max="3013" width="14" style="37" customWidth="1"/>
    <col min="3014" max="3014" width="12.28515625" style="37" customWidth="1"/>
    <col min="3015" max="3015" width="14.140625" style="37" customWidth="1"/>
    <col min="3016" max="3016" width="13" style="37" customWidth="1"/>
    <col min="3017" max="3017" width="13.5703125" style="37" customWidth="1"/>
    <col min="3018" max="3018" width="12.42578125" style="37" customWidth="1"/>
    <col min="3019" max="3019" width="12.5703125" style="37" customWidth="1"/>
    <col min="3020" max="3020" width="11.7109375" style="37" customWidth="1"/>
    <col min="3021" max="3021" width="13.7109375" style="37" customWidth="1"/>
    <col min="3022" max="3022" width="13.28515625" style="37" customWidth="1"/>
    <col min="3023" max="3023" width="13.140625" style="37" customWidth="1"/>
    <col min="3024" max="3024" width="12" style="37" customWidth="1"/>
    <col min="3025" max="3025" width="12.140625" style="37" customWidth="1"/>
    <col min="3026" max="3026" width="12.28515625" style="37" customWidth="1"/>
    <col min="3027" max="3027" width="12.140625" style="37" customWidth="1"/>
    <col min="3028" max="3028" width="12.5703125" style="37" customWidth="1"/>
    <col min="3029" max="3245" width="9.140625" style="37"/>
    <col min="3246" max="3246" width="25.42578125" style="37" customWidth="1"/>
    <col min="3247" max="3247" width="56.28515625" style="37" customWidth="1"/>
    <col min="3248" max="3248" width="14" style="37" customWidth="1"/>
    <col min="3249" max="3250" width="14.5703125" style="37" customWidth="1"/>
    <col min="3251" max="3251" width="14.140625" style="37" customWidth="1"/>
    <col min="3252" max="3252" width="15.140625" style="37" customWidth="1"/>
    <col min="3253" max="3253" width="13.85546875" style="37" customWidth="1"/>
    <col min="3254" max="3255" width="14.7109375" style="37" customWidth="1"/>
    <col min="3256" max="3256" width="12.85546875" style="37" customWidth="1"/>
    <col min="3257" max="3257" width="13.5703125" style="37" customWidth="1"/>
    <col min="3258" max="3258" width="12.7109375" style="37" customWidth="1"/>
    <col min="3259" max="3259" width="13.42578125" style="37" customWidth="1"/>
    <col min="3260" max="3260" width="13.140625" style="37" customWidth="1"/>
    <col min="3261" max="3261" width="14.7109375" style="37" customWidth="1"/>
    <col min="3262" max="3262" width="14.5703125" style="37" customWidth="1"/>
    <col min="3263" max="3263" width="13" style="37" customWidth="1"/>
    <col min="3264" max="3264" width="15" style="37" customWidth="1"/>
    <col min="3265" max="3266" width="12.140625" style="37" customWidth="1"/>
    <col min="3267" max="3267" width="12" style="37" customWidth="1"/>
    <col min="3268" max="3268" width="13.5703125" style="37" customWidth="1"/>
    <col min="3269" max="3269" width="14" style="37" customWidth="1"/>
    <col min="3270" max="3270" width="12.28515625" style="37" customWidth="1"/>
    <col min="3271" max="3271" width="14.140625" style="37" customWidth="1"/>
    <col min="3272" max="3272" width="13" style="37" customWidth="1"/>
    <col min="3273" max="3273" width="13.5703125" style="37" customWidth="1"/>
    <col min="3274" max="3274" width="12.42578125" style="37" customWidth="1"/>
    <col min="3275" max="3275" width="12.5703125" style="37" customWidth="1"/>
    <col min="3276" max="3276" width="11.7109375" style="37" customWidth="1"/>
    <col min="3277" max="3277" width="13.7109375" style="37" customWidth="1"/>
    <col min="3278" max="3278" width="13.28515625" style="37" customWidth="1"/>
    <col min="3279" max="3279" width="13.140625" style="37" customWidth="1"/>
    <col min="3280" max="3280" width="12" style="37" customWidth="1"/>
    <col min="3281" max="3281" width="12.140625" style="37" customWidth="1"/>
    <col min="3282" max="3282" width="12.28515625" style="37" customWidth="1"/>
    <col min="3283" max="3283" width="12.140625" style="37" customWidth="1"/>
    <col min="3284" max="3284" width="12.5703125" style="37" customWidth="1"/>
    <col min="3285" max="3501" width="9.140625" style="37"/>
    <col min="3502" max="3502" width="25.42578125" style="37" customWidth="1"/>
    <col min="3503" max="3503" width="56.28515625" style="37" customWidth="1"/>
    <col min="3504" max="3504" width="14" style="37" customWidth="1"/>
    <col min="3505" max="3506" width="14.5703125" style="37" customWidth="1"/>
    <col min="3507" max="3507" width="14.140625" style="37" customWidth="1"/>
    <col min="3508" max="3508" width="15.140625" style="37" customWidth="1"/>
    <col min="3509" max="3509" width="13.85546875" style="37" customWidth="1"/>
    <col min="3510" max="3511" width="14.7109375" style="37" customWidth="1"/>
    <col min="3512" max="3512" width="12.85546875" style="37" customWidth="1"/>
    <col min="3513" max="3513" width="13.5703125" style="37" customWidth="1"/>
    <col min="3514" max="3514" width="12.7109375" style="37" customWidth="1"/>
    <col min="3515" max="3515" width="13.42578125" style="37" customWidth="1"/>
    <col min="3516" max="3516" width="13.140625" style="37" customWidth="1"/>
    <col min="3517" max="3517" width="14.7109375" style="37" customWidth="1"/>
    <col min="3518" max="3518" width="14.5703125" style="37" customWidth="1"/>
    <col min="3519" max="3519" width="13" style="37" customWidth="1"/>
    <col min="3520" max="3520" width="15" style="37" customWidth="1"/>
    <col min="3521" max="3522" width="12.140625" style="37" customWidth="1"/>
    <col min="3523" max="3523" width="12" style="37" customWidth="1"/>
    <col min="3524" max="3524" width="13.5703125" style="37" customWidth="1"/>
    <col min="3525" max="3525" width="14" style="37" customWidth="1"/>
    <col min="3526" max="3526" width="12.28515625" style="37" customWidth="1"/>
    <col min="3527" max="3527" width="14.140625" style="37" customWidth="1"/>
    <col min="3528" max="3528" width="13" style="37" customWidth="1"/>
    <col min="3529" max="3529" width="13.5703125" style="37" customWidth="1"/>
    <col min="3530" max="3530" width="12.42578125" style="37" customWidth="1"/>
    <col min="3531" max="3531" width="12.5703125" style="37" customWidth="1"/>
    <col min="3532" max="3532" width="11.7109375" style="37" customWidth="1"/>
    <col min="3533" max="3533" width="13.7109375" style="37" customWidth="1"/>
    <col min="3534" max="3534" width="13.28515625" style="37" customWidth="1"/>
    <col min="3535" max="3535" width="13.140625" style="37" customWidth="1"/>
    <col min="3536" max="3536" width="12" style="37" customWidth="1"/>
    <col min="3537" max="3537" width="12.140625" style="37" customWidth="1"/>
    <col min="3538" max="3538" width="12.28515625" style="37" customWidth="1"/>
    <col min="3539" max="3539" width="12.140625" style="37" customWidth="1"/>
    <col min="3540" max="3540" width="12.5703125" style="37" customWidth="1"/>
    <col min="3541" max="3757" width="9.140625" style="37"/>
    <col min="3758" max="3758" width="25.42578125" style="37" customWidth="1"/>
    <col min="3759" max="3759" width="56.28515625" style="37" customWidth="1"/>
    <col min="3760" max="3760" width="14" style="37" customWidth="1"/>
    <col min="3761" max="3762" width="14.5703125" style="37" customWidth="1"/>
    <col min="3763" max="3763" width="14.140625" style="37" customWidth="1"/>
    <col min="3764" max="3764" width="15.140625" style="37" customWidth="1"/>
    <col min="3765" max="3765" width="13.85546875" style="37" customWidth="1"/>
    <col min="3766" max="3767" width="14.7109375" style="37" customWidth="1"/>
    <col min="3768" max="3768" width="12.85546875" style="37" customWidth="1"/>
    <col min="3769" max="3769" width="13.5703125" style="37" customWidth="1"/>
    <col min="3770" max="3770" width="12.7109375" style="37" customWidth="1"/>
    <col min="3771" max="3771" width="13.42578125" style="37" customWidth="1"/>
    <col min="3772" max="3772" width="13.140625" style="37" customWidth="1"/>
    <col min="3773" max="3773" width="14.7109375" style="37" customWidth="1"/>
    <col min="3774" max="3774" width="14.5703125" style="37" customWidth="1"/>
    <col min="3775" max="3775" width="13" style="37" customWidth="1"/>
    <col min="3776" max="3776" width="15" style="37" customWidth="1"/>
    <col min="3777" max="3778" width="12.140625" style="37" customWidth="1"/>
    <col min="3779" max="3779" width="12" style="37" customWidth="1"/>
    <col min="3780" max="3780" width="13.5703125" style="37" customWidth="1"/>
    <col min="3781" max="3781" width="14" style="37" customWidth="1"/>
    <col min="3782" max="3782" width="12.28515625" style="37" customWidth="1"/>
    <col min="3783" max="3783" width="14.140625" style="37" customWidth="1"/>
    <col min="3784" max="3784" width="13" style="37" customWidth="1"/>
    <col min="3785" max="3785" width="13.5703125" style="37" customWidth="1"/>
    <col min="3786" max="3786" width="12.42578125" style="37" customWidth="1"/>
    <col min="3787" max="3787" width="12.5703125" style="37" customWidth="1"/>
    <col min="3788" max="3788" width="11.7109375" style="37" customWidth="1"/>
    <col min="3789" max="3789" width="13.7109375" style="37" customWidth="1"/>
    <col min="3790" max="3790" width="13.28515625" style="37" customWidth="1"/>
    <col min="3791" max="3791" width="13.140625" style="37" customWidth="1"/>
    <col min="3792" max="3792" width="12" style="37" customWidth="1"/>
    <col min="3793" max="3793" width="12.140625" style="37" customWidth="1"/>
    <col min="3794" max="3794" width="12.28515625" style="37" customWidth="1"/>
    <col min="3795" max="3795" width="12.140625" style="37" customWidth="1"/>
    <col min="3796" max="3796" width="12.5703125" style="37" customWidth="1"/>
    <col min="3797" max="4013" width="9.140625" style="37"/>
    <col min="4014" max="4014" width="25.42578125" style="37" customWidth="1"/>
    <col min="4015" max="4015" width="56.28515625" style="37" customWidth="1"/>
    <col min="4016" max="4016" width="14" style="37" customWidth="1"/>
    <col min="4017" max="4018" width="14.5703125" style="37" customWidth="1"/>
    <col min="4019" max="4019" width="14.140625" style="37" customWidth="1"/>
    <col min="4020" max="4020" width="15.140625" style="37" customWidth="1"/>
    <col min="4021" max="4021" width="13.85546875" style="37" customWidth="1"/>
    <col min="4022" max="4023" width="14.7109375" style="37" customWidth="1"/>
    <col min="4024" max="4024" width="12.85546875" style="37" customWidth="1"/>
    <col min="4025" max="4025" width="13.5703125" style="37" customWidth="1"/>
    <col min="4026" max="4026" width="12.7109375" style="37" customWidth="1"/>
    <col min="4027" max="4027" width="13.42578125" style="37" customWidth="1"/>
    <col min="4028" max="4028" width="13.140625" style="37" customWidth="1"/>
    <col min="4029" max="4029" width="14.7109375" style="37" customWidth="1"/>
    <col min="4030" max="4030" width="14.5703125" style="37" customWidth="1"/>
    <col min="4031" max="4031" width="13" style="37" customWidth="1"/>
    <col min="4032" max="4032" width="15" style="37" customWidth="1"/>
    <col min="4033" max="4034" width="12.140625" style="37" customWidth="1"/>
    <col min="4035" max="4035" width="12" style="37" customWidth="1"/>
    <col min="4036" max="4036" width="13.5703125" style="37" customWidth="1"/>
    <col min="4037" max="4037" width="14" style="37" customWidth="1"/>
    <col min="4038" max="4038" width="12.28515625" style="37" customWidth="1"/>
    <col min="4039" max="4039" width="14.140625" style="37" customWidth="1"/>
    <col min="4040" max="4040" width="13" style="37" customWidth="1"/>
    <col min="4041" max="4041" width="13.5703125" style="37" customWidth="1"/>
    <col min="4042" max="4042" width="12.42578125" style="37" customWidth="1"/>
    <col min="4043" max="4043" width="12.5703125" style="37" customWidth="1"/>
    <col min="4044" max="4044" width="11.7109375" style="37" customWidth="1"/>
    <col min="4045" max="4045" width="13.7109375" style="37" customWidth="1"/>
    <col min="4046" max="4046" width="13.28515625" style="37" customWidth="1"/>
    <col min="4047" max="4047" width="13.140625" style="37" customWidth="1"/>
    <col min="4048" max="4048" width="12" style="37" customWidth="1"/>
    <col min="4049" max="4049" width="12.140625" style="37" customWidth="1"/>
    <col min="4050" max="4050" width="12.28515625" style="37" customWidth="1"/>
    <col min="4051" max="4051" width="12.140625" style="37" customWidth="1"/>
    <col min="4052" max="4052" width="12.5703125" style="37" customWidth="1"/>
    <col min="4053" max="4269" width="9.140625" style="37"/>
    <col min="4270" max="4270" width="25.42578125" style="37" customWidth="1"/>
    <col min="4271" max="4271" width="56.28515625" style="37" customWidth="1"/>
    <col min="4272" max="4272" width="14" style="37" customWidth="1"/>
    <col min="4273" max="4274" width="14.5703125" style="37" customWidth="1"/>
    <col min="4275" max="4275" width="14.140625" style="37" customWidth="1"/>
    <col min="4276" max="4276" width="15.140625" style="37" customWidth="1"/>
    <col min="4277" max="4277" width="13.85546875" style="37" customWidth="1"/>
    <col min="4278" max="4279" width="14.7109375" style="37" customWidth="1"/>
    <col min="4280" max="4280" width="12.85546875" style="37" customWidth="1"/>
    <col min="4281" max="4281" width="13.5703125" style="37" customWidth="1"/>
    <col min="4282" max="4282" width="12.7109375" style="37" customWidth="1"/>
    <col min="4283" max="4283" width="13.42578125" style="37" customWidth="1"/>
    <col min="4284" max="4284" width="13.140625" style="37" customWidth="1"/>
    <col min="4285" max="4285" width="14.7109375" style="37" customWidth="1"/>
    <col min="4286" max="4286" width="14.5703125" style="37" customWidth="1"/>
    <col min="4287" max="4287" width="13" style="37" customWidth="1"/>
    <col min="4288" max="4288" width="15" style="37" customWidth="1"/>
    <col min="4289" max="4290" width="12.140625" style="37" customWidth="1"/>
    <col min="4291" max="4291" width="12" style="37" customWidth="1"/>
    <col min="4292" max="4292" width="13.5703125" style="37" customWidth="1"/>
    <col min="4293" max="4293" width="14" style="37" customWidth="1"/>
    <col min="4294" max="4294" width="12.28515625" style="37" customWidth="1"/>
    <col min="4295" max="4295" width="14.140625" style="37" customWidth="1"/>
    <col min="4296" max="4296" width="13" style="37" customWidth="1"/>
    <col min="4297" max="4297" width="13.5703125" style="37" customWidth="1"/>
    <col min="4298" max="4298" width="12.42578125" style="37" customWidth="1"/>
    <col min="4299" max="4299" width="12.5703125" style="37" customWidth="1"/>
    <col min="4300" max="4300" width="11.7109375" style="37" customWidth="1"/>
    <col min="4301" max="4301" width="13.7109375" style="37" customWidth="1"/>
    <col min="4302" max="4302" width="13.28515625" style="37" customWidth="1"/>
    <col min="4303" max="4303" width="13.140625" style="37" customWidth="1"/>
    <col min="4304" max="4304" width="12" style="37" customWidth="1"/>
    <col min="4305" max="4305" width="12.140625" style="37" customWidth="1"/>
    <col min="4306" max="4306" width="12.28515625" style="37" customWidth="1"/>
    <col min="4307" max="4307" width="12.140625" style="37" customWidth="1"/>
    <col min="4308" max="4308" width="12.5703125" style="37" customWidth="1"/>
    <col min="4309" max="4525" width="9.140625" style="37"/>
    <col min="4526" max="4526" width="25.42578125" style="37" customWidth="1"/>
    <col min="4527" max="4527" width="56.28515625" style="37" customWidth="1"/>
    <col min="4528" max="4528" width="14" style="37" customWidth="1"/>
    <col min="4529" max="4530" width="14.5703125" style="37" customWidth="1"/>
    <col min="4531" max="4531" width="14.140625" style="37" customWidth="1"/>
    <col min="4532" max="4532" width="15.140625" style="37" customWidth="1"/>
    <col min="4533" max="4533" width="13.85546875" style="37" customWidth="1"/>
    <col min="4534" max="4535" width="14.7109375" style="37" customWidth="1"/>
    <col min="4536" max="4536" width="12.85546875" style="37" customWidth="1"/>
    <col min="4537" max="4537" width="13.5703125" style="37" customWidth="1"/>
    <col min="4538" max="4538" width="12.7109375" style="37" customWidth="1"/>
    <col min="4539" max="4539" width="13.42578125" style="37" customWidth="1"/>
    <col min="4540" max="4540" width="13.140625" style="37" customWidth="1"/>
    <col min="4541" max="4541" width="14.7109375" style="37" customWidth="1"/>
    <col min="4542" max="4542" width="14.5703125" style="37" customWidth="1"/>
    <col min="4543" max="4543" width="13" style="37" customWidth="1"/>
    <col min="4544" max="4544" width="15" style="37" customWidth="1"/>
    <col min="4545" max="4546" width="12.140625" style="37" customWidth="1"/>
    <col min="4547" max="4547" width="12" style="37" customWidth="1"/>
    <col min="4548" max="4548" width="13.5703125" style="37" customWidth="1"/>
    <col min="4549" max="4549" width="14" style="37" customWidth="1"/>
    <col min="4550" max="4550" width="12.28515625" style="37" customWidth="1"/>
    <col min="4551" max="4551" width="14.140625" style="37" customWidth="1"/>
    <col min="4552" max="4552" width="13" style="37" customWidth="1"/>
    <col min="4553" max="4553" width="13.5703125" style="37" customWidth="1"/>
    <col min="4554" max="4554" width="12.42578125" style="37" customWidth="1"/>
    <col min="4555" max="4555" width="12.5703125" style="37" customWidth="1"/>
    <col min="4556" max="4556" width="11.7109375" style="37" customWidth="1"/>
    <col min="4557" max="4557" width="13.7109375" style="37" customWidth="1"/>
    <col min="4558" max="4558" width="13.28515625" style="37" customWidth="1"/>
    <col min="4559" max="4559" width="13.140625" style="37" customWidth="1"/>
    <col min="4560" max="4560" width="12" style="37" customWidth="1"/>
    <col min="4561" max="4561" width="12.140625" style="37" customWidth="1"/>
    <col min="4562" max="4562" width="12.28515625" style="37" customWidth="1"/>
    <col min="4563" max="4563" width="12.140625" style="37" customWidth="1"/>
    <col min="4564" max="4564" width="12.5703125" style="37" customWidth="1"/>
    <col min="4565" max="4781" width="9.140625" style="37"/>
    <col min="4782" max="4782" width="25.42578125" style="37" customWidth="1"/>
    <col min="4783" max="4783" width="56.28515625" style="37" customWidth="1"/>
    <col min="4784" max="4784" width="14" style="37" customWidth="1"/>
    <col min="4785" max="4786" width="14.5703125" style="37" customWidth="1"/>
    <col min="4787" max="4787" width="14.140625" style="37" customWidth="1"/>
    <col min="4788" max="4788" width="15.140625" style="37" customWidth="1"/>
    <col min="4789" max="4789" width="13.85546875" style="37" customWidth="1"/>
    <col min="4790" max="4791" width="14.7109375" style="37" customWidth="1"/>
    <col min="4792" max="4792" width="12.85546875" style="37" customWidth="1"/>
    <col min="4793" max="4793" width="13.5703125" style="37" customWidth="1"/>
    <col min="4794" max="4794" width="12.7109375" style="37" customWidth="1"/>
    <col min="4795" max="4795" width="13.42578125" style="37" customWidth="1"/>
    <col min="4796" max="4796" width="13.140625" style="37" customWidth="1"/>
    <col min="4797" max="4797" width="14.7109375" style="37" customWidth="1"/>
    <col min="4798" max="4798" width="14.5703125" style="37" customWidth="1"/>
    <col min="4799" max="4799" width="13" style="37" customWidth="1"/>
    <col min="4800" max="4800" width="15" style="37" customWidth="1"/>
    <col min="4801" max="4802" width="12.140625" style="37" customWidth="1"/>
    <col min="4803" max="4803" width="12" style="37" customWidth="1"/>
    <col min="4804" max="4804" width="13.5703125" style="37" customWidth="1"/>
    <col min="4805" max="4805" width="14" style="37" customWidth="1"/>
    <col min="4806" max="4806" width="12.28515625" style="37" customWidth="1"/>
    <col min="4807" max="4807" width="14.140625" style="37" customWidth="1"/>
    <col min="4808" max="4808" width="13" style="37" customWidth="1"/>
    <col min="4809" max="4809" width="13.5703125" style="37" customWidth="1"/>
    <col min="4810" max="4810" width="12.42578125" style="37" customWidth="1"/>
    <col min="4811" max="4811" width="12.5703125" style="37" customWidth="1"/>
    <col min="4812" max="4812" width="11.7109375" style="37" customWidth="1"/>
    <col min="4813" max="4813" width="13.7109375" style="37" customWidth="1"/>
    <col min="4814" max="4814" width="13.28515625" style="37" customWidth="1"/>
    <col min="4815" max="4815" width="13.140625" style="37" customWidth="1"/>
    <col min="4816" max="4816" width="12" style="37" customWidth="1"/>
    <col min="4817" max="4817" width="12.140625" style="37" customWidth="1"/>
    <col min="4818" max="4818" width="12.28515625" style="37" customWidth="1"/>
    <col min="4819" max="4819" width="12.140625" style="37" customWidth="1"/>
    <col min="4820" max="4820" width="12.5703125" style="37" customWidth="1"/>
    <col min="4821" max="5037" width="9.140625" style="37"/>
    <col min="5038" max="5038" width="25.42578125" style="37" customWidth="1"/>
    <col min="5039" max="5039" width="56.28515625" style="37" customWidth="1"/>
    <col min="5040" max="5040" width="14" style="37" customWidth="1"/>
    <col min="5041" max="5042" width="14.5703125" style="37" customWidth="1"/>
    <col min="5043" max="5043" width="14.140625" style="37" customWidth="1"/>
    <col min="5044" max="5044" width="15.140625" style="37" customWidth="1"/>
    <col min="5045" max="5045" width="13.85546875" style="37" customWidth="1"/>
    <col min="5046" max="5047" width="14.7109375" style="37" customWidth="1"/>
    <col min="5048" max="5048" width="12.85546875" style="37" customWidth="1"/>
    <col min="5049" max="5049" width="13.5703125" style="37" customWidth="1"/>
    <col min="5050" max="5050" width="12.7109375" style="37" customWidth="1"/>
    <col min="5051" max="5051" width="13.42578125" style="37" customWidth="1"/>
    <col min="5052" max="5052" width="13.140625" style="37" customWidth="1"/>
    <col min="5053" max="5053" width="14.7109375" style="37" customWidth="1"/>
    <col min="5054" max="5054" width="14.5703125" style="37" customWidth="1"/>
    <col min="5055" max="5055" width="13" style="37" customWidth="1"/>
    <col min="5056" max="5056" width="15" style="37" customWidth="1"/>
    <col min="5057" max="5058" width="12.140625" style="37" customWidth="1"/>
    <col min="5059" max="5059" width="12" style="37" customWidth="1"/>
    <col min="5060" max="5060" width="13.5703125" style="37" customWidth="1"/>
    <col min="5061" max="5061" width="14" style="37" customWidth="1"/>
    <col min="5062" max="5062" width="12.28515625" style="37" customWidth="1"/>
    <col min="5063" max="5063" width="14.140625" style="37" customWidth="1"/>
    <col min="5064" max="5064" width="13" style="37" customWidth="1"/>
    <col min="5065" max="5065" width="13.5703125" style="37" customWidth="1"/>
    <col min="5066" max="5066" width="12.42578125" style="37" customWidth="1"/>
    <col min="5067" max="5067" width="12.5703125" style="37" customWidth="1"/>
    <col min="5068" max="5068" width="11.7109375" style="37" customWidth="1"/>
    <col min="5069" max="5069" width="13.7109375" style="37" customWidth="1"/>
    <col min="5070" max="5070" width="13.28515625" style="37" customWidth="1"/>
    <col min="5071" max="5071" width="13.140625" style="37" customWidth="1"/>
    <col min="5072" max="5072" width="12" style="37" customWidth="1"/>
    <col min="5073" max="5073" width="12.140625" style="37" customWidth="1"/>
    <col min="5074" max="5074" width="12.28515625" style="37" customWidth="1"/>
    <col min="5075" max="5075" width="12.140625" style="37" customWidth="1"/>
    <col min="5076" max="5076" width="12.5703125" style="37" customWidth="1"/>
    <col min="5077" max="5293" width="9.140625" style="37"/>
    <col min="5294" max="5294" width="25.42578125" style="37" customWidth="1"/>
    <col min="5295" max="5295" width="56.28515625" style="37" customWidth="1"/>
    <col min="5296" max="5296" width="14" style="37" customWidth="1"/>
    <col min="5297" max="5298" width="14.5703125" style="37" customWidth="1"/>
    <col min="5299" max="5299" width="14.140625" style="37" customWidth="1"/>
    <col min="5300" max="5300" width="15.140625" style="37" customWidth="1"/>
    <col min="5301" max="5301" width="13.85546875" style="37" customWidth="1"/>
    <col min="5302" max="5303" width="14.7109375" style="37" customWidth="1"/>
    <col min="5304" max="5304" width="12.85546875" style="37" customWidth="1"/>
    <col min="5305" max="5305" width="13.5703125" style="37" customWidth="1"/>
    <col min="5306" max="5306" width="12.7109375" style="37" customWidth="1"/>
    <col min="5307" max="5307" width="13.42578125" style="37" customWidth="1"/>
    <col min="5308" max="5308" width="13.140625" style="37" customWidth="1"/>
    <col min="5309" max="5309" width="14.7109375" style="37" customWidth="1"/>
    <col min="5310" max="5310" width="14.5703125" style="37" customWidth="1"/>
    <col min="5311" max="5311" width="13" style="37" customWidth="1"/>
    <col min="5312" max="5312" width="15" style="37" customWidth="1"/>
    <col min="5313" max="5314" width="12.140625" style="37" customWidth="1"/>
    <col min="5315" max="5315" width="12" style="37" customWidth="1"/>
    <col min="5316" max="5316" width="13.5703125" style="37" customWidth="1"/>
    <col min="5317" max="5317" width="14" style="37" customWidth="1"/>
    <col min="5318" max="5318" width="12.28515625" style="37" customWidth="1"/>
    <col min="5319" max="5319" width="14.140625" style="37" customWidth="1"/>
    <col min="5320" max="5320" width="13" style="37" customWidth="1"/>
    <col min="5321" max="5321" width="13.5703125" style="37" customWidth="1"/>
    <col min="5322" max="5322" width="12.42578125" style="37" customWidth="1"/>
    <col min="5323" max="5323" width="12.5703125" style="37" customWidth="1"/>
    <col min="5324" max="5324" width="11.7109375" style="37" customWidth="1"/>
    <col min="5325" max="5325" width="13.7109375" style="37" customWidth="1"/>
    <col min="5326" max="5326" width="13.28515625" style="37" customWidth="1"/>
    <col min="5327" max="5327" width="13.140625" style="37" customWidth="1"/>
    <col min="5328" max="5328" width="12" style="37" customWidth="1"/>
    <col min="5329" max="5329" width="12.140625" style="37" customWidth="1"/>
    <col min="5330" max="5330" width="12.28515625" style="37" customWidth="1"/>
    <col min="5331" max="5331" width="12.140625" style="37" customWidth="1"/>
    <col min="5332" max="5332" width="12.5703125" style="37" customWidth="1"/>
    <col min="5333" max="5549" width="9.140625" style="37"/>
    <col min="5550" max="5550" width="25.42578125" style="37" customWidth="1"/>
    <col min="5551" max="5551" width="56.28515625" style="37" customWidth="1"/>
    <col min="5552" max="5552" width="14" style="37" customWidth="1"/>
    <col min="5553" max="5554" width="14.5703125" style="37" customWidth="1"/>
    <col min="5555" max="5555" width="14.140625" style="37" customWidth="1"/>
    <col min="5556" max="5556" width="15.140625" style="37" customWidth="1"/>
    <col min="5557" max="5557" width="13.85546875" style="37" customWidth="1"/>
    <col min="5558" max="5559" width="14.7109375" style="37" customWidth="1"/>
    <col min="5560" max="5560" width="12.85546875" style="37" customWidth="1"/>
    <col min="5561" max="5561" width="13.5703125" style="37" customWidth="1"/>
    <col min="5562" max="5562" width="12.7109375" style="37" customWidth="1"/>
    <col min="5563" max="5563" width="13.42578125" style="37" customWidth="1"/>
    <col min="5564" max="5564" width="13.140625" style="37" customWidth="1"/>
    <col min="5565" max="5565" width="14.7109375" style="37" customWidth="1"/>
    <col min="5566" max="5566" width="14.5703125" style="37" customWidth="1"/>
    <col min="5567" max="5567" width="13" style="37" customWidth="1"/>
    <col min="5568" max="5568" width="15" style="37" customWidth="1"/>
    <col min="5569" max="5570" width="12.140625" style="37" customWidth="1"/>
    <col min="5571" max="5571" width="12" style="37" customWidth="1"/>
    <col min="5572" max="5572" width="13.5703125" style="37" customWidth="1"/>
    <col min="5573" max="5573" width="14" style="37" customWidth="1"/>
    <col min="5574" max="5574" width="12.28515625" style="37" customWidth="1"/>
    <col min="5575" max="5575" width="14.140625" style="37" customWidth="1"/>
    <col min="5576" max="5576" width="13" style="37" customWidth="1"/>
    <col min="5577" max="5577" width="13.5703125" style="37" customWidth="1"/>
    <col min="5578" max="5578" width="12.42578125" style="37" customWidth="1"/>
    <col min="5579" max="5579" width="12.5703125" style="37" customWidth="1"/>
    <col min="5580" max="5580" width="11.7109375" style="37" customWidth="1"/>
    <col min="5581" max="5581" width="13.7109375" style="37" customWidth="1"/>
    <col min="5582" max="5582" width="13.28515625" style="37" customWidth="1"/>
    <col min="5583" max="5583" width="13.140625" style="37" customWidth="1"/>
    <col min="5584" max="5584" width="12" style="37" customWidth="1"/>
    <col min="5585" max="5585" width="12.140625" style="37" customWidth="1"/>
    <col min="5586" max="5586" width="12.28515625" style="37" customWidth="1"/>
    <col min="5587" max="5587" width="12.140625" style="37" customWidth="1"/>
    <col min="5588" max="5588" width="12.5703125" style="37" customWidth="1"/>
    <col min="5589" max="5805" width="9.140625" style="37"/>
    <col min="5806" max="5806" width="25.42578125" style="37" customWidth="1"/>
    <col min="5807" max="5807" width="56.28515625" style="37" customWidth="1"/>
    <col min="5808" max="5808" width="14" style="37" customWidth="1"/>
    <col min="5809" max="5810" width="14.5703125" style="37" customWidth="1"/>
    <col min="5811" max="5811" width="14.140625" style="37" customWidth="1"/>
    <col min="5812" max="5812" width="15.140625" style="37" customWidth="1"/>
    <col min="5813" max="5813" width="13.85546875" style="37" customWidth="1"/>
    <col min="5814" max="5815" width="14.7109375" style="37" customWidth="1"/>
    <col min="5816" max="5816" width="12.85546875" style="37" customWidth="1"/>
    <col min="5817" max="5817" width="13.5703125" style="37" customWidth="1"/>
    <col min="5818" max="5818" width="12.7109375" style="37" customWidth="1"/>
    <col min="5819" max="5819" width="13.42578125" style="37" customWidth="1"/>
    <col min="5820" max="5820" width="13.140625" style="37" customWidth="1"/>
    <col min="5821" max="5821" width="14.7109375" style="37" customWidth="1"/>
    <col min="5822" max="5822" width="14.5703125" style="37" customWidth="1"/>
    <col min="5823" max="5823" width="13" style="37" customWidth="1"/>
    <col min="5824" max="5824" width="15" style="37" customWidth="1"/>
    <col min="5825" max="5826" width="12.140625" style="37" customWidth="1"/>
    <col min="5827" max="5827" width="12" style="37" customWidth="1"/>
    <col min="5828" max="5828" width="13.5703125" style="37" customWidth="1"/>
    <col min="5829" max="5829" width="14" style="37" customWidth="1"/>
    <col min="5830" max="5830" width="12.28515625" style="37" customWidth="1"/>
    <col min="5831" max="5831" width="14.140625" style="37" customWidth="1"/>
    <col min="5832" max="5832" width="13" style="37" customWidth="1"/>
    <col min="5833" max="5833" width="13.5703125" style="37" customWidth="1"/>
    <col min="5834" max="5834" width="12.42578125" style="37" customWidth="1"/>
    <col min="5835" max="5835" width="12.5703125" style="37" customWidth="1"/>
    <col min="5836" max="5836" width="11.7109375" style="37" customWidth="1"/>
    <col min="5837" max="5837" width="13.7109375" style="37" customWidth="1"/>
    <col min="5838" max="5838" width="13.28515625" style="37" customWidth="1"/>
    <col min="5839" max="5839" width="13.140625" style="37" customWidth="1"/>
    <col min="5840" max="5840" width="12" style="37" customWidth="1"/>
    <col min="5841" max="5841" width="12.140625" style="37" customWidth="1"/>
    <col min="5842" max="5842" width="12.28515625" style="37" customWidth="1"/>
    <col min="5843" max="5843" width="12.140625" style="37" customWidth="1"/>
    <col min="5844" max="5844" width="12.5703125" style="37" customWidth="1"/>
    <col min="5845" max="6061" width="9.140625" style="37"/>
    <col min="6062" max="6062" width="25.42578125" style="37" customWidth="1"/>
    <col min="6063" max="6063" width="56.28515625" style="37" customWidth="1"/>
    <col min="6064" max="6064" width="14" style="37" customWidth="1"/>
    <col min="6065" max="6066" width="14.5703125" style="37" customWidth="1"/>
    <col min="6067" max="6067" width="14.140625" style="37" customWidth="1"/>
    <col min="6068" max="6068" width="15.140625" style="37" customWidth="1"/>
    <col min="6069" max="6069" width="13.85546875" style="37" customWidth="1"/>
    <col min="6070" max="6071" width="14.7109375" style="37" customWidth="1"/>
    <col min="6072" max="6072" width="12.85546875" style="37" customWidth="1"/>
    <col min="6073" max="6073" width="13.5703125" style="37" customWidth="1"/>
    <col min="6074" max="6074" width="12.7109375" style="37" customWidth="1"/>
    <col min="6075" max="6075" width="13.42578125" style="37" customWidth="1"/>
    <col min="6076" max="6076" width="13.140625" style="37" customWidth="1"/>
    <col min="6077" max="6077" width="14.7109375" style="37" customWidth="1"/>
    <col min="6078" max="6078" width="14.5703125" style="37" customWidth="1"/>
    <col min="6079" max="6079" width="13" style="37" customWidth="1"/>
    <col min="6080" max="6080" width="15" style="37" customWidth="1"/>
    <col min="6081" max="6082" width="12.140625" style="37" customWidth="1"/>
    <col min="6083" max="6083" width="12" style="37" customWidth="1"/>
    <col min="6084" max="6084" width="13.5703125" style="37" customWidth="1"/>
    <col min="6085" max="6085" width="14" style="37" customWidth="1"/>
    <col min="6086" max="6086" width="12.28515625" style="37" customWidth="1"/>
    <col min="6087" max="6087" width="14.140625" style="37" customWidth="1"/>
    <col min="6088" max="6088" width="13" style="37" customWidth="1"/>
    <col min="6089" max="6089" width="13.5703125" style="37" customWidth="1"/>
    <col min="6090" max="6090" width="12.42578125" style="37" customWidth="1"/>
    <col min="6091" max="6091" width="12.5703125" style="37" customWidth="1"/>
    <col min="6092" max="6092" width="11.7109375" style="37" customWidth="1"/>
    <col min="6093" max="6093" width="13.7109375" style="37" customWidth="1"/>
    <col min="6094" max="6094" width="13.28515625" style="37" customWidth="1"/>
    <col min="6095" max="6095" width="13.140625" style="37" customWidth="1"/>
    <col min="6096" max="6096" width="12" style="37" customWidth="1"/>
    <col min="6097" max="6097" width="12.140625" style="37" customWidth="1"/>
    <col min="6098" max="6098" width="12.28515625" style="37" customWidth="1"/>
    <col min="6099" max="6099" width="12.140625" style="37" customWidth="1"/>
    <col min="6100" max="6100" width="12.5703125" style="37" customWidth="1"/>
    <col min="6101" max="6317" width="9.140625" style="37"/>
    <col min="6318" max="6318" width="25.42578125" style="37" customWidth="1"/>
    <col min="6319" max="6319" width="56.28515625" style="37" customWidth="1"/>
    <col min="6320" max="6320" width="14" style="37" customWidth="1"/>
    <col min="6321" max="6322" width="14.5703125" style="37" customWidth="1"/>
    <col min="6323" max="6323" width="14.140625" style="37" customWidth="1"/>
    <col min="6324" max="6324" width="15.140625" style="37" customWidth="1"/>
    <col min="6325" max="6325" width="13.85546875" style="37" customWidth="1"/>
    <col min="6326" max="6327" width="14.7109375" style="37" customWidth="1"/>
    <col min="6328" max="6328" width="12.85546875" style="37" customWidth="1"/>
    <col min="6329" max="6329" width="13.5703125" style="37" customWidth="1"/>
    <col min="6330" max="6330" width="12.7109375" style="37" customWidth="1"/>
    <col min="6331" max="6331" width="13.42578125" style="37" customWidth="1"/>
    <col min="6332" max="6332" width="13.140625" style="37" customWidth="1"/>
    <col min="6333" max="6333" width="14.7109375" style="37" customWidth="1"/>
    <col min="6334" max="6334" width="14.5703125" style="37" customWidth="1"/>
    <col min="6335" max="6335" width="13" style="37" customWidth="1"/>
    <col min="6336" max="6336" width="15" style="37" customWidth="1"/>
    <col min="6337" max="6338" width="12.140625" style="37" customWidth="1"/>
    <col min="6339" max="6339" width="12" style="37" customWidth="1"/>
    <col min="6340" max="6340" width="13.5703125" style="37" customWidth="1"/>
    <col min="6341" max="6341" width="14" style="37" customWidth="1"/>
    <col min="6342" max="6342" width="12.28515625" style="37" customWidth="1"/>
    <col min="6343" max="6343" width="14.140625" style="37" customWidth="1"/>
    <col min="6344" max="6344" width="13" style="37" customWidth="1"/>
    <col min="6345" max="6345" width="13.5703125" style="37" customWidth="1"/>
    <col min="6346" max="6346" width="12.42578125" style="37" customWidth="1"/>
    <col min="6347" max="6347" width="12.5703125" style="37" customWidth="1"/>
    <col min="6348" max="6348" width="11.7109375" style="37" customWidth="1"/>
    <col min="6349" max="6349" width="13.7109375" style="37" customWidth="1"/>
    <col min="6350" max="6350" width="13.28515625" style="37" customWidth="1"/>
    <col min="6351" max="6351" width="13.140625" style="37" customWidth="1"/>
    <col min="6352" max="6352" width="12" style="37" customWidth="1"/>
    <col min="6353" max="6353" width="12.140625" style="37" customWidth="1"/>
    <col min="6354" max="6354" width="12.28515625" style="37" customWidth="1"/>
    <col min="6355" max="6355" width="12.140625" style="37" customWidth="1"/>
    <col min="6356" max="6356" width="12.5703125" style="37" customWidth="1"/>
    <col min="6357" max="6573" width="9.140625" style="37"/>
    <col min="6574" max="6574" width="25.42578125" style="37" customWidth="1"/>
    <col min="6575" max="6575" width="56.28515625" style="37" customWidth="1"/>
    <col min="6576" max="6576" width="14" style="37" customWidth="1"/>
    <col min="6577" max="6578" width="14.5703125" style="37" customWidth="1"/>
    <col min="6579" max="6579" width="14.140625" style="37" customWidth="1"/>
    <col min="6580" max="6580" width="15.140625" style="37" customWidth="1"/>
    <col min="6581" max="6581" width="13.85546875" style="37" customWidth="1"/>
    <col min="6582" max="6583" width="14.7109375" style="37" customWidth="1"/>
    <col min="6584" max="6584" width="12.85546875" style="37" customWidth="1"/>
    <col min="6585" max="6585" width="13.5703125" style="37" customWidth="1"/>
    <col min="6586" max="6586" width="12.7109375" style="37" customWidth="1"/>
    <col min="6587" max="6587" width="13.42578125" style="37" customWidth="1"/>
    <col min="6588" max="6588" width="13.140625" style="37" customWidth="1"/>
    <col min="6589" max="6589" width="14.7109375" style="37" customWidth="1"/>
    <col min="6590" max="6590" width="14.5703125" style="37" customWidth="1"/>
    <col min="6591" max="6591" width="13" style="37" customWidth="1"/>
    <col min="6592" max="6592" width="15" style="37" customWidth="1"/>
    <col min="6593" max="6594" width="12.140625" style="37" customWidth="1"/>
    <col min="6595" max="6595" width="12" style="37" customWidth="1"/>
    <col min="6596" max="6596" width="13.5703125" style="37" customWidth="1"/>
    <col min="6597" max="6597" width="14" style="37" customWidth="1"/>
    <col min="6598" max="6598" width="12.28515625" style="37" customWidth="1"/>
    <col min="6599" max="6599" width="14.140625" style="37" customWidth="1"/>
    <col min="6600" max="6600" width="13" style="37" customWidth="1"/>
    <col min="6601" max="6601" width="13.5703125" style="37" customWidth="1"/>
    <col min="6602" max="6602" width="12.42578125" style="37" customWidth="1"/>
    <col min="6603" max="6603" width="12.5703125" style="37" customWidth="1"/>
    <col min="6604" max="6604" width="11.7109375" style="37" customWidth="1"/>
    <col min="6605" max="6605" width="13.7109375" style="37" customWidth="1"/>
    <col min="6606" max="6606" width="13.28515625" style="37" customWidth="1"/>
    <col min="6607" max="6607" width="13.140625" style="37" customWidth="1"/>
    <col min="6608" max="6608" width="12" style="37" customWidth="1"/>
    <col min="6609" max="6609" width="12.140625" style="37" customWidth="1"/>
    <col min="6610" max="6610" width="12.28515625" style="37" customWidth="1"/>
    <col min="6611" max="6611" width="12.140625" style="37" customWidth="1"/>
    <col min="6612" max="6612" width="12.5703125" style="37" customWidth="1"/>
    <col min="6613" max="6829" width="9.140625" style="37"/>
    <col min="6830" max="6830" width="25.42578125" style="37" customWidth="1"/>
    <col min="6831" max="6831" width="56.28515625" style="37" customWidth="1"/>
    <col min="6832" max="6832" width="14" style="37" customWidth="1"/>
    <col min="6833" max="6834" width="14.5703125" style="37" customWidth="1"/>
    <col min="6835" max="6835" width="14.140625" style="37" customWidth="1"/>
    <col min="6836" max="6836" width="15.140625" style="37" customWidth="1"/>
    <col min="6837" max="6837" width="13.85546875" style="37" customWidth="1"/>
    <col min="6838" max="6839" width="14.7109375" style="37" customWidth="1"/>
    <col min="6840" max="6840" width="12.85546875" style="37" customWidth="1"/>
    <col min="6841" max="6841" width="13.5703125" style="37" customWidth="1"/>
    <col min="6842" max="6842" width="12.7109375" style="37" customWidth="1"/>
    <col min="6843" max="6843" width="13.42578125" style="37" customWidth="1"/>
    <col min="6844" max="6844" width="13.140625" style="37" customWidth="1"/>
    <col min="6845" max="6845" width="14.7109375" style="37" customWidth="1"/>
    <col min="6846" max="6846" width="14.5703125" style="37" customWidth="1"/>
    <col min="6847" max="6847" width="13" style="37" customWidth="1"/>
    <col min="6848" max="6848" width="15" style="37" customWidth="1"/>
    <col min="6849" max="6850" width="12.140625" style="37" customWidth="1"/>
    <col min="6851" max="6851" width="12" style="37" customWidth="1"/>
    <col min="6852" max="6852" width="13.5703125" style="37" customWidth="1"/>
    <col min="6853" max="6853" width="14" style="37" customWidth="1"/>
    <col min="6854" max="6854" width="12.28515625" style="37" customWidth="1"/>
    <col min="6855" max="6855" width="14.140625" style="37" customWidth="1"/>
    <col min="6856" max="6856" width="13" style="37" customWidth="1"/>
    <col min="6857" max="6857" width="13.5703125" style="37" customWidth="1"/>
    <col min="6858" max="6858" width="12.42578125" style="37" customWidth="1"/>
    <col min="6859" max="6859" width="12.5703125" style="37" customWidth="1"/>
    <col min="6860" max="6860" width="11.7109375" style="37" customWidth="1"/>
    <col min="6861" max="6861" width="13.7109375" style="37" customWidth="1"/>
    <col min="6862" max="6862" width="13.28515625" style="37" customWidth="1"/>
    <col min="6863" max="6863" width="13.140625" style="37" customWidth="1"/>
    <col min="6864" max="6864" width="12" style="37" customWidth="1"/>
    <col min="6865" max="6865" width="12.140625" style="37" customWidth="1"/>
    <col min="6866" max="6866" width="12.28515625" style="37" customWidth="1"/>
    <col min="6867" max="6867" width="12.140625" style="37" customWidth="1"/>
    <col min="6868" max="6868" width="12.5703125" style="37" customWidth="1"/>
    <col min="6869" max="7085" width="9.140625" style="37"/>
    <col min="7086" max="7086" width="25.42578125" style="37" customWidth="1"/>
    <col min="7087" max="7087" width="56.28515625" style="37" customWidth="1"/>
    <col min="7088" max="7088" width="14" style="37" customWidth="1"/>
    <col min="7089" max="7090" width="14.5703125" style="37" customWidth="1"/>
    <col min="7091" max="7091" width="14.140625" style="37" customWidth="1"/>
    <col min="7092" max="7092" width="15.140625" style="37" customWidth="1"/>
    <col min="7093" max="7093" width="13.85546875" style="37" customWidth="1"/>
    <col min="7094" max="7095" width="14.7109375" style="37" customWidth="1"/>
    <col min="7096" max="7096" width="12.85546875" style="37" customWidth="1"/>
    <col min="7097" max="7097" width="13.5703125" style="37" customWidth="1"/>
    <col min="7098" max="7098" width="12.7109375" style="37" customWidth="1"/>
    <col min="7099" max="7099" width="13.42578125" style="37" customWidth="1"/>
    <col min="7100" max="7100" width="13.140625" style="37" customWidth="1"/>
    <col min="7101" max="7101" width="14.7109375" style="37" customWidth="1"/>
    <col min="7102" max="7102" width="14.5703125" style="37" customWidth="1"/>
    <col min="7103" max="7103" width="13" style="37" customWidth="1"/>
    <col min="7104" max="7104" width="15" style="37" customWidth="1"/>
    <col min="7105" max="7106" width="12.140625" style="37" customWidth="1"/>
    <col min="7107" max="7107" width="12" style="37" customWidth="1"/>
    <col min="7108" max="7108" width="13.5703125" style="37" customWidth="1"/>
    <col min="7109" max="7109" width="14" style="37" customWidth="1"/>
    <col min="7110" max="7110" width="12.28515625" style="37" customWidth="1"/>
    <col min="7111" max="7111" width="14.140625" style="37" customWidth="1"/>
    <col min="7112" max="7112" width="13" style="37" customWidth="1"/>
    <col min="7113" max="7113" width="13.5703125" style="37" customWidth="1"/>
    <col min="7114" max="7114" width="12.42578125" style="37" customWidth="1"/>
    <col min="7115" max="7115" width="12.5703125" style="37" customWidth="1"/>
    <col min="7116" max="7116" width="11.7109375" style="37" customWidth="1"/>
    <col min="7117" max="7117" width="13.7109375" style="37" customWidth="1"/>
    <col min="7118" max="7118" width="13.28515625" style="37" customWidth="1"/>
    <col min="7119" max="7119" width="13.140625" style="37" customWidth="1"/>
    <col min="7120" max="7120" width="12" style="37" customWidth="1"/>
    <col min="7121" max="7121" width="12.140625" style="37" customWidth="1"/>
    <col min="7122" max="7122" width="12.28515625" style="37" customWidth="1"/>
    <col min="7123" max="7123" width="12.140625" style="37" customWidth="1"/>
    <col min="7124" max="7124" width="12.5703125" style="37" customWidth="1"/>
    <col min="7125" max="7341" width="9.140625" style="37"/>
    <col min="7342" max="7342" width="25.42578125" style="37" customWidth="1"/>
    <col min="7343" max="7343" width="56.28515625" style="37" customWidth="1"/>
    <col min="7344" max="7344" width="14" style="37" customWidth="1"/>
    <col min="7345" max="7346" width="14.5703125" style="37" customWidth="1"/>
    <col min="7347" max="7347" width="14.140625" style="37" customWidth="1"/>
    <col min="7348" max="7348" width="15.140625" style="37" customWidth="1"/>
    <col min="7349" max="7349" width="13.85546875" style="37" customWidth="1"/>
    <col min="7350" max="7351" width="14.7109375" style="37" customWidth="1"/>
    <col min="7352" max="7352" width="12.85546875" style="37" customWidth="1"/>
    <col min="7353" max="7353" width="13.5703125" style="37" customWidth="1"/>
    <col min="7354" max="7354" width="12.7109375" style="37" customWidth="1"/>
    <col min="7355" max="7355" width="13.42578125" style="37" customWidth="1"/>
    <col min="7356" max="7356" width="13.140625" style="37" customWidth="1"/>
    <col min="7357" max="7357" width="14.7109375" style="37" customWidth="1"/>
    <col min="7358" max="7358" width="14.5703125" style="37" customWidth="1"/>
    <col min="7359" max="7359" width="13" style="37" customWidth="1"/>
    <col min="7360" max="7360" width="15" style="37" customWidth="1"/>
    <col min="7361" max="7362" width="12.140625" style="37" customWidth="1"/>
    <col min="7363" max="7363" width="12" style="37" customWidth="1"/>
    <col min="7364" max="7364" width="13.5703125" style="37" customWidth="1"/>
    <col min="7365" max="7365" width="14" style="37" customWidth="1"/>
    <col min="7366" max="7366" width="12.28515625" style="37" customWidth="1"/>
    <col min="7367" max="7367" width="14.140625" style="37" customWidth="1"/>
    <col min="7368" max="7368" width="13" style="37" customWidth="1"/>
    <col min="7369" max="7369" width="13.5703125" style="37" customWidth="1"/>
    <col min="7370" max="7370" width="12.42578125" style="37" customWidth="1"/>
    <col min="7371" max="7371" width="12.5703125" style="37" customWidth="1"/>
    <col min="7372" max="7372" width="11.7109375" style="37" customWidth="1"/>
    <col min="7373" max="7373" width="13.7109375" style="37" customWidth="1"/>
    <col min="7374" max="7374" width="13.28515625" style="37" customWidth="1"/>
    <col min="7375" max="7375" width="13.140625" style="37" customWidth="1"/>
    <col min="7376" max="7376" width="12" style="37" customWidth="1"/>
    <col min="7377" max="7377" width="12.140625" style="37" customWidth="1"/>
    <col min="7378" max="7378" width="12.28515625" style="37" customWidth="1"/>
    <col min="7379" max="7379" width="12.140625" style="37" customWidth="1"/>
    <col min="7380" max="7380" width="12.5703125" style="37" customWidth="1"/>
    <col min="7381" max="7597" width="9.140625" style="37"/>
    <col min="7598" max="7598" width="25.42578125" style="37" customWidth="1"/>
    <col min="7599" max="7599" width="56.28515625" style="37" customWidth="1"/>
    <col min="7600" max="7600" width="14" style="37" customWidth="1"/>
    <col min="7601" max="7602" width="14.5703125" style="37" customWidth="1"/>
    <col min="7603" max="7603" width="14.140625" style="37" customWidth="1"/>
    <col min="7604" max="7604" width="15.140625" style="37" customWidth="1"/>
    <col min="7605" max="7605" width="13.85546875" style="37" customWidth="1"/>
    <col min="7606" max="7607" width="14.7109375" style="37" customWidth="1"/>
    <col min="7608" max="7608" width="12.85546875" style="37" customWidth="1"/>
    <col min="7609" max="7609" width="13.5703125" style="37" customWidth="1"/>
    <col min="7610" max="7610" width="12.7109375" style="37" customWidth="1"/>
    <col min="7611" max="7611" width="13.42578125" style="37" customWidth="1"/>
    <col min="7612" max="7612" width="13.140625" style="37" customWidth="1"/>
    <col min="7613" max="7613" width="14.7109375" style="37" customWidth="1"/>
    <col min="7614" max="7614" width="14.5703125" style="37" customWidth="1"/>
    <col min="7615" max="7615" width="13" style="37" customWidth="1"/>
    <col min="7616" max="7616" width="15" style="37" customWidth="1"/>
    <col min="7617" max="7618" width="12.140625" style="37" customWidth="1"/>
    <col min="7619" max="7619" width="12" style="37" customWidth="1"/>
    <col min="7620" max="7620" width="13.5703125" style="37" customWidth="1"/>
    <col min="7621" max="7621" width="14" style="37" customWidth="1"/>
    <col min="7622" max="7622" width="12.28515625" style="37" customWidth="1"/>
    <col min="7623" max="7623" width="14.140625" style="37" customWidth="1"/>
    <col min="7624" max="7624" width="13" style="37" customWidth="1"/>
    <col min="7625" max="7625" width="13.5703125" style="37" customWidth="1"/>
    <col min="7626" max="7626" width="12.42578125" style="37" customWidth="1"/>
    <col min="7627" max="7627" width="12.5703125" style="37" customWidth="1"/>
    <col min="7628" max="7628" width="11.7109375" style="37" customWidth="1"/>
    <col min="7629" max="7629" width="13.7109375" style="37" customWidth="1"/>
    <col min="7630" max="7630" width="13.28515625" style="37" customWidth="1"/>
    <col min="7631" max="7631" width="13.140625" style="37" customWidth="1"/>
    <col min="7632" max="7632" width="12" style="37" customWidth="1"/>
    <col min="7633" max="7633" width="12.140625" style="37" customWidth="1"/>
    <col min="7634" max="7634" width="12.28515625" style="37" customWidth="1"/>
    <col min="7635" max="7635" width="12.140625" style="37" customWidth="1"/>
    <col min="7636" max="7636" width="12.5703125" style="37" customWidth="1"/>
    <col min="7637" max="7853" width="9.140625" style="37"/>
    <col min="7854" max="7854" width="25.42578125" style="37" customWidth="1"/>
    <col min="7855" max="7855" width="56.28515625" style="37" customWidth="1"/>
    <col min="7856" max="7856" width="14" style="37" customWidth="1"/>
    <col min="7857" max="7858" width="14.5703125" style="37" customWidth="1"/>
    <col min="7859" max="7859" width="14.140625" style="37" customWidth="1"/>
    <col min="7860" max="7860" width="15.140625" style="37" customWidth="1"/>
    <col min="7861" max="7861" width="13.85546875" style="37" customWidth="1"/>
    <col min="7862" max="7863" width="14.7109375" style="37" customWidth="1"/>
    <col min="7864" max="7864" width="12.85546875" style="37" customWidth="1"/>
    <col min="7865" max="7865" width="13.5703125" style="37" customWidth="1"/>
    <col min="7866" max="7866" width="12.7109375" style="37" customWidth="1"/>
    <col min="7867" max="7867" width="13.42578125" style="37" customWidth="1"/>
    <col min="7868" max="7868" width="13.140625" style="37" customWidth="1"/>
    <col min="7869" max="7869" width="14.7109375" style="37" customWidth="1"/>
    <col min="7870" max="7870" width="14.5703125" style="37" customWidth="1"/>
    <col min="7871" max="7871" width="13" style="37" customWidth="1"/>
    <col min="7872" max="7872" width="15" style="37" customWidth="1"/>
    <col min="7873" max="7874" width="12.140625" style="37" customWidth="1"/>
    <col min="7875" max="7875" width="12" style="37" customWidth="1"/>
    <col min="7876" max="7876" width="13.5703125" style="37" customWidth="1"/>
    <col min="7877" max="7877" width="14" style="37" customWidth="1"/>
    <col min="7878" max="7878" width="12.28515625" style="37" customWidth="1"/>
    <col min="7879" max="7879" width="14.140625" style="37" customWidth="1"/>
    <col min="7880" max="7880" width="13" style="37" customWidth="1"/>
    <col min="7881" max="7881" width="13.5703125" style="37" customWidth="1"/>
    <col min="7882" max="7882" width="12.42578125" style="37" customWidth="1"/>
    <col min="7883" max="7883" width="12.5703125" style="37" customWidth="1"/>
    <col min="7884" max="7884" width="11.7109375" style="37" customWidth="1"/>
    <col min="7885" max="7885" width="13.7109375" style="37" customWidth="1"/>
    <col min="7886" max="7886" width="13.28515625" style="37" customWidth="1"/>
    <col min="7887" max="7887" width="13.140625" style="37" customWidth="1"/>
    <col min="7888" max="7888" width="12" style="37" customWidth="1"/>
    <col min="7889" max="7889" width="12.140625" style="37" customWidth="1"/>
    <col min="7890" max="7890" width="12.28515625" style="37" customWidth="1"/>
    <col min="7891" max="7891" width="12.140625" style="37" customWidth="1"/>
    <col min="7892" max="7892" width="12.5703125" style="37" customWidth="1"/>
    <col min="7893" max="8109" width="9.140625" style="37"/>
    <col min="8110" max="8110" width="25.42578125" style="37" customWidth="1"/>
    <col min="8111" max="8111" width="56.28515625" style="37" customWidth="1"/>
    <col min="8112" max="8112" width="14" style="37" customWidth="1"/>
    <col min="8113" max="8114" width="14.5703125" style="37" customWidth="1"/>
    <col min="8115" max="8115" width="14.140625" style="37" customWidth="1"/>
    <col min="8116" max="8116" width="15.140625" style="37" customWidth="1"/>
    <col min="8117" max="8117" width="13.85546875" style="37" customWidth="1"/>
    <col min="8118" max="8119" width="14.7109375" style="37" customWidth="1"/>
    <col min="8120" max="8120" width="12.85546875" style="37" customWidth="1"/>
    <col min="8121" max="8121" width="13.5703125" style="37" customWidth="1"/>
    <col min="8122" max="8122" width="12.7109375" style="37" customWidth="1"/>
    <col min="8123" max="8123" width="13.42578125" style="37" customWidth="1"/>
    <col min="8124" max="8124" width="13.140625" style="37" customWidth="1"/>
    <col min="8125" max="8125" width="14.7109375" style="37" customWidth="1"/>
    <col min="8126" max="8126" width="14.5703125" style="37" customWidth="1"/>
    <col min="8127" max="8127" width="13" style="37" customWidth="1"/>
    <col min="8128" max="8128" width="15" style="37" customWidth="1"/>
    <col min="8129" max="8130" width="12.140625" style="37" customWidth="1"/>
    <col min="8131" max="8131" width="12" style="37" customWidth="1"/>
    <col min="8132" max="8132" width="13.5703125" style="37" customWidth="1"/>
    <col min="8133" max="8133" width="14" style="37" customWidth="1"/>
    <col min="8134" max="8134" width="12.28515625" style="37" customWidth="1"/>
    <col min="8135" max="8135" width="14.140625" style="37" customWidth="1"/>
    <col min="8136" max="8136" width="13" style="37" customWidth="1"/>
    <col min="8137" max="8137" width="13.5703125" style="37" customWidth="1"/>
    <col min="8138" max="8138" width="12.42578125" style="37" customWidth="1"/>
    <col min="8139" max="8139" width="12.5703125" style="37" customWidth="1"/>
    <col min="8140" max="8140" width="11.7109375" style="37" customWidth="1"/>
    <col min="8141" max="8141" width="13.7109375" style="37" customWidth="1"/>
    <col min="8142" max="8142" width="13.28515625" style="37" customWidth="1"/>
    <col min="8143" max="8143" width="13.140625" style="37" customWidth="1"/>
    <col min="8144" max="8144" width="12" style="37" customWidth="1"/>
    <col min="8145" max="8145" width="12.140625" style="37" customWidth="1"/>
    <col min="8146" max="8146" width="12.28515625" style="37" customWidth="1"/>
    <col min="8147" max="8147" width="12.140625" style="37" customWidth="1"/>
    <col min="8148" max="8148" width="12.5703125" style="37" customWidth="1"/>
    <col min="8149" max="8365" width="9.140625" style="37"/>
    <col min="8366" max="8366" width="25.42578125" style="37" customWidth="1"/>
    <col min="8367" max="8367" width="56.28515625" style="37" customWidth="1"/>
    <col min="8368" max="8368" width="14" style="37" customWidth="1"/>
    <col min="8369" max="8370" width="14.5703125" style="37" customWidth="1"/>
    <col min="8371" max="8371" width="14.140625" style="37" customWidth="1"/>
    <col min="8372" max="8372" width="15.140625" style="37" customWidth="1"/>
    <col min="8373" max="8373" width="13.85546875" style="37" customWidth="1"/>
    <col min="8374" max="8375" width="14.7109375" style="37" customWidth="1"/>
    <col min="8376" max="8376" width="12.85546875" style="37" customWidth="1"/>
    <col min="8377" max="8377" width="13.5703125" style="37" customWidth="1"/>
    <col min="8378" max="8378" width="12.7109375" style="37" customWidth="1"/>
    <col min="8379" max="8379" width="13.42578125" style="37" customWidth="1"/>
    <col min="8380" max="8380" width="13.140625" style="37" customWidth="1"/>
    <col min="8381" max="8381" width="14.7109375" style="37" customWidth="1"/>
    <col min="8382" max="8382" width="14.5703125" style="37" customWidth="1"/>
    <col min="8383" max="8383" width="13" style="37" customWidth="1"/>
    <col min="8384" max="8384" width="15" style="37" customWidth="1"/>
    <col min="8385" max="8386" width="12.140625" style="37" customWidth="1"/>
    <col min="8387" max="8387" width="12" style="37" customWidth="1"/>
    <col min="8388" max="8388" width="13.5703125" style="37" customWidth="1"/>
    <col min="8389" max="8389" width="14" style="37" customWidth="1"/>
    <col min="8390" max="8390" width="12.28515625" style="37" customWidth="1"/>
    <col min="8391" max="8391" width="14.140625" style="37" customWidth="1"/>
    <col min="8392" max="8392" width="13" style="37" customWidth="1"/>
    <col min="8393" max="8393" width="13.5703125" style="37" customWidth="1"/>
    <col min="8394" max="8394" width="12.42578125" style="37" customWidth="1"/>
    <col min="8395" max="8395" width="12.5703125" style="37" customWidth="1"/>
    <col min="8396" max="8396" width="11.7109375" style="37" customWidth="1"/>
    <col min="8397" max="8397" width="13.7109375" style="37" customWidth="1"/>
    <col min="8398" max="8398" width="13.28515625" style="37" customWidth="1"/>
    <col min="8399" max="8399" width="13.140625" style="37" customWidth="1"/>
    <col min="8400" max="8400" width="12" style="37" customWidth="1"/>
    <col min="8401" max="8401" width="12.140625" style="37" customWidth="1"/>
    <col min="8402" max="8402" width="12.28515625" style="37" customWidth="1"/>
    <col min="8403" max="8403" width="12.140625" style="37" customWidth="1"/>
    <col min="8404" max="8404" width="12.5703125" style="37" customWidth="1"/>
    <col min="8405" max="8621" width="9.140625" style="37"/>
    <col min="8622" max="8622" width="25.42578125" style="37" customWidth="1"/>
    <col min="8623" max="8623" width="56.28515625" style="37" customWidth="1"/>
    <col min="8624" max="8624" width="14" style="37" customWidth="1"/>
    <col min="8625" max="8626" width="14.5703125" style="37" customWidth="1"/>
    <col min="8627" max="8627" width="14.140625" style="37" customWidth="1"/>
    <col min="8628" max="8628" width="15.140625" style="37" customWidth="1"/>
    <col min="8629" max="8629" width="13.85546875" style="37" customWidth="1"/>
    <col min="8630" max="8631" width="14.7109375" style="37" customWidth="1"/>
    <col min="8632" max="8632" width="12.85546875" style="37" customWidth="1"/>
    <col min="8633" max="8633" width="13.5703125" style="37" customWidth="1"/>
    <col min="8634" max="8634" width="12.7109375" style="37" customWidth="1"/>
    <col min="8635" max="8635" width="13.42578125" style="37" customWidth="1"/>
    <col min="8636" max="8636" width="13.140625" style="37" customWidth="1"/>
    <col min="8637" max="8637" width="14.7109375" style="37" customWidth="1"/>
    <col min="8638" max="8638" width="14.5703125" style="37" customWidth="1"/>
    <col min="8639" max="8639" width="13" style="37" customWidth="1"/>
    <col min="8640" max="8640" width="15" style="37" customWidth="1"/>
    <col min="8641" max="8642" width="12.140625" style="37" customWidth="1"/>
    <col min="8643" max="8643" width="12" style="37" customWidth="1"/>
    <col min="8644" max="8644" width="13.5703125" style="37" customWidth="1"/>
    <col min="8645" max="8645" width="14" style="37" customWidth="1"/>
    <col min="8646" max="8646" width="12.28515625" style="37" customWidth="1"/>
    <col min="8647" max="8647" width="14.140625" style="37" customWidth="1"/>
    <col min="8648" max="8648" width="13" style="37" customWidth="1"/>
    <col min="8649" max="8649" width="13.5703125" style="37" customWidth="1"/>
    <col min="8650" max="8650" width="12.42578125" style="37" customWidth="1"/>
    <col min="8651" max="8651" width="12.5703125" style="37" customWidth="1"/>
    <col min="8652" max="8652" width="11.7109375" style="37" customWidth="1"/>
    <col min="8653" max="8653" width="13.7109375" style="37" customWidth="1"/>
    <col min="8654" max="8654" width="13.28515625" style="37" customWidth="1"/>
    <col min="8655" max="8655" width="13.140625" style="37" customWidth="1"/>
    <col min="8656" max="8656" width="12" style="37" customWidth="1"/>
    <col min="8657" max="8657" width="12.140625" style="37" customWidth="1"/>
    <col min="8658" max="8658" width="12.28515625" style="37" customWidth="1"/>
    <col min="8659" max="8659" width="12.140625" style="37" customWidth="1"/>
    <col min="8660" max="8660" width="12.5703125" style="37" customWidth="1"/>
    <col min="8661" max="8877" width="9.140625" style="37"/>
    <col min="8878" max="8878" width="25.42578125" style="37" customWidth="1"/>
    <col min="8879" max="8879" width="56.28515625" style="37" customWidth="1"/>
    <col min="8880" max="8880" width="14" style="37" customWidth="1"/>
    <col min="8881" max="8882" width="14.5703125" style="37" customWidth="1"/>
    <col min="8883" max="8883" width="14.140625" style="37" customWidth="1"/>
    <col min="8884" max="8884" width="15.140625" style="37" customWidth="1"/>
    <col min="8885" max="8885" width="13.85546875" style="37" customWidth="1"/>
    <col min="8886" max="8887" width="14.7109375" style="37" customWidth="1"/>
    <col min="8888" max="8888" width="12.85546875" style="37" customWidth="1"/>
    <col min="8889" max="8889" width="13.5703125" style="37" customWidth="1"/>
    <col min="8890" max="8890" width="12.7109375" style="37" customWidth="1"/>
    <col min="8891" max="8891" width="13.42578125" style="37" customWidth="1"/>
    <col min="8892" max="8892" width="13.140625" style="37" customWidth="1"/>
    <col min="8893" max="8893" width="14.7109375" style="37" customWidth="1"/>
    <col min="8894" max="8894" width="14.5703125" style="37" customWidth="1"/>
    <col min="8895" max="8895" width="13" style="37" customWidth="1"/>
    <col min="8896" max="8896" width="15" style="37" customWidth="1"/>
    <col min="8897" max="8898" width="12.140625" style="37" customWidth="1"/>
    <col min="8899" max="8899" width="12" style="37" customWidth="1"/>
    <col min="8900" max="8900" width="13.5703125" style="37" customWidth="1"/>
    <col min="8901" max="8901" width="14" style="37" customWidth="1"/>
    <col min="8902" max="8902" width="12.28515625" style="37" customWidth="1"/>
    <col min="8903" max="8903" width="14.140625" style="37" customWidth="1"/>
    <col min="8904" max="8904" width="13" style="37" customWidth="1"/>
    <col min="8905" max="8905" width="13.5703125" style="37" customWidth="1"/>
    <col min="8906" max="8906" width="12.42578125" style="37" customWidth="1"/>
    <col min="8907" max="8907" width="12.5703125" style="37" customWidth="1"/>
    <col min="8908" max="8908" width="11.7109375" style="37" customWidth="1"/>
    <col min="8909" max="8909" width="13.7109375" style="37" customWidth="1"/>
    <col min="8910" max="8910" width="13.28515625" style="37" customWidth="1"/>
    <col min="8911" max="8911" width="13.140625" style="37" customWidth="1"/>
    <col min="8912" max="8912" width="12" style="37" customWidth="1"/>
    <col min="8913" max="8913" width="12.140625" style="37" customWidth="1"/>
    <col min="8914" max="8914" width="12.28515625" style="37" customWidth="1"/>
    <col min="8915" max="8915" width="12.140625" style="37" customWidth="1"/>
    <col min="8916" max="8916" width="12.5703125" style="37" customWidth="1"/>
    <col min="8917" max="9133" width="9.140625" style="37"/>
    <col min="9134" max="9134" width="25.42578125" style="37" customWidth="1"/>
    <col min="9135" max="9135" width="56.28515625" style="37" customWidth="1"/>
    <col min="9136" max="9136" width="14" style="37" customWidth="1"/>
    <col min="9137" max="9138" width="14.5703125" style="37" customWidth="1"/>
    <col min="9139" max="9139" width="14.140625" style="37" customWidth="1"/>
    <col min="9140" max="9140" width="15.140625" style="37" customWidth="1"/>
    <col min="9141" max="9141" width="13.85546875" style="37" customWidth="1"/>
    <col min="9142" max="9143" width="14.7109375" style="37" customWidth="1"/>
    <col min="9144" max="9144" width="12.85546875" style="37" customWidth="1"/>
    <col min="9145" max="9145" width="13.5703125" style="37" customWidth="1"/>
    <col min="9146" max="9146" width="12.7109375" style="37" customWidth="1"/>
    <col min="9147" max="9147" width="13.42578125" style="37" customWidth="1"/>
    <col min="9148" max="9148" width="13.140625" style="37" customWidth="1"/>
    <col min="9149" max="9149" width="14.7109375" style="37" customWidth="1"/>
    <col min="9150" max="9150" width="14.5703125" style="37" customWidth="1"/>
    <col min="9151" max="9151" width="13" style="37" customWidth="1"/>
    <col min="9152" max="9152" width="15" style="37" customWidth="1"/>
    <col min="9153" max="9154" width="12.140625" style="37" customWidth="1"/>
    <col min="9155" max="9155" width="12" style="37" customWidth="1"/>
    <col min="9156" max="9156" width="13.5703125" style="37" customWidth="1"/>
    <col min="9157" max="9157" width="14" style="37" customWidth="1"/>
    <col min="9158" max="9158" width="12.28515625" style="37" customWidth="1"/>
    <col min="9159" max="9159" width="14.140625" style="37" customWidth="1"/>
    <col min="9160" max="9160" width="13" style="37" customWidth="1"/>
    <col min="9161" max="9161" width="13.5703125" style="37" customWidth="1"/>
    <col min="9162" max="9162" width="12.42578125" style="37" customWidth="1"/>
    <col min="9163" max="9163" width="12.5703125" style="37" customWidth="1"/>
    <col min="9164" max="9164" width="11.7109375" style="37" customWidth="1"/>
    <col min="9165" max="9165" width="13.7109375" style="37" customWidth="1"/>
    <col min="9166" max="9166" width="13.28515625" style="37" customWidth="1"/>
    <col min="9167" max="9167" width="13.140625" style="37" customWidth="1"/>
    <col min="9168" max="9168" width="12" style="37" customWidth="1"/>
    <col min="9169" max="9169" width="12.140625" style="37" customWidth="1"/>
    <col min="9170" max="9170" width="12.28515625" style="37" customWidth="1"/>
    <col min="9171" max="9171" width="12.140625" style="37" customWidth="1"/>
    <col min="9172" max="9172" width="12.5703125" style="37" customWidth="1"/>
    <col min="9173" max="9389" width="9.140625" style="37"/>
    <col min="9390" max="9390" width="25.42578125" style="37" customWidth="1"/>
    <col min="9391" max="9391" width="56.28515625" style="37" customWidth="1"/>
    <col min="9392" max="9392" width="14" style="37" customWidth="1"/>
    <col min="9393" max="9394" width="14.5703125" style="37" customWidth="1"/>
    <col min="9395" max="9395" width="14.140625" style="37" customWidth="1"/>
    <col min="9396" max="9396" width="15.140625" style="37" customWidth="1"/>
    <col min="9397" max="9397" width="13.85546875" style="37" customWidth="1"/>
    <col min="9398" max="9399" width="14.7109375" style="37" customWidth="1"/>
    <col min="9400" max="9400" width="12.85546875" style="37" customWidth="1"/>
    <col min="9401" max="9401" width="13.5703125" style="37" customWidth="1"/>
    <col min="9402" max="9402" width="12.7109375" style="37" customWidth="1"/>
    <col min="9403" max="9403" width="13.42578125" style="37" customWidth="1"/>
    <col min="9404" max="9404" width="13.140625" style="37" customWidth="1"/>
    <col min="9405" max="9405" width="14.7109375" style="37" customWidth="1"/>
    <col min="9406" max="9406" width="14.5703125" style="37" customWidth="1"/>
    <col min="9407" max="9407" width="13" style="37" customWidth="1"/>
    <col min="9408" max="9408" width="15" style="37" customWidth="1"/>
    <col min="9409" max="9410" width="12.140625" style="37" customWidth="1"/>
    <col min="9411" max="9411" width="12" style="37" customWidth="1"/>
    <col min="9412" max="9412" width="13.5703125" style="37" customWidth="1"/>
    <col min="9413" max="9413" width="14" style="37" customWidth="1"/>
    <col min="9414" max="9414" width="12.28515625" style="37" customWidth="1"/>
    <col min="9415" max="9415" width="14.140625" style="37" customWidth="1"/>
    <col min="9416" max="9416" width="13" style="37" customWidth="1"/>
    <col min="9417" max="9417" width="13.5703125" style="37" customWidth="1"/>
    <col min="9418" max="9418" width="12.42578125" style="37" customWidth="1"/>
    <col min="9419" max="9419" width="12.5703125" style="37" customWidth="1"/>
    <col min="9420" max="9420" width="11.7109375" style="37" customWidth="1"/>
    <col min="9421" max="9421" width="13.7109375" style="37" customWidth="1"/>
    <col min="9422" max="9422" width="13.28515625" style="37" customWidth="1"/>
    <col min="9423" max="9423" width="13.140625" style="37" customWidth="1"/>
    <col min="9424" max="9424" width="12" style="37" customWidth="1"/>
    <col min="9425" max="9425" width="12.140625" style="37" customWidth="1"/>
    <col min="9426" max="9426" width="12.28515625" style="37" customWidth="1"/>
    <col min="9427" max="9427" width="12.140625" style="37" customWidth="1"/>
    <col min="9428" max="9428" width="12.5703125" style="37" customWidth="1"/>
    <col min="9429" max="9645" width="9.140625" style="37"/>
    <col min="9646" max="9646" width="25.42578125" style="37" customWidth="1"/>
    <col min="9647" max="9647" width="56.28515625" style="37" customWidth="1"/>
    <col min="9648" max="9648" width="14" style="37" customWidth="1"/>
    <col min="9649" max="9650" width="14.5703125" style="37" customWidth="1"/>
    <col min="9651" max="9651" width="14.140625" style="37" customWidth="1"/>
    <col min="9652" max="9652" width="15.140625" style="37" customWidth="1"/>
    <col min="9653" max="9653" width="13.85546875" style="37" customWidth="1"/>
    <col min="9654" max="9655" width="14.7109375" style="37" customWidth="1"/>
    <col min="9656" max="9656" width="12.85546875" style="37" customWidth="1"/>
    <col min="9657" max="9657" width="13.5703125" style="37" customWidth="1"/>
    <col min="9658" max="9658" width="12.7109375" style="37" customWidth="1"/>
    <col min="9659" max="9659" width="13.42578125" style="37" customWidth="1"/>
    <col min="9660" max="9660" width="13.140625" style="37" customWidth="1"/>
    <col min="9661" max="9661" width="14.7109375" style="37" customWidth="1"/>
    <col min="9662" max="9662" width="14.5703125" style="37" customWidth="1"/>
    <col min="9663" max="9663" width="13" style="37" customWidth="1"/>
    <col min="9664" max="9664" width="15" style="37" customWidth="1"/>
    <col min="9665" max="9666" width="12.140625" style="37" customWidth="1"/>
    <col min="9667" max="9667" width="12" style="37" customWidth="1"/>
    <col min="9668" max="9668" width="13.5703125" style="37" customWidth="1"/>
    <col min="9669" max="9669" width="14" style="37" customWidth="1"/>
    <col min="9670" max="9670" width="12.28515625" style="37" customWidth="1"/>
    <col min="9671" max="9671" width="14.140625" style="37" customWidth="1"/>
    <col min="9672" max="9672" width="13" style="37" customWidth="1"/>
    <col min="9673" max="9673" width="13.5703125" style="37" customWidth="1"/>
    <col min="9674" max="9674" width="12.42578125" style="37" customWidth="1"/>
    <col min="9675" max="9675" width="12.5703125" style="37" customWidth="1"/>
    <col min="9676" max="9676" width="11.7109375" style="37" customWidth="1"/>
    <col min="9677" max="9677" width="13.7109375" style="37" customWidth="1"/>
    <col min="9678" max="9678" width="13.28515625" style="37" customWidth="1"/>
    <col min="9679" max="9679" width="13.140625" style="37" customWidth="1"/>
    <col min="9680" max="9680" width="12" style="37" customWidth="1"/>
    <col min="9681" max="9681" width="12.140625" style="37" customWidth="1"/>
    <col min="9682" max="9682" width="12.28515625" style="37" customWidth="1"/>
    <col min="9683" max="9683" width="12.140625" style="37" customWidth="1"/>
    <col min="9684" max="9684" width="12.5703125" style="37" customWidth="1"/>
    <col min="9685" max="9901" width="9.140625" style="37"/>
    <col min="9902" max="9902" width="25.42578125" style="37" customWidth="1"/>
    <col min="9903" max="9903" width="56.28515625" style="37" customWidth="1"/>
    <col min="9904" max="9904" width="14" style="37" customWidth="1"/>
    <col min="9905" max="9906" width="14.5703125" style="37" customWidth="1"/>
    <col min="9907" max="9907" width="14.140625" style="37" customWidth="1"/>
    <col min="9908" max="9908" width="15.140625" style="37" customWidth="1"/>
    <col min="9909" max="9909" width="13.85546875" style="37" customWidth="1"/>
    <col min="9910" max="9911" width="14.7109375" style="37" customWidth="1"/>
    <col min="9912" max="9912" width="12.85546875" style="37" customWidth="1"/>
    <col min="9913" max="9913" width="13.5703125" style="37" customWidth="1"/>
    <col min="9914" max="9914" width="12.7109375" style="37" customWidth="1"/>
    <col min="9915" max="9915" width="13.42578125" style="37" customWidth="1"/>
    <col min="9916" max="9916" width="13.140625" style="37" customWidth="1"/>
    <col min="9917" max="9917" width="14.7109375" style="37" customWidth="1"/>
    <col min="9918" max="9918" width="14.5703125" style="37" customWidth="1"/>
    <col min="9919" max="9919" width="13" style="37" customWidth="1"/>
    <col min="9920" max="9920" width="15" style="37" customWidth="1"/>
    <col min="9921" max="9922" width="12.140625" style="37" customWidth="1"/>
    <col min="9923" max="9923" width="12" style="37" customWidth="1"/>
    <col min="9924" max="9924" width="13.5703125" style="37" customWidth="1"/>
    <col min="9925" max="9925" width="14" style="37" customWidth="1"/>
    <col min="9926" max="9926" width="12.28515625" style="37" customWidth="1"/>
    <col min="9927" max="9927" width="14.140625" style="37" customWidth="1"/>
    <col min="9928" max="9928" width="13" style="37" customWidth="1"/>
    <col min="9929" max="9929" width="13.5703125" style="37" customWidth="1"/>
    <col min="9930" max="9930" width="12.42578125" style="37" customWidth="1"/>
    <col min="9931" max="9931" width="12.5703125" style="37" customWidth="1"/>
    <col min="9932" max="9932" width="11.7109375" style="37" customWidth="1"/>
    <col min="9933" max="9933" width="13.7109375" style="37" customWidth="1"/>
    <col min="9934" max="9934" width="13.28515625" style="37" customWidth="1"/>
    <col min="9935" max="9935" width="13.140625" style="37" customWidth="1"/>
    <col min="9936" max="9936" width="12" style="37" customWidth="1"/>
    <col min="9937" max="9937" width="12.140625" style="37" customWidth="1"/>
    <col min="9938" max="9938" width="12.28515625" style="37" customWidth="1"/>
    <col min="9939" max="9939" width="12.140625" style="37" customWidth="1"/>
    <col min="9940" max="9940" width="12.5703125" style="37" customWidth="1"/>
    <col min="9941" max="10157" width="9.140625" style="37"/>
    <col min="10158" max="10158" width="25.42578125" style="37" customWidth="1"/>
    <col min="10159" max="10159" width="56.28515625" style="37" customWidth="1"/>
    <col min="10160" max="10160" width="14" style="37" customWidth="1"/>
    <col min="10161" max="10162" width="14.5703125" style="37" customWidth="1"/>
    <col min="10163" max="10163" width="14.140625" style="37" customWidth="1"/>
    <col min="10164" max="10164" width="15.140625" style="37" customWidth="1"/>
    <col min="10165" max="10165" width="13.85546875" style="37" customWidth="1"/>
    <col min="10166" max="10167" width="14.7109375" style="37" customWidth="1"/>
    <col min="10168" max="10168" width="12.85546875" style="37" customWidth="1"/>
    <col min="10169" max="10169" width="13.5703125" style="37" customWidth="1"/>
    <col min="10170" max="10170" width="12.7109375" style="37" customWidth="1"/>
    <col min="10171" max="10171" width="13.42578125" style="37" customWidth="1"/>
    <col min="10172" max="10172" width="13.140625" style="37" customWidth="1"/>
    <col min="10173" max="10173" width="14.7109375" style="37" customWidth="1"/>
    <col min="10174" max="10174" width="14.5703125" style="37" customWidth="1"/>
    <col min="10175" max="10175" width="13" style="37" customWidth="1"/>
    <col min="10176" max="10176" width="15" style="37" customWidth="1"/>
    <col min="10177" max="10178" width="12.140625" style="37" customWidth="1"/>
    <col min="10179" max="10179" width="12" style="37" customWidth="1"/>
    <col min="10180" max="10180" width="13.5703125" style="37" customWidth="1"/>
    <col min="10181" max="10181" width="14" style="37" customWidth="1"/>
    <col min="10182" max="10182" width="12.28515625" style="37" customWidth="1"/>
    <col min="10183" max="10183" width="14.140625" style="37" customWidth="1"/>
    <col min="10184" max="10184" width="13" style="37" customWidth="1"/>
    <col min="10185" max="10185" width="13.5703125" style="37" customWidth="1"/>
    <col min="10186" max="10186" width="12.42578125" style="37" customWidth="1"/>
    <col min="10187" max="10187" width="12.5703125" style="37" customWidth="1"/>
    <col min="10188" max="10188" width="11.7109375" style="37" customWidth="1"/>
    <col min="10189" max="10189" width="13.7109375" style="37" customWidth="1"/>
    <col min="10190" max="10190" width="13.28515625" style="37" customWidth="1"/>
    <col min="10191" max="10191" width="13.140625" style="37" customWidth="1"/>
    <col min="10192" max="10192" width="12" style="37" customWidth="1"/>
    <col min="10193" max="10193" width="12.140625" style="37" customWidth="1"/>
    <col min="10194" max="10194" width="12.28515625" style="37" customWidth="1"/>
    <col min="10195" max="10195" width="12.140625" style="37" customWidth="1"/>
    <col min="10196" max="10196" width="12.5703125" style="37" customWidth="1"/>
    <col min="10197" max="10413" width="9.140625" style="37"/>
    <col min="10414" max="10414" width="25.42578125" style="37" customWidth="1"/>
    <col min="10415" max="10415" width="56.28515625" style="37" customWidth="1"/>
    <col min="10416" max="10416" width="14" style="37" customWidth="1"/>
    <col min="10417" max="10418" width="14.5703125" style="37" customWidth="1"/>
    <col min="10419" max="10419" width="14.140625" style="37" customWidth="1"/>
    <col min="10420" max="10420" width="15.140625" style="37" customWidth="1"/>
    <col min="10421" max="10421" width="13.85546875" style="37" customWidth="1"/>
    <col min="10422" max="10423" width="14.7109375" style="37" customWidth="1"/>
    <col min="10424" max="10424" width="12.85546875" style="37" customWidth="1"/>
    <col min="10425" max="10425" width="13.5703125" style="37" customWidth="1"/>
    <col min="10426" max="10426" width="12.7109375" style="37" customWidth="1"/>
    <col min="10427" max="10427" width="13.42578125" style="37" customWidth="1"/>
    <col min="10428" max="10428" width="13.140625" style="37" customWidth="1"/>
    <col min="10429" max="10429" width="14.7109375" style="37" customWidth="1"/>
    <col min="10430" max="10430" width="14.5703125" style="37" customWidth="1"/>
    <col min="10431" max="10431" width="13" style="37" customWidth="1"/>
    <col min="10432" max="10432" width="15" style="37" customWidth="1"/>
    <col min="10433" max="10434" width="12.140625" style="37" customWidth="1"/>
    <col min="10435" max="10435" width="12" style="37" customWidth="1"/>
    <col min="10436" max="10436" width="13.5703125" style="37" customWidth="1"/>
    <col min="10437" max="10437" width="14" style="37" customWidth="1"/>
    <col min="10438" max="10438" width="12.28515625" style="37" customWidth="1"/>
    <col min="10439" max="10439" width="14.140625" style="37" customWidth="1"/>
    <col min="10440" max="10440" width="13" style="37" customWidth="1"/>
    <col min="10441" max="10441" width="13.5703125" style="37" customWidth="1"/>
    <col min="10442" max="10442" width="12.42578125" style="37" customWidth="1"/>
    <col min="10443" max="10443" width="12.5703125" style="37" customWidth="1"/>
    <col min="10444" max="10444" width="11.7109375" style="37" customWidth="1"/>
    <col min="10445" max="10445" width="13.7109375" style="37" customWidth="1"/>
    <col min="10446" max="10446" width="13.28515625" style="37" customWidth="1"/>
    <col min="10447" max="10447" width="13.140625" style="37" customWidth="1"/>
    <col min="10448" max="10448" width="12" style="37" customWidth="1"/>
    <col min="10449" max="10449" width="12.140625" style="37" customWidth="1"/>
    <col min="10450" max="10450" width="12.28515625" style="37" customWidth="1"/>
    <col min="10451" max="10451" width="12.140625" style="37" customWidth="1"/>
    <col min="10452" max="10452" width="12.5703125" style="37" customWidth="1"/>
    <col min="10453" max="10669" width="9.140625" style="37"/>
    <col min="10670" max="10670" width="25.42578125" style="37" customWidth="1"/>
    <col min="10671" max="10671" width="56.28515625" style="37" customWidth="1"/>
    <col min="10672" max="10672" width="14" style="37" customWidth="1"/>
    <col min="10673" max="10674" width="14.5703125" style="37" customWidth="1"/>
    <col min="10675" max="10675" width="14.140625" style="37" customWidth="1"/>
    <col min="10676" max="10676" width="15.140625" style="37" customWidth="1"/>
    <col min="10677" max="10677" width="13.85546875" style="37" customWidth="1"/>
    <col min="10678" max="10679" width="14.7109375" style="37" customWidth="1"/>
    <col min="10680" max="10680" width="12.85546875" style="37" customWidth="1"/>
    <col min="10681" max="10681" width="13.5703125" style="37" customWidth="1"/>
    <col min="10682" max="10682" width="12.7109375" style="37" customWidth="1"/>
    <col min="10683" max="10683" width="13.42578125" style="37" customWidth="1"/>
    <col min="10684" max="10684" width="13.140625" style="37" customWidth="1"/>
    <col min="10685" max="10685" width="14.7109375" style="37" customWidth="1"/>
    <col min="10686" max="10686" width="14.5703125" style="37" customWidth="1"/>
    <col min="10687" max="10687" width="13" style="37" customWidth="1"/>
    <col min="10688" max="10688" width="15" style="37" customWidth="1"/>
    <col min="10689" max="10690" width="12.140625" style="37" customWidth="1"/>
    <col min="10691" max="10691" width="12" style="37" customWidth="1"/>
    <col min="10692" max="10692" width="13.5703125" style="37" customWidth="1"/>
    <col min="10693" max="10693" width="14" style="37" customWidth="1"/>
    <col min="10694" max="10694" width="12.28515625" style="37" customWidth="1"/>
    <col min="10695" max="10695" width="14.140625" style="37" customWidth="1"/>
    <col min="10696" max="10696" width="13" style="37" customWidth="1"/>
    <col min="10697" max="10697" width="13.5703125" style="37" customWidth="1"/>
    <col min="10698" max="10698" width="12.42578125" style="37" customWidth="1"/>
    <col min="10699" max="10699" width="12.5703125" style="37" customWidth="1"/>
    <col min="10700" max="10700" width="11.7109375" style="37" customWidth="1"/>
    <col min="10701" max="10701" width="13.7109375" style="37" customWidth="1"/>
    <col min="10702" max="10702" width="13.28515625" style="37" customWidth="1"/>
    <col min="10703" max="10703" width="13.140625" style="37" customWidth="1"/>
    <col min="10704" max="10704" width="12" style="37" customWidth="1"/>
    <col min="10705" max="10705" width="12.140625" style="37" customWidth="1"/>
    <col min="10706" max="10706" width="12.28515625" style="37" customWidth="1"/>
    <col min="10707" max="10707" width="12.140625" style="37" customWidth="1"/>
    <col min="10708" max="10708" width="12.5703125" style="37" customWidth="1"/>
    <col min="10709" max="10925" width="9.140625" style="37"/>
    <col min="10926" max="10926" width="25.42578125" style="37" customWidth="1"/>
    <col min="10927" max="10927" width="56.28515625" style="37" customWidth="1"/>
    <col min="10928" max="10928" width="14" style="37" customWidth="1"/>
    <col min="10929" max="10930" width="14.5703125" style="37" customWidth="1"/>
    <col min="10931" max="10931" width="14.140625" style="37" customWidth="1"/>
    <col min="10932" max="10932" width="15.140625" style="37" customWidth="1"/>
    <col min="10933" max="10933" width="13.85546875" style="37" customWidth="1"/>
    <col min="10934" max="10935" width="14.7109375" style="37" customWidth="1"/>
    <col min="10936" max="10936" width="12.85546875" style="37" customWidth="1"/>
    <col min="10937" max="10937" width="13.5703125" style="37" customWidth="1"/>
    <col min="10938" max="10938" width="12.7109375" style="37" customWidth="1"/>
    <col min="10939" max="10939" width="13.42578125" style="37" customWidth="1"/>
    <col min="10940" max="10940" width="13.140625" style="37" customWidth="1"/>
    <col min="10941" max="10941" width="14.7109375" style="37" customWidth="1"/>
    <col min="10942" max="10942" width="14.5703125" style="37" customWidth="1"/>
    <col min="10943" max="10943" width="13" style="37" customWidth="1"/>
    <col min="10944" max="10944" width="15" style="37" customWidth="1"/>
    <col min="10945" max="10946" width="12.140625" style="37" customWidth="1"/>
    <col min="10947" max="10947" width="12" style="37" customWidth="1"/>
    <col min="10948" max="10948" width="13.5703125" style="37" customWidth="1"/>
    <col min="10949" max="10949" width="14" style="37" customWidth="1"/>
    <col min="10950" max="10950" width="12.28515625" style="37" customWidth="1"/>
    <col min="10951" max="10951" width="14.140625" style="37" customWidth="1"/>
    <col min="10952" max="10952" width="13" style="37" customWidth="1"/>
    <col min="10953" max="10953" width="13.5703125" style="37" customWidth="1"/>
    <col min="10954" max="10954" width="12.42578125" style="37" customWidth="1"/>
    <col min="10955" max="10955" width="12.5703125" style="37" customWidth="1"/>
    <col min="10956" max="10956" width="11.7109375" style="37" customWidth="1"/>
    <col min="10957" max="10957" width="13.7109375" style="37" customWidth="1"/>
    <col min="10958" max="10958" width="13.28515625" style="37" customWidth="1"/>
    <col min="10959" max="10959" width="13.140625" style="37" customWidth="1"/>
    <col min="10960" max="10960" width="12" style="37" customWidth="1"/>
    <col min="10961" max="10961" width="12.140625" style="37" customWidth="1"/>
    <col min="10962" max="10962" width="12.28515625" style="37" customWidth="1"/>
    <col min="10963" max="10963" width="12.140625" style="37" customWidth="1"/>
    <col min="10964" max="10964" width="12.5703125" style="37" customWidth="1"/>
    <col min="10965" max="11181" width="9.140625" style="37"/>
    <col min="11182" max="11182" width="25.42578125" style="37" customWidth="1"/>
    <col min="11183" max="11183" width="56.28515625" style="37" customWidth="1"/>
    <col min="11184" max="11184" width="14" style="37" customWidth="1"/>
    <col min="11185" max="11186" width="14.5703125" style="37" customWidth="1"/>
    <col min="11187" max="11187" width="14.140625" style="37" customWidth="1"/>
    <col min="11188" max="11188" width="15.140625" style="37" customWidth="1"/>
    <col min="11189" max="11189" width="13.85546875" style="37" customWidth="1"/>
    <col min="11190" max="11191" width="14.7109375" style="37" customWidth="1"/>
    <col min="11192" max="11192" width="12.85546875" style="37" customWidth="1"/>
    <col min="11193" max="11193" width="13.5703125" style="37" customWidth="1"/>
    <col min="11194" max="11194" width="12.7109375" style="37" customWidth="1"/>
    <col min="11195" max="11195" width="13.42578125" style="37" customWidth="1"/>
    <col min="11196" max="11196" width="13.140625" style="37" customWidth="1"/>
    <col min="11197" max="11197" width="14.7109375" style="37" customWidth="1"/>
    <col min="11198" max="11198" width="14.5703125" style="37" customWidth="1"/>
    <col min="11199" max="11199" width="13" style="37" customWidth="1"/>
    <col min="11200" max="11200" width="15" style="37" customWidth="1"/>
    <col min="11201" max="11202" width="12.140625" style="37" customWidth="1"/>
    <col min="11203" max="11203" width="12" style="37" customWidth="1"/>
    <col min="11204" max="11204" width="13.5703125" style="37" customWidth="1"/>
    <col min="11205" max="11205" width="14" style="37" customWidth="1"/>
    <col min="11206" max="11206" width="12.28515625" style="37" customWidth="1"/>
    <col min="11207" max="11207" width="14.140625" style="37" customWidth="1"/>
    <col min="11208" max="11208" width="13" style="37" customWidth="1"/>
    <col min="11209" max="11209" width="13.5703125" style="37" customWidth="1"/>
    <col min="11210" max="11210" width="12.42578125" style="37" customWidth="1"/>
    <col min="11211" max="11211" width="12.5703125" style="37" customWidth="1"/>
    <col min="11212" max="11212" width="11.7109375" style="37" customWidth="1"/>
    <col min="11213" max="11213" width="13.7109375" style="37" customWidth="1"/>
    <col min="11214" max="11214" width="13.28515625" style="37" customWidth="1"/>
    <col min="11215" max="11215" width="13.140625" style="37" customWidth="1"/>
    <col min="11216" max="11216" width="12" style="37" customWidth="1"/>
    <col min="11217" max="11217" width="12.140625" style="37" customWidth="1"/>
    <col min="11218" max="11218" width="12.28515625" style="37" customWidth="1"/>
    <col min="11219" max="11219" width="12.140625" style="37" customWidth="1"/>
    <col min="11220" max="11220" width="12.5703125" style="37" customWidth="1"/>
    <col min="11221" max="11437" width="9.140625" style="37"/>
    <col min="11438" max="11438" width="25.42578125" style="37" customWidth="1"/>
    <col min="11439" max="11439" width="56.28515625" style="37" customWidth="1"/>
    <col min="11440" max="11440" width="14" style="37" customWidth="1"/>
    <col min="11441" max="11442" width="14.5703125" style="37" customWidth="1"/>
    <col min="11443" max="11443" width="14.140625" style="37" customWidth="1"/>
    <col min="11444" max="11444" width="15.140625" style="37" customWidth="1"/>
    <col min="11445" max="11445" width="13.85546875" style="37" customWidth="1"/>
    <col min="11446" max="11447" width="14.7109375" style="37" customWidth="1"/>
    <col min="11448" max="11448" width="12.85546875" style="37" customWidth="1"/>
    <col min="11449" max="11449" width="13.5703125" style="37" customWidth="1"/>
    <col min="11450" max="11450" width="12.7109375" style="37" customWidth="1"/>
    <col min="11451" max="11451" width="13.42578125" style="37" customWidth="1"/>
    <col min="11452" max="11452" width="13.140625" style="37" customWidth="1"/>
    <col min="11453" max="11453" width="14.7109375" style="37" customWidth="1"/>
    <col min="11454" max="11454" width="14.5703125" style="37" customWidth="1"/>
    <col min="11455" max="11455" width="13" style="37" customWidth="1"/>
    <col min="11456" max="11456" width="15" style="37" customWidth="1"/>
    <col min="11457" max="11458" width="12.140625" style="37" customWidth="1"/>
    <col min="11459" max="11459" width="12" style="37" customWidth="1"/>
    <col min="11460" max="11460" width="13.5703125" style="37" customWidth="1"/>
    <col min="11461" max="11461" width="14" style="37" customWidth="1"/>
    <col min="11462" max="11462" width="12.28515625" style="37" customWidth="1"/>
    <col min="11463" max="11463" width="14.140625" style="37" customWidth="1"/>
    <col min="11464" max="11464" width="13" style="37" customWidth="1"/>
    <col min="11465" max="11465" width="13.5703125" style="37" customWidth="1"/>
    <col min="11466" max="11466" width="12.42578125" style="37" customWidth="1"/>
    <col min="11467" max="11467" width="12.5703125" style="37" customWidth="1"/>
    <col min="11468" max="11468" width="11.7109375" style="37" customWidth="1"/>
    <col min="11469" max="11469" width="13.7109375" style="37" customWidth="1"/>
    <col min="11470" max="11470" width="13.28515625" style="37" customWidth="1"/>
    <col min="11471" max="11471" width="13.140625" style="37" customWidth="1"/>
    <col min="11472" max="11472" width="12" style="37" customWidth="1"/>
    <col min="11473" max="11473" width="12.140625" style="37" customWidth="1"/>
    <col min="11474" max="11474" width="12.28515625" style="37" customWidth="1"/>
    <col min="11475" max="11475" width="12.140625" style="37" customWidth="1"/>
    <col min="11476" max="11476" width="12.5703125" style="37" customWidth="1"/>
    <col min="11477" max="11693" width="9.140625" style="37"/>
    <col min="11694" max="11694" width="25.42578125" style="37" customWidth="1"/>
    <col min="11695" max="11695" width="56.28515625" style="37" customWidth="1"/>
    <col min="11696" max="11696" width="14" style="37" customWidth="1"/>
    <col min="11697" max="11698" width="14.5703125" style="37" customWidth="1"/>
    <col min="11699" max="11699" width="14.140625" style="37" customWidth="1"/>
    <col min="11700" max="11700" width="15.140625" style="37" customWidth="1"/>
    <col min="11701" max="11701" width="13.85546875" style="37" customWidth="1"/>
    <col min="11702" max="11703" width="14.7109375" style="37" customWidth="1"/>
    <col min="11704" max="11704" width="12.85546875" style="37" customWidth="1"/>
    <col min="11705" max="11705" width="13.5703125" style="37" customWidth="1"/>
    <col min="11706" max="11706" width="12.7109375" style="37" customWidth="1"/>
    <col min="11707" max="11707" width="13.42578125" style="37" customWidth="1"/>
    <col min="11708" max="11708" width="13.140625" style="37" customWidth="1"/>
    <col min="11709" max="11709" width="14.7109375" style="37" customWidth="1"/>
    <col min="11710" max="11710" width="14.5703125" style="37" customWidth="1"/>
    <col min="11711" max="11711" width="13" style="37" customWidth="1"/>
    <col min="11712" max="11712" width="15" style="37" customWidth="1"/>
    <col min="11713" max="11714" width="12.140625" style="37" customWidth="1"/>
    <col min="11715" max="11715" width="12" style="37" customWidth="1"/>
    <col min="11716" max="11716" width="13.5703125" style="37" customWidth="1"/>
    <col min="11717" max="11717" width="14" style="37" customWidth="1"/>
    <col min="11718" max="11718" width="12.28515625" style="37" customWidth="1"/>
    <col min="11719" max="11719" width="14.140625" style="37" customWidth="1"/>
    <col min="11720" max="11720" width="13" style="37" customWidth="1"/>
    <col min="11721" max="11721" width="13.5703125" style="37" customWidth="1"/>
    <col min="11722" max="11722" width="12.42578125" style="37" customWidth="1"/>
    <col min="11723" max="11723" width="12.5703125" style="37" customWidth="1"/>
    <col min="11724" max="11724" width="11.7109375" style="37" customWidth="1"/>
    <col min="11725" max="11725" width="13.7109375" style="37" customWidth="1"/>
    <col min="11726" max="11726" width="13.28515625" style="37" customWidth="1"/>
    <col min="11727" max="11727" width="13.140625" style="37" customWidth="1"/>
    <col min="11728" max="11728" width="12" style="37" customWidth="1"/>
    <col min="11729" max="11729" width="12.140625" style="37" customWidth="1"/>
    <col min="11730" max="11730" width="12.28515625" style="37" customWidth="1"/>
    <col min="11731" max="11731" width="12.140625" style="37" customWidth="1"/>
    <col min="11732" max="11732" width="12.5703125" style="37" customWidth="1"/>
    <col min="11733" max="11949" width="9.140625" style="37"/>
    <col min="11950" max="11950" width="25.42578125" style="37" customWidth="1"/>
    <col min="11951" max="11951" width="56.28515625" style="37" customWidth="1"/>
    <col min="11952" max="11952" width="14" style="37" customWidth="1"/>
    <col min="11953" max="11954" width="14.5703125" style="37" customWidth="1"/>
    <col min="11955" max="11955" width="14.140625" style="37" customWidth="1"/>
    <col min="11956" max="11956" width="15.140625" style="37" customWidth="1"/>
    <col min="11957" max="11957" width="13.85546875" style="37" customWidth="1"/>
    <col min="11958" max="11959" width="14.7109375" style="37" customWidth="1"/>
    <col min="11960" max="11960" width="12.85546875" style="37" customWidth="1"/>
    <col min="11961" max="11961" width="13.5703125" style="37" customWidth="1"/>
    <col min="11962" max="11962" width="12.7109375" style="37" customWidth="1"/>
    <col min="11963" max="11963" width="13.42578125" style="37" customWidth="1"/>
    <col min="11964" max="11964" width="13.140625" style="37" customWidth="1"/>
    <col min="11965" max="11965" width="14.7109375" style="37" customWidth="1"/>
    <col min="11966" max="11966" width="14.5703125" style="37" customWidth="1"/>
    <col min="11967" max="11967" width="13" style="37" customWidth="1"/>
    <col min="11968" max="11968" width="15" style="37" customWidth="1"/>
    <col min="11969" max="11970" width="12.140625" style="37" customWidth="1"/>
    <col min="11971" max="11971" width="12" style="37" customWidth="1"/>
    <col min="11972" max="11972" width="13.5703125" style="37" customWidth="1"/>
    <col min="11973" max="11973" width="14" style="37" customWidth="1"/>
    <col min="11974" max="11974" width="12.28515625" style="37" customWidth="1"/>
    <col min="11975" max="11975" width="14.140625" style="37" customWidth="1"/>
    <col min="11976" max="11976" width="13" style="37" customWidth="1"/>
    <col min="11977" max="11977" width="13.5703125" style="37" customWidth="1"/>
    <col min="11978" max="11978" width="12.42578125" style="37" customWidth="1"/>
    <col min="11979" max="11979" width="12.5703125" style="37" customWidth="1"/>
    <col min="11980" max="11980" width="11.7109375" style="37" customWidth="1"/>
    <col min="11981" max="11981" width="13.7109375" style="37" customWidth="1"/>
    <col min="11982" max="11982" width="13.28515625" style="37" customWidth="1"/>
    <col min="11983" max="11983" width="13.140625" style="37" customWidth="1"/>
    <col min="11984" max="11984" width="12" style="37" customWidth="1"/>
    <col min="11985" max="11985" width="12.140625" style="37" customWidth="1"/>
    <col min="11986" max="11986" width="12.28515625" style="37" customWidth="1"/>
    <col min="11987" max="11987" width="12.140625" style="37" customWidth="1"/>
    <col min="11988" max="11988" width="12.5703125" style="37" customWidth="1"/>
    <col min="11989" max="12205" width="9.140625" style="37"/>
    <col min="12206" max="12206" width="25.42578125" style="37" customWidth="1"/>
    <col min="12207" max="12207" width="56.28515625" style="37" customWidth="1"/>
    <col min="12208" max="12208" width="14" style="37" customWidth="1"/>
    <col min="12209" max="12210" width="14.5703125" style="37" customWidth="1"/>
    <col min="12211" max="12211" width="14.140625" style="37" customWidth="1"/>
    <col min="12212" max="12212" width="15.140625" style="37" customWidth="1"/>
    <col min="12213" max="12213" width="13.85546875" style="37" customWidth="1"/>
    <col min="12214" max="12215" width="14.7109375" style="37" customWidth="1"/>
    <col min="12216" max="12216" width="12.85546875" style="37" customWidth="1"/>
    <col min="12217" max="12217" width="13.5703125" style="37" customWidth="1"/>
    <col min="12218" max="12218" width="12.7109375" style="37" customWidth="1"/>
    <col min="12219" max="12219" width="13.42578125" style="37" customWidth="1"/>
    <col min="12220" max="12220" width="13.140625" style="37" customWidth="1"/>
    <col min="12221" max="12221" width="14.7109375" style="37" customWidth="1"/>
    <col min="12222" max="12222" width="14.5703125" style="37" customWidth="1"/>
    <col min="12223" max="12223" width="13" style="37" customWidth="1"/>
    <col min="12224" max="12224" width="15" style="37" customWidth="1"/>
    <col min="12225" max="12226" width="12.140625" style="37" customWidth="1"/>
    <col min="12227" max="12227" width="12" style="37" customWidth="1"/>
    <col min="12228" max="12228" width="13.5703125" style="37" customWidth="1"/>
    <col min="12229" max="12229" width="14" style="37" customWidth="1"/>
    <col min="12230" max="12230" width="12.28515625" style="37" customWidth="1"/>
    <col min="12231" max="12231" width="14.140625" style="37" customWidth="1"/>
    <col min="12232" max="12232" width="13" style="37" customWidth="1"/>
    <col min="12233" max="12233" width="13.5703125" style="37" customWidth="1"/>
    <col min="12234" max="12234" width="12.42578125" style="37" customWidth="1"/>
    <col min="12235" max="12235" width="12.5703125" style="37" customWidth="1"/>
    <col min="12236" max="12236" width="11.7109375" style="37" customWidth="1"/>
    <col min="12237" max="12237" width="13.7109375" style="37" customWidth="1"/>
    <col min="12238" max="12238" width="13.28515625" style="37" customWidth="1"/>
    <col min="12239" max="12239" width="13.140625" style="37" customWidth="1"/>
    <col min="12240" max="12240" width="12" style="37" customWidth="1"/>
    <col min="12241" max="12241" width="12.140625" style="37" customWidth="1"/>
    <col min="12242" max="12242" width="12.28515625" style="37" customWidth="1"/>
    <col min="12243" max="12243" width="12.140625" style="37" customWidth="1"/>
    <col min="12244" max="12244" width="12.5703125" style="37" customWidth="1"/>
    <col min="12245" max="12461" width="9.140625" style="37"/>
    <col min="12462" max="12462" width="25.42578125" style="37" customWidth="1"/>
    <col min="12463" max="12463" width="56.28515625" style="37" customWidth="1"/>
    <col min="12464" max="12464" width="14" style="37" customWidth="1"/>
    <col min="12465" max="12466" width="14.5703125" style="37" customWidth="1"/>
    <col min="12467" max="12467" width="14.140625" style="37" customWidth="1"/>
    <col min="12468" max="12468" width="15.140625" style="37" customWidth="1"/>
    <col min="12469" max="12469" width="13.85546875" style="37" customWidth="1"/>
    <col min="12470" max="12471" width="14.7109375" style="37" customWidth="1"/>
    <col min="12472" max="12472" width="12.85546875" style="37" customWidth="1"/>
    <col min="12473" max="12473" width="13.5703125" style="37" customWidth="1"/>
    <col min="12474" max="12474" width="12.7109375" style="37" customWidth="1"/>
    <col min="12475" max="12475" width="13.42578125" style="37" customWidth="1"/>
    <col min="12476" max="12476" width="13.140625" style="37" customWidth="1"/>
    <col min="12477" max="12477" width="14.7109375" style="37" customWidth="1"/>
    <col min="12478" max="12478" width="14.5703125" style="37" customWidth="1"/>
    <col min="12479" max="12479" width="13" style="37" customWidth="1"/>
    <col min="12480" max="12480" width="15" style="37" customWidth="1"/>
    <col min="12481" max="12482" width="12.140625" style="37" customWidth="1"/>
    <col min="12483" max="12483" width="12" style="37" customWidth="1"/>
    <col min="12484" max="12484" width="13.5703125" style="37" customWidth="1"/>
    <col min="12485" max="12485" width="14" style="37" customWidth="1"/>
    <col min="12486" max="12486" width="12.28515625" style="37" customWidth="1"/>
    <col min="12487" max="12487" width="14.140625" style="37" customWidth="1"/>
    <col min="12488" max="12488" width="13" style="37" customWidth="1"/>
    <col min="12489" max="12489" width="13.5703125" style="37" customWidth="1"/>
    <col min="12490" max="12490" width="12.42578125" style="37" customWidth="1"/>
    <col min="12491" max="12491" width="12.5703125" style="37" customWidth="1"/>
    <col min="12492" max="12492" width="11.7109375" style="37" customWidth="1"/>
    <col min="12493" max="12493" width="13.7109375" style="37" customWidth="1"/>
    <col min="12494" max="12494" width="13.28515625" style="37" customWidth="1"/>
    <col min="12495" max="12495" width="13.140625" style="37" customWidth="1"/>
    <col min="12496" max="12496" width="12" style="37" customWidth="1"/>
    <col min="12497" max="12497" width="12.140625" style="37" customWidth="1"/>
    <col min="12498" max="12498" width="12.28515625" style="37" customWidth="1"/>
    <col min="12499" max="12499" width="12.140625" style="37" customWidth="1"/>
    <col min="12500" max="12500" width="12.5703125" style="37" customWidth="1"/>
    <col min="12501" max="12717" width="9.140625" style="37"/>
    <col min="12718" max="12718" width="25.42578125" style="37" customWidth="1"/>
    <col min="12719" max="12719" width="56.28515625" style="37" customWidth="1"/>
    <col min="12720" max="12720" width="14" style="37" customWidth="1"/>
    <col min="12721" max="12722" width="14.5703125" style="37" customWidth="1"/>
    <col min="12723" max="12723" width="14.140625" style="37" customWidth="1"/>
    <col min="12724" max="12724" width="15.140625" style="37" customWidth="1"/>
    <col min="12725" max="12725" width="13.85546875" style="37" customWidth="1"/>
    <col min="12726" max="12727" width="14.7109375" style="37" customWidth="1"/>
    <col min="12728" max="12728" width="12.85546875" style="37" customWidth="1"/>
    <col min="12729" max="12729" width="13.5703125" style="37" customWidth="1"/>
    <col min="12730" max="12730" width="12.7109375" style="37" customWidth="1"/>
    <col min="12731" max="12731" width="13.42578125" style="37" customWidth="1"/>
    <col min="12732" max="12732" width="13.140625" style="37" customWidth="1"/>
    <col min="12733" max="12733" width="14.7109375" style="37" customWidth="1"/>
    <col min="12734" max="12734" width="14.5703125" style="37" customWidth="1"/>
    <col min="12735" max="12735" width="13" style="37" customWidth="1"/>
    <col min="12736" max="12736" width="15" style="37" customWidth="1"/>
    <col min="12737" max="12738" width="12.140625" style="37" customWidth="1"/>
    <col min="12739" max="12739" width="12" style="37" customWidth="1"/>
    <col min="12740" max="12740" width="13.5703125" style="37" customWidth="1"/>
    <col min="12741" max="12741" width="14" style="37" customWidth="1"/>
    <col min="12742" max="12742" width="12.28515625" style="37" customWidth="1"/>
    <col min="12743" max="12743" width="14.140625" style="37" customWidth="1"/>
    <col min="12744" max="12744" width="13" style="37" customWidth="1"/>
    <col min="12745" max="12745" width="13.5703125" style="37" customWidth="1"/>
    <col min="12746" max="12746" width="12.42578125" style="37" customWidth="1"/>
    <col min="12747" max="12747" width="12.5703125" style="37" customWidth="1"/>
    <col min="12748" max="12748" width="11.7109375" style="37" customWidth="1"/>
    <col min="12749" max="12749" width="13.7109375" style="37" customWidth="1"/>
    <col min="12750" max="12750" width="13.28515625" style="37" customWidth="1"/>
    <col min="12751" max="12751" width="13.140625" style="37" customWidth="1"/>
    <col min="12752" max="12752" width="12" style="37" customWidth="1"/>
    <col min="12753" max="12753" width="12.140625" style="37" customWidth="1"/>
    <col min="12754" max="12754" width="12.28515625" style="37" customWidth="1"/>
    <col min="12755" max="12755" width="12.140625" style="37" customWidth="1"/>
    <col min="12756" max="12756" width="12.5703125" style="37" customWidth="1"/>
    <col min="12757" max="12973" width="9.140625" style="37"/>
    <col min="12974" max="12974" width="25.42578125" style="37" customWidth="1"/>
    <col min="12975" max="12975" width="56.28515625" style="37" customWidth="1"/>
    <col min="12976" max="12976" width="14" style="37" customWidth="1"/>
    <col min="12977" max="12978" width="14.5703125" style="37" customWidth="1"/>
    <col min="12979" max="12979" width="14.140625" style="37" customWidth="1"/>
    <col min="12980" max="12980" width="15.140625" style="37" customWidth="1"/>
    <col min="12981" max="12981" width="13.85546875" style="37" customWidth="1"/>
    <col min="12982" max="12983" width="14.7109375" style="37" customWidth="1"/>
    <col min="12984" max="12984" width="12.85546875" style="37" customWidth="1"/>
    <col min="12985" max="12985" width="13.5703125" style="37" customWidth="1"/>
    <col min="12986" max="12986" width="12.7109375" style="37" customWidth="1"/>
    <col min="12987" max="12987" width="13.42578125" style="37" customWidth="1"/>
    <col min="12988" max="12988" width="13.140625" style="37" customWidth="1"/>
    <col min="12989" max="12989" width="14.7109375" style="37" customWidth="1"/>
    <col min="12990" max="12990" width="14.5703125" style="37" customWidth="1"/>
    <col min="12991" max="12991" width="13" style="37" customWidth="1"/>
    <col min="12992" max="12992" width="15" style="37" customWidth="1"/>
    <col min="12993" max="12994" width="12.140625" style="37" customWidth="1"/>
    <col min="12995" max="12995" width="12" style="37" customWidth="1"/>
    <col min="12996" max="12996" width="13.5703125" style="37" customWidth="1"/>
    <col min="12997" max="12997" width="14" style="37" customWidth="1"/>
    <col min="12998" max="12998" width="12.28515625" style="37" customWidth="1"/>
    <col min="12999" max="12999" width="14.140625" style="37" customWidth="1"/>
    <col min="13000" max="13000" width="13" style="37" customWidth="1"/>
    <col min="13001" max="13001" width="13.5703125" style="37" customWidth="1"/>
    <col min="13002" max="13002" width="12.42578125" style="37" customWidth="1"/>
    <col min="13003" max="13003" width="12.5703125" style="37" customWidth="1"/>
    <col min="13004" max="13004" width="11.7109375" style="37" customWidth="1"/>
    <col min="13005" max="13005" width="13.7109375" style="37" customWidth="1"/>
    <col min="13006" max="13006" width="13.28515625" style="37" customWidth="1"/>
    <col min="13007" max="13007" width="13.140625" style="37" customWidth="1"/>
    <col min="13008" max="13008" width="12" style="37" customWidth="1"/>
    <col min="13009" max="13009" width="12.140625" style="37" customWidth="1"/>
    <col min="13010" max="13010" width="12.28515625" style="37" customWidth="1"/>
    <col min="13011" max="13011" width="12.140625" style="37" customWidth="1"/>
    <col min="13012" max="13012" width="12.5703125" style="37" customWidth="1"/>
    <col min="13013" max="13229" width="9.140625" style="37"/>
    <col min="13230" max="13230" width="25.42578125" style="37" customWidth="1"/>
    <col min="13231" max="13231" width="56.28515625" style="37" customWidth="1"/>
    <col min="13232" max="13232" width="14" style="37" customWidth="1"/>
    <col min="13233" max="13234" width="14.5703125" style="37" customWidth="1"/>
    <col min="13235" max="13235" width="14.140625" style="37" customWidth="1"/>
    <col min="13236" max="13236" width="15.140625" style="37" customWidth="1"/>
    <col min="13237" max="13237" width="13.85546875" style="37" customWidth="1"/>
    <col min="13238" max="13239" width="14.7109375" style="37" customWidth="1"/>
    <col min="13240" max="13240" width="12.85546875" style="37" customWidth="1"/>
    <col min="13241" max="13241" width="13.5703125" style="37" customWidth="1"/>
    <col min="13242" max="13242" width="12.7109375" style="37" customWidth="1"/>
    <col min="13243" max="13243" width="13.42578125" style="37" customWidth="1"/>
    <col min="13244" max="13244" width="13.140625" style="37" customWidth="1"/>
    <col min="13245" max="13245" width="14.7109375" style="37" customWidth="1"/>
    <col min="13246" max="13246" width="14.5703125" style="37" customWidth="1"/>
    <col min="13247" max="13247" width="13" style="37" customWidth="1"/>
    <col min="13248" max="13248" width="15" style="37" customWidth="1"/>
    <col min="13249" max="13250" width="12.140625" style="37" customWidth="1"/>
    <col min="13251" max="13251" width="12" style="37" customWidth="1"/>
    <col min="13252" max="13252" width="13.5703125" style="37" customWidth="1"/>
    <col min="13253" max="13253" width="14" style="37" customWidth="1"/>
    <col min="13254" max="13254" width="12.28515625" style="37" customWidth="1"/>
    <col min="13255" max="13255" width="14.140625" style="37" customWidth="1"/>
    <col min="13256" max="13256" width="13" style="37" customWidth="1"/>
    <col min="13257" max="13257" width="13.5703125" style="37" customWidth="1"/>
    <col min="13258" max="13258" width="12.42578125" style="37" customWidth="1"/>
    <col min="13259" max="13259" width="12.5703125" style="37" customWidth="1"/>
    <col min="13260" max="13260" width="11.7109375" style="37" customWidth="1"/>
    <col min="13261" max="13261" width="13.7109375" style="37" customWidth="1"/>
    <col min="13262" max="13262" width="13.28515625" style="37" customWidth="1"/>
    <col min="13263" max="13263" width="13.140625" style="37" customWidth="1"/>
    <col min="13264" max="13264" width="12" style="37" customWidth="1"/>
    <col min="13265" max="13265" width="12.140625" style="37" customWidth="1"/>
    <col min="13266" max="13266" width="12.28515625" style="37" customWidth="1"/>
    <col min="13267" max="13267" width="12.140625" style="37" customWidth="1"/>
    <col min="13268" max="13268" width="12.5703125" style="37" customWidth="1"/>
    <col min="13269" max="13485" width="9.140625" style="37"/>
    <col min="13486" max="13486" width="25.42578125" style="37" customWidth="1"/>
    <col min="13487" max="13487" width="56.28515625" style="37" customWidth="1"/>
    <col min="13488" max="13488" width="14" style="37" customWidth="1"/>
    <col min="13489" max="13490" width="14.5703125" style="37" customWidth="1"/>
    <col min="13491" max="13491" width="14.140625" style="37" customWidth="1"/>
    <col min="13492" max="13492" width="15.140625" style="37" customWidth="1"/>
    <col min="13493" max="13493" width="13.85546875" style="37" customWidth="1"/>
    <col min="13494" max="13495" width="14.7109375" style="37" customWidth="1"/>
    <col min="13496" max="13496" width="12.85546875" style="37" customWidth="1"/>
    <col min="13497" max="13497" width="13.5703125" style="37" customWidth="1"/>
    <col min="13498" max="13498" width="12.7109375" style="37" customWidth="1"/>
    <col min="13499" max="13499" width="13.42578125" style="37" customWidth="1"/>
    <col min="13500" max="13500" width="13.140625" style="37" customWidth="1"/>
    <col min="13501" max="13501" width="14.7109375" style="37" customWidth="1"/>
    <col min="13502" max="13502" width="14.5703125" style="37" customWidth="1"/>
    <col min="13503" max="13503" width="13" style="37" customWidth="1"/>
    <col min="13504" max="13504" width="15" style="37" customWidth="1"/>
    <col min="13505" max="13506" width="12.140625" style="37" customWidth="1"/>
    <col min="13507" max="13507" width="12" style="37" customWidth="1"/>
    <col min="13508" max="13508" width="13.5703125" style="37" customWidth="1"/>
    <col min="13509" max="13509" width="14" style="37" customWidth="1"/>
    <col min="13510" max="13510" width="12.28515625" style="37" customWidth="1"/>
    <col min="13511" max="13511" width="14.140625" style="37" customWidth="1"/>
    <col min="13512" max="13512" width="13" style="37" customWidth="1"/>
    <col min="13513" max="13513" width="13.5703125" style="37" customWidth="1"/>
    <col min="13514" max="13514" width="12.42578125" style="37" customWidth="1"/>
    <col min="13515" max="13515" width="12.5703125" style="37" customWidth="1"/>
    <col min="13516" max="13516" width="11.7109375" style="37" customWidth="1"/>
    <col min="13517" max="13517" width="13.7109375" style="37" customWidth="1"/>
    <col min="13518" max="13518" width="13.28515625" style="37" customWidth="1"/>
    <col min="13519" max="13519" width="13.140625" style="37" customWidth="1"/>
    <col min="13520" max="13520" width="12" style="37" customWidth="1"/>
    <col min="13521" max="13521" width="12.140625" style="37" customWidth="1"/>
    <col min="13522" max="13522" width="12.28515625" style="37" customWidth="1"/>
    <col min="13523" max="13523" width="12.140625" style="37" customWidth="1"/>
    <col min="13524" max="13524" width="12.5703125" style="37" customWidth="1"/>
    <col min="13525" max="13741" width="9.140625" style="37"/>
    <col min="13742" max="13742" width="25.42578125" style="37" customWidth="1"/>
    <col min="13743" max="13743" width="56.28515625" style="37" customWidth="1"/>
    <col min="13744" max="13744" width="14" style="37" customWidth="1"/>
    <col min="13745" max="13746" width="14.5703125" style="37" customWidth="1"/>
    <col min="13747" max="13747" width="14.140625" style="37" customWidth="1"/>
    <col min="13748" max="13748" width="15.140625" style="37" customWidth="1"/>
    <col min="13749" max="13749" width="13.85546875" style="37" customWidth="1"/>
    <col min="13750" max="13751" width="14.7109375" style="37" customWidth="1"/>
    <col min="13752" max="13752" width="12.85546875" style="37" customWidth="1"/>
    <col min="13753" max="13753" width="13.5703125" style="37" customWidth="1"/>
    <col min="13754" max="13754" width="12.7109375" style="37" customWidth="1"/>
    <col min="13755" max="13755" width="13.42578125" style="37" customWidth="1"/>
    <col min="13756" max="13756" width="13.140625" style="37" customWidth="1"/>
    <col min="13757" max="13757" width="14.7109375" style="37" customWidth="1"/>
    <col min="13758" max="13758" width="14.5703125" style="37" customWidth="1"/>
    <col min="13759" max="13759" width="13" style="37" customWidth="1"/>
    <col min="13760" max="13760" width="15" style="37" customWidth="1"/>
    <col min="13761" max="13762" width="12.140625" style="37" customWidth="1"/>
    <col min="13763" max="13763" width="12" style="37" customWidth="1"/>
    <col min="13764" max="13764" width="13.5703125" style="37" customWidth="1"/>
    <col min="13765" max="13765" width="14" style="37" customWidth="1"/>
    <col min="13766" max="13766" width="12.28515625" style="37" customWidth="1"/>
    <col min="13767" max="13767" width="14.140625" style="37" customWidth="1"/>
    <col min="13768" max="13768" width="13" style="37" customWidth="1"/>
    <col min="13769" max="13769" width="13.5703125" style="37" customWidth="1"/>
    <col min="13770" max="13770" width="12.42578125" style="37" customWidth="1"/>
    <col min="13771" max="13771" width="12.5703125" style="37" customWidth="1"/>
    <col min="13772" max="13772" width="11.7109375" style="37" customWidth="1"/>
    <col min="13773" max="13773" width="13.7109375" style="37" customWidth="1"/>
    <col min="13774" max="13774" width="13.28515625" style="37" customWidth="1"/>
    <col min="13775" max="13775" width="13.140625" style="37" customWidth="1"/>
    <col min="13776" max="13776" width="12" style="37" customWidth="1"/>
    <col min="13777" max="13777" width="12.140625" style="37" customWidth="1"/>
    <col min="13778" max="13778" width="12.28515625" style="37" customWidth="1"/>
    <col min="13779" max="13779" width="12.140625" style="37" customWidth="1"/>
    <col min="13780" max="13780" width="12.5703125" style="37" customWidth="1"/>
    <col min="13781" max="13997" width="9.140625" style="37"/>
    <col min="13998" max="13998" width="25.42578125" style="37" customWidth="1"/>
    <col min="13999" max="13999" width="56.28515625" style="37" customWidth="1"/>
    <col min="14000" max="14000" width="14" style="37" customWidth="1"/>
    <col min="14001" max="14002" width="14.5703125" style="37" customWidth="1"/>
    <col min="14003" max="14003" width="14.140625" style="37" customWidth="1"/>
    <col min="14004" max="14004" width="15.140625" style="37" customWidth="1"/>
    <col min="14005" max="14005" width="13.85546875" style="37" customWidth="1"/>
    <col min="14006" max="14007" width="14.7109375" style="37" customWidth="1"/>
    <col min="14008" max="14008" width="12.85546875" style="37" customWidth="1"/>
    <col min="14009" max="14009" width="13.5703125" style="37" customWidth="1"/>
    <col min="14010" max="14010" width="12.7109375" style="37" customWidth="1"/>
    <col min="14011" max="14011" width="13.42578125" style="37" customWidth="1"/>
    <col min="14012" max="14012" width="13.140625" style="37" customWidth="1"/>
    <col min="14013" max="14013" width="14.7109375" style="37" customWidth="1"/>
    <col min="14014" max="14014" width="14.5703125" style="37" customWidth="1"/>
    <col min="14015" max="14015" width="13" style="37" customWidth="1"/>
    <col min="14016" max="14016" width="15" style="37" customWidth="1"/>
    <col min="14017" max="14018" width="12.140625" style="37" customWidth="1"/>
    <col min="14019" max="14019" width="12" style="37" customWidth="1"/>
    <col min="14020" max="14020" width="13.5703125" style="37" customWidth="1"/>
    <col min="14021" max="14021" width="14" style="37" customWidth="1"/>
    <col min="14022" max="14022" width="12.28515625" style="37" customWidth="1"/>
    <col min="14023" max="14023" width="14.140625" style="37" customWidth="1"/>
    <col min="14024" max="14024" width="13" style="37" customWidth="1"/>
    <col min="14025" max="14025" width="13.5703125" style="37" customWidth="1"/>
    <col min="14026" max="14026" width="12.42578125" style="37" customWidth="1"/>
    <col min="14027" max="14027" width="12.5703125" style="37" customWidth="1"/>
    <col min="14028" max="14028" width="11.7109375" style="37" customWidth="1"/>
    <col min="14029" max="14029" width="13.7109375" style="37" customWidth="1"/>
    <col min="14030" max="14030" width="13.28515625" style="37" customWidth="1"/>
    <col min="14031" max="14031" width="13.140625" style="37" customWidth="1"/>
    <col min="14032" max="14032" width="12" style="37" customWidth="1"/>
    <col min="14033" max="14033" width="12.140625" style="37" customWidth="1"/>
    <col min="14034" max="14034" width="12.28515625" style="37" customWidth="1"/>
    <col min="14035" max="14035" width="12.140625" style="37" customWidth="1"/>
    <col min="14036" max="14036" width="12.5703125" style="37" customWidth="1"/>
    <col min="14037" max="14253" width="9.140625" style="37"/>
    <col min="14254" max="14254" width="25.42578125" style="37" customWidth="1"/>
    <col min="14255" max="14255" width="56.28515625" style="37" customWidth="1"/>
    <col min="14256" max="14256" width="14" style="37" customWidth="1"/>
    <col min="14257" max="14258" width="14.5703125" style="37" customWidth="1"/>
    <col min="14259" max="14259" width="14.140625" style="37" customWidth="1"/>
    <col min="14260" max="14260" width="15.140625" style="37" customWidth="1"/>
    <col min="14261" max="14261" width="13.85546875" style="37" customWidth="1"/>
    <col min="14262" max="14263" width="14.7109375" style="37" customWidth="1"/>
    <col min="14264" max="14264" width="12.85546875" style="37" customWidth="1"/>
    <col min="14265" max="14265" width="13.5703125" style="37" customWidth="1"/>
    <col min="14266" max="14266" width="12.7109375" style="37" customWidth="1"/>
    <col min="14267" max="14267" width="13.42578125" style="37" customWidth="1"/>
    <col min="14268" max="14268" width="13.140625" style="37" customWidth="1"/>
    <col min="14269" max="14269" width="14.7109375" style="37" customWidth="1"/>
    <col min="14270" max="14270" width="14.5703125" style="37" customWidth="1"/>
    <col min="14271" max="14271" width="13" style="37" customWidth="1"/>
    <col min="14272" max="14272" width="15" style="37" customWidth="1"/>
    <col min="14273" max="14274" width="12.140625" style="37" customWidth="1"/>
    <col min="14275" max="14275" width="12" style="37" customWidth="1"/>
    <col min="14276" max="14276" width="13.5703125" style="37" customWidth="1"/>
    <col min="14277" max="14277" width="14" style="37" customWidth="1"/>
    <col min="14278" max="14278" width="12.28515625" style="37" customWidth="1"/>
    <col min="14279" max="14279" width="14.140625" style="37" customWidth="1"/>
    <col min="14280" max="14280" width="13" style="37" customWidth="1"/>
    <col min="14281" max="14281" width="13.5703125" style="37" customWidth="1"/>
    <col min="14282" max="14282" width="12.42578125" style="37" customWidth="1"/>
    <col min="14283" max="14283" width="12.5703125" style="37" customWidth="1"/>
    <col min="14284" max="14284" width="11.7109375" style="37" customWidth="1"/>
    <col min="14285" max="14285" width="13.7109375" style="37" customWidth="1"/>
    <col min="14286" max="14286" width="13.28515625" style="37" customWidth="1"/>
    <col min="14287" max="14287" width="13.140625" style="37" customWidth="1"/>
    <col min="14288" max="14288" width="12" style="37" customWidth="1"/>
    <col min="14289" max="14289" width="12.140625" style="37" customWidth="1"/>
    <col min="14290" max="14290" width="12.28515625" style="37" customWidth="1"/>
    <col min="14291" max="14291" width="12.140625" style="37" customWidth="1"/>
    <col min="14292" max="14292" width="12.5703125" style="37" customWidth="1"/>
    <col min="14293" max="14509" width="9.140625" style="37"/>
    <col min="14510" max="14510" width="25.42578125" style="37" customWidth="1"/>
    <col min="14511" max="14511" width="56.28515625" style="37" customWidth="1"/>
    <col min="14512" max="14512" width="14" style="37" customWidth="1"/>
    <col min="14513" max="14514" width="14.5703125" style="37" customWidth="1"/>
    <col min="14515" max="14515" width="14.140625" style="37" customWidth="1"/>
    <col min="14516" max="14516" width="15.140625" style="37" customWidth="1"/>
    <col min="14517" max="14517" width="13.85546875" style="37" customWidth="1"/>
    <col min="14518" max="14519" width="14.7109375" style="37" customWidth="1"/>
    <col min="14520" max="14520" width="12.85546875" style="37" customWidth="1"/>
    <col min="14521" max="14521" width="13.5703125" style="37" customWidth="1"/>
    <col min="14522" max="14522" width="12.7109375" style="37" customWidth="1"/>
    <col min="14523" max="14523" width="13.42578125" style="37" customWidth="1"/>
    <col min="14524" max="14524" width="13.140625" style="37" customWidth="1"/>
    <col min="14525" max="14525" width="14.7109375" style="37" customWidth="1"/>
    <col min="14526" max="14526" width="14.5703125" style="37" customWidth="1"/>
    <col min="14527" max="14527" width="13" style="37" customWidth="1"/>
    <col min="14528" max="14528" width="15" style="37" customWidth="1"/>
    <col min="14529" max="14530" width="12.140625" style="37" customWidth="1"/>
    <col min="14531" max="14531" width="12" style="37" customWidth="1"/>
    <col min="14532" max="14532" width="13.5703125" style="37" customWidth="1"/>
    <col min="14533" max="14533" width="14" style="37" customWidth="1"/>
    <col min="14534" max="14534" width="12.28515625" style="37" customWidth="1"/>
    <col min="14535" max="14535" width="14.140625" style="37" customWidth="1"/>
    <col min="14536" max="14536" width="13" style="37" customWidth="1"/>
    <col min="14537" max="14537" width="13.5703125" style="37" customWidth="1"/>
    <col min="14538" max="14538" width="12.42578125" style="37" customWidth="1"/>
    <col min="14539" max="14539" width="12.5703125" style="37" customWidth="1"/>
    <col min="14540" max="14540" width="11.7109375" style="37" customWidth="1"/>
    <col min="14541" max="14541" width="13.7109375" style="37" customWidth="1"/>
    <col min="14542" max="14542" width="13.28515625" style="37" customWidth="1"/>
    <col min="14543" max="14543" width="13.140625" style="37" customWidth="1"/>
    <col min="14544" max="14544" width="12" style="37" customWidth="1"/>
    <col min="14545" max="14545" width="12.140625" style="37" customWidth="1"/>
    <col min="14546" max="14546" width="12.28515625" style="37" customWidth="1"/>
    <col min="14547" max="14547" width="12.140625" style="37" customWidth="1"/>
    <col min="14548" max="14548" width="12.5703125" style="37" customWidth="1"/>
    <col min="14549" max="14765" width="9.140625" style="37"/>
    <col min="14766" max="14766" width="25.42578125" style="37" customWidth="1"/>
    <col min="14767" max="14767" width="56.28515625" style="37" customWidth="1"/>
    <col min="14768" max="14768" width="14" style="37" customWidth="1"/>
    <col min="14769" max="14770" width="14.5703125" style="37" customWidth="1"/>
    <col min="14771" max="14771" width="14.140625" style="37" customWidth="1"/>
    <col min="14772" max="14772" width="15.140625" style="37" customWidth="1"/>
    <col min="14773" max="14773" width="13.85546875" style="37" customWidth="1"/>
    <col min="14774" max="14775" width="14.7109375" style="37" customWidth="1"/>
    <col min="14776" max="14776" width="12.85546875" style="37" customWidth="1"/>
    <col min="14777" max="14777" width="13.5703125" style="37" customWidth="1"/>
    <col min="14778" max="14778" width="12.7109375" style="37" customWidth="1"/>
    <col min="14779" max="14779" width="13.42578125" style="37" customWidth="1"/>
    <col min="14780" max="14780" width="13.140625" style="37" customWidth="1"/>
    <col min="14781" max="14781" width="14.7109375" style="37" customWidth="1"/>
    <col min="14782" max="14782" width="14.5703125" style="37" customWidth="1"/>
    <col min="14783" max="14783" width="13" style="37" customWidth="1"/>
    <col min="14784" max="14784" width="15" style="37" customWidth="1"/>
    <col min="14785" max="14786" width="12.140625" style="37" customWidth="1"/>
    <col min="14787" max="14787" width="12" style="37" customWidth="1"/>
    <col min="14788" max="14788" width="13.5703125" style="37" customWidth="1"/>
    <col min="14789" max="14789" width="14" style="37" customWidth="1"/>
    <col min="14790" max="14790" width="12.28515625" style="37" customWidth="1"/>
    <col min="14791" max="14791" width="14.140625" style="37" customWidth="1"/>
    <col min="14792" max="14792" width="13" style="37" customWidth="1"/>
    <col min="14793" max="14793" width="13.5703125" style="37" customWidth="1"/>
    <col min="14794" max="14794" width="12.42578125" style="37" customWidth="1"/>
    <col min="14795" max="14795" width="12.5703125" style="37" customWidth="1"/>
    <col min="14796" max="14796" width="11.7109375" style="37" customWidth="1"/>
    <col min="14797" max="14797" width="13.7109375" style="37" customWidth="1"/>
    <col min="14798" max="14798" width="13.28515625" style="37" customWidth="1"/>
    <col min="14799" max="14799" width="13.140625" style="37" customWidth="1"/>
    <col min="14800" max="14800" width="12" style="37" customWidth="1"/>
    <col min="14801" max="14801" width="12.140625" style="37" customWidth="1"/>
    <col min="14802" max="14802" width="12.28515625" style="37" customWidth="1"/>
    <col min="14803" max="14803" width="12.140625" style="37" customWidth="1"/>
    <col min="14804" max="14804" width="12.5703125" style="37" customWidth="1"/>
    <col min="14805" max="15021" width="9.140625" style="37"/>
    <col min="15022" max="15022" width="25.42578125" style="37" customWidth="1"/>
    <col min="15023" max="15023" width="56.28515625" style="37" customWidth="1"/>
    <col min="15024" max="15024" width="14" style="37" customWidth="1"/>
    <col min="15025" max="15026" width="14.5703125" style="37" customWidth="1"/>
    <col min="15027" max="15027" width="14.140625" style="37" customWidth="1"/>
    <col min="15028" max="15028" width="15.140625" style="37" customWidth="1"/>
    <col min="15029" max="15029" width="13.85546875" style="37" customWidth="1"/>
    <col min="15030" max="15031" width="14.7109375" style="37" customWidth="1"/>
    <col min="15032" max="15032" width="12.85546875" style="37" customWidth="1"/>
    <col min="15033" max="15033" width="13.5703125" style="37" customWidth="1"/>
    <col min="15034" max="15034" width="12.7109375" style="37" customWidth="1"/>
    <col min="15035" max="15035" width="13.42578125" style="37" customWidth="1"/>
    <col min="15036" max="15036" width="13.140625" style="37" customWidth="1"/>
    <col min="15037" max="15037" width="14.7109375" style="37" customWidth="1"/>
    <col min="15038" max="15038" width="14.5703125" style="37" customWidth="1"/>
    <col min="15039" max="15039" width="13" style="37" customWidth="1"/>
    <col min="15040" max="15040" width="15" style="37" customWidth="1"/>
    <col min="15041" max="15042" width="12.140625" style="37" customWidth="1"/>
    <col min="15043" max="15043" width="12" style="37" customWidth="1"/>
    <col min="15044" max="15044" width="13.5703125" style="37" customWidth="1"/>
    <col min="15045" max="15045" width="14" style="37" customWidth="1"/>
    <col min="15046" max="15046" width="12.28515625" style="37" customWidth="1"/>
    <col min="15047" max="15047" width="14.140625" style="37" customWidth="1"/>
    <col min="15048" max="15048" width="13" style="37" customWidth="1"/>
    <col min="15049" max="15049" width="13.5703125" style="37" customWidth="1"/>
    <col min="15050" max="15050" width="12.42578125" style="37" customWidth="1"/>
    <col min="15051" max="15051" width="12.5703125" style="37" customWidth="1"/>
    <col min="15052" max="15052" width="11.7109375" style="37" customWidth="1"/>
    <col min="15053" max="15053" width="13.7109375" style="37" customWidth="1"/>
    <col min="15054" max="15054" width="13.28515625" style="37" customWidth="1"/>
    <col min="15055" max="15055" width="13.140625" style="37" customWidth="1"/>
    <col min="15056" max="15056" width="12" style="37" customWidth="1"/>
    <col min="15057" max="15057" width="12.140625" style="37" customWidth="1"/>
    <col min="15058" max="15058" width="12.28515625" style="37" customWidth="1"/>
    <col min="15059" max="15059" width="12.140625" style="37" customWidth="1"/>
    <col min="15060" max="15060" width="12.5703125" style="37" customWidth="1"/>
    <col min="15061" max="15277" width="9.140625" style="37"/>
    <col min="15278" max="15278" width="25.42578125" style="37" customWidth="1"/>
    <col min="15279" max="15279" width="56.28515625" style="37" customWidth="1"/>
    <col min="15280" max="15280" width="14" style="37" customWidth="1"/>
    <col min="15281" max="15282" width="14.5703125" style="37" customWidth="1"/>
    <col min="15283" max="15283" width="14.140625" style="37" customWidth="1"/>
    <col min="15284" max="15284" width="15.140625" style="37" customWidth="1"/>
    <col min="15285" max="15285" width="13.85546875" style="37" customWidth="1"/>
    <col min="15286" max="15287" width="14.7109375" style="37" customWidth="1"/>
    <col min="15288" max="15288" width="12.85546875" style="37" customWidth="1"/>
    <col min="15289" max="15289" width="13.5703125" style="37" customWidth="1"/>
    <col min="15290" max="15290" width="12.7109375" style="37" customWidth="1"/>
    <col min="15291" max="15291" width="13.42578125" style="37" customWidth="1"/>
    <col min="15292" max="15292" width="13.140625" style="37" customWidth="1"/>
    <col min="15293" max="15293" width="14.7109375" style="37" customWidth="1"/>
    <col min="15294" max="15294" width="14.5703125" style="37" customWidth="1"/>
    <col min="15295" max="15295" width="13" style="37" customWidth="1"/>
    <col min="15296" max="15296" width="15" style="37" customWidth="1"/>
    <col min="15297" max="15298" width="12.140625" style="37" customWidth="1"/>
    <col min="15299" max="15299" width="12" style="37" customWidth="1"/>
    <col min="15300" max="15300" width="13.5703125" style="37" customWidth="1"/>
    <col min="15301" max="15301" width="14" style="37" customWidth="1"/>
    <col min="15302" max="15302" width="12.28515625" style="37" customWidth="1"/>
    <col min="15303" max="15303" width="14.140625" style="37" customWidth="1"/>
    <col min="15304" max="15304" width="13" style="37" customWidth="1"/>
    <col min="15305" max="15305" width="13.5703125" style="37" customWidth="1"/>
    <col min="15306" max="15306" width="12.42578125" style="37" customWidth="1"/>
    <col min="15307" max="15307" width="12.5703125" style="37" customWidth="1"/>
    <col min="15308" max="15308" width="11.7109375" style="37" customWidth="1"/>
    <col min="15309" max="15309" width="13.7109375" style="37" customWidth="1"/>
    <col min="15310" max="15310" width="13.28515625" style="37" customWidth="1"/>
    <col min="15311" max="15311" width="13.140625" style="37" customWidth="1"/>
    <col min="15312" max="15312" width="12" style="37" customWidth="1"/>
    <col min="15313" max="15313" width="12.140625" style="37" customWidth="1"/>
    <col min="15314" max="15314" width="12.28515625" style="37" customWidth="1"/>
    <col min="15315" max="15315" width="12.140625" style="37" customWidth="1"/>
    <col min="15316" max="15316" width="12.5703125" style="37" customWidth="1"/>
    <col min="15317" max="15533" width="9.140625" style="37"/>
    <col min="15534" max="15534" width="25.42578125" style="37" customWidth="1"/>
    <col min="15535" max="15535" width="56.28515625" style="37" customWidth="1"/>
    <col min="15536" max="15536" width="14" style="37" customWidth="1"/>
    <col min="15537" max="15538" width="14.5703125" style="37" customWidth="1"/>
    <col min="15539" max="15539" width="14.140625" style="37" customWidth="1"/>
    <col min="15540" max="15540" width="15.140625" style="37" customWidth="1"/>
    <col min="15541" max="15541" width="13.85546875" style="37" customWidth="1"/>
    <col min="15542" max="15543" width="14.7109375" style="37" customWidth="1"/>
    <col min="15544" max="15544" width="12.85546875" style="37" customWidth="1"/>
    <col min="15545" max="15545" width="13.5703125" style="37" customWidth="1"/>
    <col min="15546" max="15546" width="12.7109375" style="37" customWidth="1"/>
    <col min="15547" max="15547" width="13.42578125" style="37" customWidth="1"/>
    <col min="15548" max="15548" width="13.140625" style="37" customWidth="1"/>
    <col min="15549" max="15549" width="14.7109375" style="37" customWidth="1"/>
    <col min="15550" max="15550" width="14.5703125" style="37" customWidth="1"/>
    <col min="15551" max="15551" width="13" style="37" customWidth="1"/>
    <col min="15552" max="15552" width="15" style="37" customWidth="1"/>
    <col min="15553" max="15554" width="12.140625" style="37" customWidth="1"/>
    <col min="15555" max="15555" width="12" style="37" customWidth="1"/>
    <col min="15556" max="15556" width="13.5703125" style="37" customWidth="1"/>
    <col min="15557" max="15557" width="14" style="37" customWidth="1"/>
    <col min="15558" max="15558" width="12.28515625" style="37" customWidth="1"/>
    <col min="15559" max="15559" width="14.140625" style="37" customWidth="1"/>
    <col min="15560" max="15560" width="13" style="37" customWidth="1"/>
    <col min="15561" max="15561" width="13.5703125" style="37" customWidth="1"/>
    <col min="15562" max="15562" width="12.42578125" style="37" customWidth="1"/>
    <col min="15563" max="15563" width="12.5703125" style="37" customWidth="1"/>
    <col min="15564" max="15564" width="11.7109375" style="37" customWidth="1"/>
    <col min="15565" max="15565" width="13.7109375" style="37" customWidth="1"/>
    <col min="15566" max="15566" width="13.28515625" style="37" customWidth="1"/>
    <col min="15567" max="15567" width="13.140625" style="37" customWidth="1"/>
    <col min="15568" max="15568" width="12" style="37" customWidth="1"/>
    <col min="15569" max="15569" width="12.140625" style="37" customWidth="1"/>
    <col min="15570" max="15570" width="12.28515625" style="37" customWidth="1"/>
    <col min="15571" max="15571" width="12.140625" style="37" customWidth="1"/>
    <col min="15572" max="15572" width="12.5703125" style="37" customWidth="1"/>
    <col min="15573" max="15789" width="9.140625" style="37"/>
    <col min="15790" max="15790" width="25.42578125" style="37" customWidth="1"/>
    <col min="15791" max="15791" width="56.28515625" style="37" customWidth="1"/>
    <col min="15792" max="15792" width="14" style="37" customWidth="1"/>
    <col min="15793" max="15794" width="14.5703125" style="37" customWidth="1"/>
    <col min="15795" max="15795" width="14.140625" style="37" customWidth="1"/>
    <col min="15796" max="15796" width="15.140625" style="37" customWidth="1"/>
    <col min="15797" max="15797" width="13.85546875" style="37" customWidth="1"/>
    <col min="15798" max="15799" width="14.7109375" style="37" customWidth="1"/>
    <col min="15800" max="15800" width="12.85546875" style="37" customWidth="1"/>
    <col min="15801" max="15801" width="13.5703125" style="37" customWidth="1"/>
    <col min="15802" max="15802" width="12.7109375" style="37" customWidth="1"/>
    <col min="15803" max="15803" width="13.42578125" style="37" customWidth="1"/>
    <col min="15804" max="15804" width="13.140625" style="37" customWidth="1"/>
    <col min="15805" max="15805" width="14.7109375" style="37" customWidth="1"/>
    <col min="15806" max="15806" width="14.5703125" style="37" customWidth="1"/>
    <col min="15807" max="15807" width="13" style="37" customWidth="1"/>
    <col min="15808" max="15808" width="15" style="37" customWidth="1"/>
    <col min="15809" max="15810" width="12.140625" style="37" customWidth="1"/>
    <col min="15811" max="15811" width="12" style="37" customWidth="1"/>
    <col min="15812" max="15812" width="13.5703125" style="37" customWidth="1"/>
    <col min="15813" max="15813" width="14" style="37" customWidth="1"/>
    <col min="15814" max="15814" width="12.28515625" style="37" customWidth="1"/>
    <col min="15815" max="15815" width="14.140625" style="37" customWidth="1"/>
    <col min="15816" max="15816" width="13" style="37" customWidth="1"/>
    <col min="15817" max="15817" width="13.5703125" style="37" customWidth="1"/>
    <col min="15818" max="15818" width="12.42578125" style="37" customWidth="1"/>
    <col min="15819" max="15819" width="12.5703125" style="37" customWidth="1"/>
    <col min="15820" max="15820" width="11.7109375" style="37" customWidth="1"/>
    <col min="15821" max="15821" width="13.7109375" style="37" customWidth="1"/>
    <col min="15822" max="15822" width="13.28515625" style="37" customWidth="1"/>
    <col min="15823" max="15823" width="13.140625" style="37" customWidth="1"/>
    <col min="15824" max="15824" width="12" style="37" customWidth="1"/>
    <col min="15825" max="15825" width="12.140625" style="37" customWidth="1"/>
    <col min="15826" max="15826" width="12.28515625" style="37" customWidth="1"/>
    <col min="15827" max="15827" width="12.140625" style="37" customWidth="1"/>
    <col min="15828" max="15828" width="12.5703125" style="37" customWidth="1"/>
    <col min="15829" max="16045" width="9.140625" style="37"/>
    <col min="16046" max="16046" width="25.42578125" style="37" customWidth="1"/>
    <col min="16047" max="16047" width="56.28515625" style="37" customWidth="1"/>
    <col min="16048" max="16048" width="14" style="37" customWidth="1"/>
    <col min="16049" max="16050" width="14.5703125" style="37" customWidth="1"/>
    <col min="16051" max="16051" width="14.140625" style="37" customWidth="1"/>
    <col min="16052" max="16052" width="15.140625" style="37" customWidth="1"/>
    <col min="16053" max="16053" width="13.85546875" style="37" customWidth="1"/>
    <col min="16054" max="16055" width="14.7109375" style="37" customWidth="1"/>
    <col min="16056" max="16056" width="12.85546875" style="37" customWidth="1"/>
    <col min="16057" max="16057" width="13.5703125" style="37" customWidth="1"/>
    <col min="16058" max="16058" width="12.7109375" style="37" customWidth="1"/>
    <col min="16059" max="16059" width="13.42578125" style="37" customWidth="1"/>
    <col min="16060" max="16060" width="13.140625" style="37" customWidth="1"/>
    <col min="16061" max="16061" width="14.7109375" style="37" customWidth="1"/>
    <col min="16062" max="16062" width="14.5703125" style="37" customWidth="1"/>
    <col min="16063" max="16063" width="13" style="37" customWidth="1"/>
    <col min="16064" max="16064" width="15" style="37" customWidth="1"/>
    <col min="16065" max="16066" width="12.140625" style="37" customWidth="1"/>
    <col min="16067" max="16067" width="12" style="37" customWidth="1"/>
    <col min="16068" max="16068" width="13.5703125" style="37" customWidth="1"/>
    <col min="16069" max="16069" width="14" style="37" customWidth="1"/>
    <col min="16070" max="16070" width="12.28515625" style="37" customWidth="1"/>
    <col min="16071" max="16071" width="14.140625" style="37" customWidth="1"/>
    <col min="16072" max="16072" width="13" style="37" customWidth="1"/>
    <col min="16073" max="16073" width="13.5703125" style="37" customWidth="1"/>
    <col min="16074" max="16074" width="12.42578125" style="37" customWidth="1"/>
    <col min="16075" max="16075" width="12.5703125" style="37" customWidth="1"/>
    <col min="16076" max="16076" width="11.7109375" style="37" customWidth="1"/>
    <col min="16077" max="16077" width="13.7109375" style="37" customWidth="1"/>
    <col min="16078" max="16078" width="13.28515625" style="37" customWidth="1"/>
    <col min="16079" max="16079" width="13.140625" style="37" customWidth="1"/>
    <col min="16080" max="16080" width="12" style="37" customWidth="1"/>
    <col min="16081" max="16081" width="12.140625" style="37" customWidth="1"/>
    <col min="16082" max="16082" width="12.28515625" style="37" customWidth="1"/>
    <col min="16083" max="16083" width="12.140625" style="37" customWidth="1"/>
    <col min="16084" max="16084" width="12.5703125" style="37" customWidth="1"/>
    <col min="16085" max="16384" width="9.140625" style="37"/>
  </cols>
  <sheetData>
    <row r="1" spans="1:5" s="2" customFormat="1" ht="15" customHeight="1" x14ac:dyDescent="0.25">
      <c r="A1" s="1"/>
      <c r="C1" s="156" t="s">
        <v>875</v>
      </c>
      <c r="D1" s="156"/>
      <c r="E1" s="156"/>
    </row>
    <row r="2" spans="1:5" s="2" customFormat="1" ht="86.25" customHeight="1" x14ac:dyDescent="0.25">
      <c r="A2" s="1"/>
      <c r="C2" s="157" t="s">
        <v>0</v>
      </c>
      <c r="D2" s="157"/>
      <c r="E2" s="157"/>
    </row>
    <row r="3" spans="1:5" s="2" customFormat="1" ht="34.5" customHeight="1" x14ac:dyDescent="0.25">
      <c r="A3" s="158" t="s">
        <v>876</v>
      </c>
      <c r="B3" s="158"/>
      <c r="C3" s="158"/>
      <c r="D3" s="158"/>
      <c r="E3" s="158"/>
    </row>
    <row r="4" spans="1:5" ht="16.5" customHeight="1" x14ac:dyDescent="0.25">
      <c r="A4" s="98" t="s">
        <v>1</v>
      </c>
      <c r="B4" s="99" t="s">
        <v>1</v>
      </c>
      <c r="C4" s="3"/>
      <c r="D4" s="3"/>
      <c r="E4" s="3" t="s">
        <v>2</v>
      </c>
    </row>
    <row r="5" spans="1:5" ht="40.5" customHeight="1" x14ac:dyDescent="0.25">
      <c r="A5" s="100" t="s">
        <v>3</v>
      </c>
      <c r="B5" s="101" t="s">
        <v>4</v>
      </c>
      <c r="C5" s="5" t="s">
        <v>848</v>
      </c>
      <c r="D5" s="5" t="s">
        <v>849</v>
      </c>
      <c r="E5" s="5" t="s">
        <v>850</v>
      </c>
    </row>
    <row r="6" spans="1:5" s="98" customFormat="1" ht="12.75" hidden="1" customHeight="1" x14ac:dyDescent="0.25">
      <c r="A6" s="102">
        <v>1</v>
      </c>
      <c r="B6" s="102">
        <v>2</v>
      </c>
      <c r="C6" s="6"/>
      <c r="D6" s="6"/>
      <c r="E6" s="6"/>
    </row>
    <row r="7" spans="1:5" s="11" customFormat="1" ht="33.75" customHeight="1" x14ac:dyDescent="0.25">
      <c r="A7" s="74" t="s">
        <v>5</v>
      </c>
      <c r="B7" s="13" t="s">
        <v>6</v>
      </c>
      <c r="C7" s="7">
        <f t="shared" ref="C7:E7" si="0">C8+C14+C24+C32+C35+C48+C60+C65+C54</f>
        <v>0</v>
      </c>
      <c r="D7" s="7">
        <f t="shared" si="0"/>
        <v>0</v>
      </c>
      <c r="E7" s="7">
        <f t="shared" si="0"/>
        <v>0</v>
      </c>
    </row>
    <row r="8" spans="1:5" s="11" customFormat="1" ht="17.25" hidden="1" customHeight="1" x14ac:dyDescent="0.25">
      <c r="A8" s="74" t="s">
        <v>7</v>
      </c>
      <c r="B8" s="13" t="s">
        <v>8</v>
      </c>
      <c r="C8" s="7">
        <f t="shared" ref="C8:E8" si="1">C9</f>
        <v>0</v>
      </c>
      <c r="D8" s="7">
        <f t="shared" si="1"/>
        <v>0</v>
      </c>
      <c r="E8" s="7">
        <f t="shared" si="1"/>
        <v>0</v>
      </c>
    </row>
    <row r="9" spans="1:5" s="11" customFormat="1" hidden="1" x14ac:dyDescent="0.25">
      <c r="A9" s="74" t="s">
        <v>9</v>
      </c>
      <c r="B9" s="103" t="s">
        <v>10</v>
      </c>
      <c r="C9" s="8">
        <f t="shared" ref="C9:E9" si="2">C10+C11+C12+C13</f>
        <v>0</v>
      </c>
      <c r="D9" s="8">
        <f t="shared" si="2"/>
        <v>0</v>
      </c>
      <c r="E9" s="8">
        <f t="shared" si="2"/>
        <v>0</v>
      </c>
    </row>
    <row r="10" spans="1:5" s="11" customFormat="1" ht="120.75" hidden="1" customHeight="1" x14ac:dyDescent="0.25">
      <c r="A10" s="74" t="s">
        <v>11</v>
      </c>
      <c r="B10" s="15" t="s">
        <v>12</v>
      </c>
      <c r="C10" s="8"/>
      <c r="D10" s="8"/>
      <c r="E10" s="8"/>
    </row>
    <row r="11" spans="1:5" s="11" customFormat="1" ht="170.25" hidden="1" customHeight="1" x14ac:dyDescent="0.25">
      <c r="A11" s="74" t="s">
        <v>13</v>
      </c>
      <c r="B11" s="104" t="s">
        <v>14</v>
      </c>
      <c r="C11" s="8"/>
      <c r="D11" s="8"/>
      <c r="E11" s="8"/>
    </row>
    <row r="12" spans="1:5" s="11" customFormat="1" ht="71.25" hidden="1" customHeight="1" x14ac:dyDescent="0.25">
      <c r="A12" s="74" t="s">
        <v>15</v>
      </c>
      <c r="B12" s="15" t="s">
        <v>16</v>
      </c>
      <c r="C12" s="8"/>
      <c r="D12" s="8"/>
      <c r="E12" s="8"/>
    </row>
    <row r="13" spans="1:5" s="11" customFormat="1" ht="158.25" hidden="1" customHeight="1" x14ac:dyDescent="0.25">
      <c r="A13" s="74" t="s">
        <v>17</v>
      </c>
      <c r="B13" s="104" t="s">
        <v>18</v>
      </c>
      <c r="C13" s="8"/>
      <c r="D13" s="8"/>
      <c r="E13" s="8"/>
    </row>
    <row r="14" spans="1:5" s="11" customFormat="1" ht="48" hidden="1" customHeight="1" x14ac:dyDescent="0.25">
      <c r="A14" s="74" t="s">
        <v>19</v>
      </c>
      <c r="B14" s="13" t="s">
        <v>20</v>
      </c>
      <c r="C14" s="7">
        <f t="shared" ref="C14:E14" si="3">C15</f>
        <v>0</v>
      </c>
      <c r="D14" s="7">
        <f t="shared" si="3"/>
        <v>0</v>
      </c>
      <c r="E14" s="7">
        <f t="shared" si="3"/>
        <v>0</v>
      </c>
    </row>
    <row r="15" spans="1:5" s="11" customFormat="1" ht="46.5" hidden="1" customHeight="1" x14ac:dyDescent="0.25">
      <c r="A15" s="74" t="s">
        <v>21</v>
      </c>
      <c r="B15" s="104" t="s">
        <v>22</v>
      </c>
      <c r="C15" s="8">
        <f t="shared" ref="C15:E15" si="4">C16+C18+C20+C22</f>
        <v>0</v>
      </c>
      <c r="D15" s="8">
        <f t="shared" si="4"/>
        <v>0</v>
      </c>
      <c r="E15" s="8">
        <f t="shared" si="4"/>
        <v>0</v>
      </c>
    </row>
    <row r="16" spans="1:5" s="11" customFormat="1" ht="109.5" hidden="1" customHeight="1" x14ac:dyDescent="0.25">
      <c r="A16" s="74" t="s">
        <v>23</v>
      </c>
      <c r="B16" s="104" t="s">
        <v>24</v>
      </c>
      <c r="C16" s="8">
        <f t="shared" ref="C16:E16" si="5">C17</f>
        <v>0</v>
      </c>
      <c r="D16" s="8">
        <f t="shared" si="5"/>
        <v>0</v>
      </c>
      <c r="E16" s="8">
        <f t="shared" si="5"/>
        <v>0</v>
      </c>
    </row>
    <row r="17" spans="1:5" s="11" customFormat="1" ht="178.5" hidden="1" customHeight="1" x14ac:dyDescent="0.25">
      <c r="A17" s="105" t="s">
        <v>25</v>
      </c>
      <c r="B17" s="106" t="s">
        <v>26</v>
      </c>
      <c r="C17" s="8"/>
      <c r="D17" s="8"/>
      <c r="E17" s="8"/>
    </row>
    <row r="18" spans="1:5" s="11" customFormat="1" ht="145.5" hidden="1" customHeight="1" x14ac:dyDescent="0.25">
      <c r="A18" s="74" t="s">
        <v>27</v>
      </c>
      <c r="B18" s="104" t="s">
        <v>28</v>
      </c>
      <c r="C18" s="8">
        <f t="shared" ref="C18:E18" si="6">C19</f>
        <v>0</v>
      </c>
      <c r="D18" s="8">
        <f t="shared" si="6"/>
        <v>0</v>
      </c>
      <c r="E18" s="8">
        <f t="shared" si="6"/>
        <v>0</v>
      </c>
    </row>
    <row r="19" spans="1:5" s="11" customFormat="1" ht="213.75" hidden="1" customHeight="1" x14ac:dyDescent="0.25">
      <c r="A19" s="105" t="s">
        <v>29</v>
      </c>
      <c r="B19" s="106" t="s">
        <v>30</v>
      </c>
      <c r="C19" s="8"/>
      <c r="D19" s="8"/>
      <c r="E19" s="8"/>
    </row>
    <row r="20" spans="1:5" s="11" customFormat="1" ht="117" hidden="1" customHeight="1" x14ac:dyDescent="0.25">
      <c r="A20" s="74" t="s">
        <v>31</v>
      </c>
      <c r="B20" s="104" t="s">
        <v>32</v>
      </c>
      <c r="C20" s="8">
        <f t="shared" ref="C20:E20" si="7">C21</f>
        <v>0</v>
      </c>
      <c r="D20" s="8">
        <f t="shared" si="7"/>
        <v>0</v>
      </c>
      <c r="E20" s="8">
        <f t="shared" si="7"/>
        <v>0</v>
      </c>
    </row>
    <row r="21" spans="1:5" s="11" customFormat="1" ht="183.75" hidden="1" customHeight="1" x14ac:dyDescent="0.25">
      <c r="A21" s="105" t="s">
        <v>33</v>
      </c>
      <c r="B21" s="106" t="s">
        <v>34</v>
      </c>
      <c r="C21" s="8"/>
      <c r="D21" s="8"/>
      <c r="E21" s="8"/>
    </row>
    <row r="22" spans="1:5" s="11" customFormat="1" ht="119.25" hidden="1" customHeight="1" x14ac:dyDescent="0.25">
      <c r="A22" s="74" t="s">
        <v>35</v>
      </c>
      <c r="B22" s="104" t="s">
        <v>36</v>
      </c>
      <c r="C22" s="8">
        <f t="shared" ref="C22:E22" si="8">C23</f>
        <v>0</v>
      </c>
      <c r="D22" s="8">
        <f t="shared" si="8"/>
        <v>0</v>
      </c>
      <c r="E22" s="8">
        <f t="shared" si="8"/>
        <v>0</v>
      </c>
    </row>
    <row r="23" spans="1:5" s="11" customFormat="1" ht="181.5" hidden="1" customHeight="1" x14ac:dyDescent="0.25">
      <c r="A23" s="105" t="s">
        <v>37</v>
      </c>
      <c r="B23" s="106" t="s">
        <v>38</v>
      </c>
      <c r="C23" s="8"/>
      <c r="D23" s="8"/>
      <c r="E23" s="8"/>
    </row>
    <row r="24" spans="1:5" s="11" customFormat="1" ht="24" hidden="1" customHeight="1" x14ac:dyDescent="0.25">
      <c r="A24" s="74" t="s">
        <v>39</v>
      </c>
      <c r="B24" s="13" t="s">
        <v>40</v>
      </c>
      <c r="C24" s="7">
        <f t="shared" ref="C24:E24" si="9" xml:space="preserve"> C25+C28+C30</f>
        <v>0</v>
      </c>
      <c r="D24" s="7">
        <f t="shared" si="9"/>
        <v>0</v>
      </c>
      <c r="E24" s="7">
        <f t="shared" si="9"/>
        <v>0</v>
      </c>
    </row>
    <row r="25" spans="1:5" s="11" customFormat="1" ht="30" hidden="1" customHeight="1" x14ac:dyDescent="0.25">
      <c r="A25" s="74" t="s">
        <v>41</v>
      </c>
      <c r="B25" s="15" t="s">
        <v>42</v>
      </c>
      <c r="C25" s="8">
        <f t="shared" ref="C25:E25" si="10">C26+C27</f>
        <v>0</v>
      </c>
      <c r="D25" s="8">
        <f t="shared" si="10"/>
        <v>0</v>
      </c>
      <c r="E25" s="8">
        <f t="shared" si="10"/>
        <v>0</v>
      </c>
    </row>
    <row r="26" spans="1:5" s="11" customFormat="1" ht="30" hidden="1" customHeight="1" x14ac:dyDescent="0.25">
      <c r="A26" s="74" t="s">
        <v>43</v>
      </c>
      <c r="B26" s="15" t="s">
        <v>42</v>
      </c>
      <c r="C26" s="8"/>
      <c r="D26" s="8"/>
      <c r="E26" s="8"/>
    </row>
    <row r="27" spans="1:5" s="11" customFormat="1" ht="60.75" hidden="1" customHeight="1" x14ac:dyDescent="0.25">
      <c r="A27" s="74" t="s">
        <v>44</v>
      </c>
      <c r="B27" s="15" t="s">
        <v>45</v>
      </c>
      <c r="C27" s="8"/>
      <c r="D27" s="8"/>
      <c r="E27" s="8"/>
    </row>
    <row r="28" spans="1:5" s="11" customFormat="1" ht="24" hidden="1" customHeight="1" x14ac:dyDescent="0.25">
      <c r="A28" s="74" t="s">
        <v>46</v>
      </c>
      <c r="B28" s="15" t="s">
        <v>47</v>
      </c>
      <c r="C28" s="8">
        <f t="shared" ref="C28:E28" si="11">C29</f>
        <v>0</v>
      </c>
      <c r="D28" s="8">
        <f t="shared" si="11"/>
        <v>0</v>
      </c>
      <c r="E28" s="8">
        <f t="shared" si="11"/>
        <v>0</v>
      </c>
    </row>
    <row r="29" spans="1:5" s="11" customFormat="1" ht="24" hidden="1" customHeight="1" x14ac:dyDescent="0.25">
      <c r="A29" s="74" t="s">
        <v>48</v>
      </c>
      <c r="B29" s="15" t="s">
        <v>47</v>
      </c>
      <c r="C29" s="8"/>
      <c r="D29" s="8"/>
      <c r="E29" s="8"/>
    </row>
    <row r="30" spans="1:5" s="11" customFormat="1" ht="48.75" hidden="1" customHeight="1" x14ac:dyDescent="0.25">
      <c r="A30" s="74" t="s">
        <v>49</v>
      </c>
      <c r="B30" s="15" t="s">
        <v>50</v>
      </c>
      <c r="C30" s="8">
        <f t="shared" ref="C30:E30" si="12">C31</f>
        <v>0</v>
      </c>
      <c r="D30" s="8">
        <f t="shared" si="12"/>
        <v>0</v>
      </c>
      <c r="E30" s="8">
        <f t="shared" si="12"/>
        <v>0</v>
      </c>
    </row>
    <row r="31" spans="1:5" s="11" customFormat="1" ht="62.25" hidden="1" customHeight="1" x14ac:dyDescent="0.25">
      <c r="A31" s="74" t="s">
        <v>51</v>
      </c>
      <c r="B31" s="15" t="s">
        <v>52</v>
      </c>
      <c r="C31" s="8"/>
      <c r="D31" s="8"/>
      <c r="E31" s="8"/>
    </row>
    <row r="32" spans="1:5" s="11" customFormat="1" ht="19.5" hidden="1" customHeight="1" x14ac:dyDescent="0.25">
      <c r="A32" s="74" t="s">
        <v>53</v>
      </c>
      <c r="B32" s="13" t="s">
        <v>54</v>
      </c>
      <c r="C32" s="7">
        <f t="shared" ref="C32:E33" si="13">C33</f>
        <v>0</v>
      </c>
      <c r="D32" s="7">
        <f t="shared" si="13"/>
        <v>0</v>
      </c>
      <c r="E32" s="7">
        <f t="shared" si="13"/>
        <v>0</v>
      </c>
    </row>
    <row r="33" spans="1:5" s="11" customFormat="1" ht="48" hidden="1" customHeight="1" x14ac:dyDescent="0.25">
      <c r="A33" s="74" t="s">
        <v>55</v>
      </c>
      <c r="B33" s="15" t="s">
        <v>56</v>
      </c>
      <c r="C33" s="8">
        <f t="shared" si="13"/>
        <v>0</v>
      </c>
      <c r="D33" s="8">
        <f t="shared" si="13"/>
        <v>0</v>
      </c>
      <c r="E33" s="8">
        <f t="shared" si="13"/>
        <v>0</v>
      </c>
    </row>
    <row r="34" spans="1:5" s="11" customFormat="1" ht="76.5" hidden="1" customHeight="1" x14ac:dyDescent="0.25">
      <c r="A34" s="74" t="s">
        <v>57</v>
      </c>
      <c r="B34" s="15" t="s">
        <v>58</v>
      </c>
      <c r="C34" s="8"/>
      <c r="D34" s="8"/>
      <c r="E34" s="8"/>
    </row>
    <row r="35" spans="1:5" s="11" customFormat="1" ht="73.5" hidden="1" customHeight="1" x14ac:dyDescent="0.25">
      <c r="A35" s="74" t="s">
        <v>59</v>
      </c>
      <c r="B35" s="13" t="s">
        <v>60</v>
      </c>
      <c r="C35" s="9">
        <f t="shared" ref="C35:E35" si="14">C36+C42+C45</f>
        <v>0</v>
      </c>
      <c r="D35" s="9">
        <f t="shared" si="14"/>
        <v>0</v>
      </c>
      <c r="E35" s="9">
        <f t="shared" si="14"/>
        <v>0</v>
      </c>
    </row>
    <row r="36" spans="1:5" s="11" customFormat="1" ht="132.75" hidden="1" customHeight="1" x14ac:dyDescent="0.25">
      <c r="A36" s="74" t="s">
        <v>61</v>
      </c>
      <c r="B36" s="104" t="s">
        <v>62</v>
      </c>
      <c r="C36" s="10">
        <f t="shared" ref="C36:E36" si="15">C37+C40</f>
        <v>0</v>
      </c>
      <c r="D36" s="10">
        <f t="shared" si="15"/>
        <v>0</v>
      </c>
      <c r="E36" s="10">
        <f t="shared" si="15"/>
        <v>0</v>
      </c>
    </row>
    <row r="37" spans="1:5" s="11" customFormat="1" ht="102.75" hidden="1" customHeight="1" x14ac:dyDescent="0.25">
      <c r="A37" s="74" t="s">
        <v>63</v>
      </c>
      <c r="B37" s="15" t="s">
        <v>64</v>
      </c>
      <c r="C37" s="8">
        <f t="shared" ref="C37:E37" si="16">C38+C39</f>
        <v>0</v>
      </c>
      <c r="D37" s="8">
        <f t="shared" si="16"/>
        <v>0</v>
      </c>
      <c r="E37" s="8">
        <f t="shared" si="16"/>
        <v>0</v>
      </c>
    </row>
    <row r="38" spans="1:5" s="11" customFormat="1" ht="152.25" hidden="1" customHeight="1" x14ac:dyDescent="0.25">
      <c r="A38" s="74" t="s">
        <v>65</v>
      </c>
      <c r="B38" s="104" t="s">
        <v>66</v>
      </c>
      <c r="C38" s="8"/>
      <c r="D38" s="8"/>
      <c r="E38" s="8"/>
    </row>
    <row r="39" spans="1:5" s="11" customFormat="1" ht="139.5" hidden="1" customHeight="1" x14ac:dyDescent="0.25">
      <c r="A39" s="74" t="s">
        <v>67</v>
      </c>
      <c r="B39" s="104" t="s">
        <v>68</v>
      </c>
      <c r="C39" s="8"/>
      <c r="D39" s="8"/>
      <c r="E39" s="8"/>
    </row>
    <row r="40" spans="1:5" s="11" customFormat="1" ht="137.25" hidden="1" customHeight="1" x14ac:dyDescent="0.25">
      <c r="A40" s="74" t="s">
        <v>69</v>
      </c>
      <c r="B40" s="104" t="s">
        <v>70</v>
      </c>
      <c r="C40" s="10">
        <f t="shared" ref="C40:E40" si="17">C41</f>
        <v>0</v>
      </c>
      <c r="D40" s="10">
        <f t="shared" si="17"/>
        <v>0</v>
      </c>
      <c r="E40" s="10">
        <f t="shared" si="17"/>
        <v>0</v>
      </c>
    </row>
    <row r="41" spans="1:5" s="11" customFormat="1" ht="121.5" hidden="1" customHeight="1" x14ac:dyDescent="0.25">
      <c r="A41" s="74" t="s">
        <v>71</v>
      </c>
      <c r="B41" s="15" t="s">
        <v>72</v>
      </c>
      <c r="C41" s="8"/>
      <c r="D41" s="8"/>
      <c r="E41" s="8"/>
    </row>
    <row r="42" spans="1:5" s="11" customFormat="1" ht="26.25" hidden="1" customHeight="1" x14ac:dyDescent="0.25">
      <c r="A42" s="74" t="s">
        <v>73</v>
      </c>
      <c r="B42" s="15" t="s">
        <v>74</v>
      </c>
      <c r="C42" s="8">
        <f t="shared" ref="C42:E42" si="18">C43</f>
        <v>0</v>
      </c>
      <c r="D42" s="8">
        <f t="shared" si="18"/>
        <v>0</v>
      </c>
      <c r="E42" s="8">
        <f t="shared" si="18"/>
        <v>0</v>
      </c>
    </row>
    <row r="43" spans="1:5" s="11" customFormat="1" ht="54" hidden="1" customHeight="1" x14ac:dyDescent="0.25">
      <c r="A43" s="74" t="s">
        <v>75</v>
      </c>
      <c r="B43" s="15" t="s">
        <v>76</v>
      </c>
      <c r="C43" s="8">
        <f t="shared" ref="C43:E43" si="19">C44</f>
        <v>0</v>
      </c>
      <c r="D43" s="8">
        <f t="shared" si="19"/>
        <v>0</v>
      </c>
      <c r="E43" s="8">
        <f t="shared" si="19"/>
        <v>0</v>
      </c>
    </row>
    <row r="44" spans="1:5" s="11" customFormat="1" ht="7.5" hidden="1" customHeight="1" x14ac:dyDescent="0.25">
      <c r="A44" s="74" t="s">
        <v>77</v>
      </c>
      <c r="B44" s="15" t="s">
        <v>78</v>
      </c>
      <c r="C44" s="8"/>
      <c r="D44" s="8"/>
      <c r="E44" s="8"/>
    </row>
    <row r="45" spans="1:5" s="11" customFormat="1" ht="134.25" hidden="1" customHeight="1" x14ac:dyDescent="0.25">
      <c r="A45" s="74" t="s">
        <v>79</v>
      </c>
      <c r="B45" s="15" t="s">
        <v>80</v>
      </c>
      <c r="C45" s="8">
        <f t="shared" ref="C45:E46" si="20">C46</f>
        <v>0</v>
      </c>
      <c r="D45" s="8">
        <f t="shared" si="20"/>
        <v>0</v>
      </c>
      <c r="E45" s="8">
        <f t="shared" si="20"/>
        <v>0</v>
      </c>
    </row>
    <row r="46" spans="1:5" s="11" customFormat="1" ht="134.25" hidden="1" customHeight="1" x14ac:dyDescent="0.25">
      <c r="A46" s="74" t="s">
        <v>81</v>
      </c>
      <c r="B46" s="15" t="s">
        <v>82</v>
      </c>
      <c r="C46" s="8">
        <f t="shared" si="20"/>
        <v>0</v>
      </c>
      <c r="D46" s="8">
        <f t="shared" si="20"/>
        <v>0</v>
      </c>
      <c r="E46" s="8">
        <f t="shared" si="20"/>
        <v>0</v>
      </c>
    </row>
    <row r="47" spans="1:5" s="11" customFormat="1" ht="135.75" hidden="1" customHeight="1" x14ac:dyDescent="0.25">
      <c r="A47" s="74" t="s">
        <v>83</v>
      </c>
      <c r="B47" s="15" t="s">
        <v>84</v>
      </c>
      <c r="C47" s="8"/>
      <c r="D47" s="8"/>
      <c r="E47" s="8"/>
    </row>
    <row r="48" spans="1:5" s="11" customFormat="1" ht="31.5" hidden="1" customHeight="1" x14ac:dyDescent="0.25">
      <c r="A48" s="74" t="s">
        <v>85</v>
      </c>
      <c r="B48" s="13" t="s">
        <v>86</v>
      </c>
      <c r="C48" s="7">
        <f t="shared" ref="C48:E48" si="21">C49</f>
        <v>0</v>
      </c>
      <c r="D48" s="7">
        <f t="shared" si="21"/>
        <v>0</v>
      </c>
      <c r="E48" s="7">
        <f t="shared" si="21"/>
        <v>0</v>
      </c>
    </row>
    <row r="49" spans="1:5" s="11" customFormat="1" ht="34.5" hidden="1" customHeight="1" x14ac:dyDescent="0.25">
      <c r="A49" s="74" t="s">
        <v>87</v>
      </c>
      <c r="B49" s="15" t="s">
        <v>88</v>
      </c>
      <c r="C49" s="8">
        <f t="shared" ref="C49:E49" si="22">C50+C51+C53</f>
        <v>0</v>
      </c>
      <c r="D49" s="8">
        <f t="shared" si="22"/>
        <v>0</v>
      </c>
      <c r="E49" s="8">
        <f t="shared" si="22"/>
        <v>0</v>
      </c>
    </row>
    <row r="50" spans="1:5" s="11" customFormat="1" ht="47.25" hidden="1" customHeight="1" x14ac:dyDescent="0.25">
      <c r="A50" s="74" t="s">
        <v>89</v>
      </c>
      <c r="B50" s="15" t="s">
        <v>90</v>
      </c>
      <c r="C50" s="8"/>
      <c r="D50" s="8"/>
      <c r="E50" s="8"/>
    </row>
    <row r="51" spans="1:5" s="11" customFormat="1" ht="32.25" hidden="1" customHeight="1" x14ac:dyDescent="0.25">
      <c r="A51" s="74" t="s">
        <v>91</v>
      </c>
      <c r="B51" s="15" t="s">
        <v>92</v>
      </c>
      <c r="C51" s="8"/>
      <c r="D51" s="8"/>
      <c r="E51" s="8"/>
    </row>
    <row r="52" spans="1:5" s="11" customFormat="1" ht="32.25" hidden="1" customHeight="1" x14ac:dyDescent="0.25">
      <c r="A52" s="103" t="s">
        <v>93</v>
      </c>
      <c r="B52" s="17" t="s">
        <v>94</v>
      </c>
      <c r="C52" s="8">
        <f t="shared" ref="C52:E52" si="23">C53</f>
        <v>0</v>
      </c>
      <c r="D52" s="8">
        <f t="shared" si="23"/>
        <v>0</v>
      </c>
      <c r="E52" s="8">
        <f t="shared" si="23"/>
        <v>0</v>
      </c>
    </row>
    <row r="53" spans="1:5" s="11" customFormat="1" ht="33" hidden="1" customHeight="1" x14ac:dyDescent="0.25">
      <c r="A53" s="74" t="s">
        <v>95</v>
      </c>
      <c r="B53" s="15" t="s">
        <v>96</v>
      </c>
      <c r="C53" s="8"/>
      <c r="D53" s="8"/>
      <c r="E53" s="8"/>
    </row>
    <row r="54" spans="1:5" s="11" customFormat="1" ht="57.75" hidden="1" customHeight="1" x14ac:dyDescent="0.25">
      <c r="A54" s="74" t="s">
        <v>97</v>
      </c>
      <c r="B54" s="13" t="s">
        <v>98</v>
      </c>
      <c r="C54" s="9">
        <f t="shared" ref="C54:E54" si="24">C55</f>
        <v>0</v>
      </c>
      <c r="D54" s="9">
        <f t="shared" si="24"/>
        <v>0</v>
      </c>
      <c r="E54" s="9">
        <f t="shared" si="24"/>
        <v>0</v>
      </c>
    </row>
    <row r="55" spans="1:5" s="11" customFormat="1" ht="32.25" hidden="1" customHeight="1" x14ac:dyDescent="0.25">
      <c r="A55" s="74" t="s">
        <v>99</v>
      </c>
      <c r="B55" s="27" t="s">
        <v>100</v>
      </c>
      <c r="C55" s="10">
        <f t="shared" ref="C55:E55" si="25">C59+C57</f>
        <v>0</v>
      </c>
      <c r="D55" s="10">
        <f t="shared" si="25"/>
        <v>0</v>
      </c>
      <c r="E55" s="10">
        <f t="shared" si="25"/>
        <v>0</v>
      </c>
    </row>
    <row r="56" spans="1:5" s="11" customFormat="1" ht="44.25" hidden="1" customHeight="1" x14ac:dyDescent="0.25">
      <c r="A56" s="74" t="s">
        <v>101</v>
      </c>
      <c r="B56" s="27" t="s">
        <v>102</v>
      </c>
      <c r="C56" s="10">
        <f t="shared" ref="C56:E56" si="26">C57</f>
        <v>0</v>
      </c>
      <c r="D56" s="10">
        <f t="shared" si="26"/>
        <v>0</v>
      </c>
      <c r="E56" s="10">
        <f t="shared" si="26"/>
        <v>0</v>
      </c>
    </row>
    <row r="57" spans="1:5" s="11" customFormat="1" ht="60.75" hidden="1" customHeight="1" x14ac:dyDescent="0.25">
      <c r="A57" s="74" t="s">
        <v>103</v>
      </c>
      <c r="B57" s="15" t="s">
        <v>104</v>
      </c>
      <c r="C57" s="10"/>
      <c r="D57" s="10"/>
      <c r="E57" s="10"/>
    </row>
    <row r="58" spans="1:5" s="11" customFormat="1" ht="33" hidden="1" customHeight="1" x14ac:dyDescent="0.25">
      <c r="A58" s="74" t="s">
        <v>105</v>
      </c>
      <c r="B58" s="15" t="s">
        <v>106</v>
      </c>
      <c r="C58" s="10">
        <f t="shared" ref="C58:E58" si="27">C59</f>
        <v>0</v>
      </c>
      <c r="D58" s="10">
        <f t="shared" si="27"/>
        <v>0</v>
      </c>
      <c r="E58" s="10">
        <f t="shared" si="27"/>
        <v>0</v>
      </c>
    </row>
    <row r="59" spans="1:5" s="11" customFormat="1" ht="34.5" hidden="1" customHeight="1" x14ac:dyDescent="0.25">
      <c r="A59" s="74" t="s">
        <v>107</v>
      </c>
      <c r="B59" s="15" t="s">
        <v>108</v>
      </c>
      <c r="C59" s="10"/>
      <c r="D59" s="10"/>
      <c r="E59" s="10"/>
    </row>
    <row r="60" spans="1:5" s="11" customFormat="1" ht="47.25" hidden="1" customHeight="1" x14ac:dyDescent="0.25">
      <c r="A60" s="74" t="s">
        <v>109</v>
      </c>
      <c r="B60" s="13" t="s">
        <v>110</v>
      </c>
      <c r="C60" s="9">
        <f t="shared" ref="C60:E60" si="28">C61</f>
        <v>0</v>
      </c>
      <c r="D60" s="9">
        <f t="shared" si="28"/>
        <v>0</v>
      </c>
      <c r="E60" s="9">
        <f t="shared" si="28"/>
        <v>0</v>
      </c>
    </row>
    <row r="61" spans="1:5" s="11" customFormat="1" ht="57.75" hidden="1" customHeight="1" x14ac:dyDescent="0.25">
      <c r="A61" s="74" t="s">
        <v>111</v>
      </c>
      <c r="B61" s="15" t="s">
        <v>112</v>
      </c>
      <c r="C61" s="8">
        <f t="shared" ref="C61:E61" si="29">C62</f>
        <v>0</v>
      </c>
      <c r="D61" s="8">
        <f t="shared" si="29"/>
        <v>0</v>
      </c>
      <c r="E61" s="8">
        <f t="shared" si="29"/>
        <v>0</v>
      </c>
    </row>
    <row r="62" spans="1:5" s="11" customFormat="1" ht="53.25" hidden="1" customHeight="1" x14ac:dyDescent="0.25">
      <c r="A62" s="74" t="s">
        <v>113</v>
      </c>
      <c r="B62" s="15" t="s">
        <v>114</v>
      </c>
      <c r="C62" s="8">
        <f t="shared" ref="C62:E62" si="30">C63+C64</f>
        <v>0</v>
      </c>
      <c r="D62" s="8">
        <f t="shared" si="30"/>
        <v>0</v>
      </c>
      <c r="E62" s="8">
        <f t="shared" si="30"/>
        <v>0</v>
      </c>
    </row>
    <row r="63" spans="1:5" s="11" customFormat="1" ht="107.25" hidden="1" customHeight="1" x14ac:dyDescent="0.25">
      <c r="A63" s="74" t="s">
        <v>115</v>
      </c>
      <c r="B63" s="15" t="s">
        <v>116</v>
      </c>
      <c r="C63" s="8"/>
      <c r="D63" s="8"/>
      <c r="E63" s="8"/>
    </row>
    <row r="64" spans="1:5" s="11" customFormat="1" ht="78" hidden="1" customHeight="1" x14ac:dyDescent="0.25">
      <c r="A64" s="74" t="s">
        <v>117</v>
      </c>
      <c r="B64" s="15" t="s">
        <v>118</v>
      </c>
      <c r="C64" s="8"/>
      <c r="D64" s="8"/>
      <c r="E64" s="8"/>
    </row>
    <row r="65" spans="1:5" s="11" customFormat="1" ht="28.5" hidden="1" x14ac:dyDescent="0.25">
      <c r="A65" s="74" t="s">
        <v>119</v>
      </c>
      <c r="B65" s="13" t="s">
        <v>120</v>
      </c>
      <c r="C65" s="7">
        <f t="shared" ref="C65:E65" si="31">C66+C88+C91</f>
        <v>0</v>
      </c>
      <c r="D65" s="7">
        <f t="shared" si="31"/>
        <v>0</v>
      </c>
      <c r="E65" s="7">
        <f t="shared" si="31"/>
        <v>0</v>
      </c>
    </row>
    <row r="66" spans="1:5" s="11" customFormat="1" ht="72.75" hidden="1" customHeight="1" x14ac:dyDescent="0.25">
      <c r="A66" s="74" t="s">
        <v>121</v>
      </c>
      <c r="B66" s="27" t="s">
        <v>122</v>
      </c>
      <c r="C66" s="8">
        <f t="shared" ref="C66:E66" si="32">C67+C69+C71+C73+C76+C84+C78+C80+C82+C86</f>
        <v>0</v>
      </c>
      <c r="D66" s="8">
        <f t="shared" si="32"/>
        <v>0</v>
      </c>
      <c r="E66" s="8">
        <f t="shared" si="32"/>
        <v>0</v>
      </c>
    </row>
    <row r="67" spans="1:5" s="11" customFormat="1" ht="105" hidden="1" customHeight="1" x14ac:dyDescent="0.25">
      <c r="A67" s="12" t="s">
        <v>123</v>
      </c>
      <c r="B67" s="107" t="s">
        <v>124</v>
      </c>
      <c r="C67" s="8">
        <f t="shared" ref="C67:E67" si="33">C68</f>
        <v>0</v>
      </c>
      <c r="D67" s="8">
        <f t="shared" si="33"/>
        <v>0</v>
      </c>
      <c r="E67" s="8">
        <f t="shared" si="33"/>
        <v>0</v>
      </c>
    </row>
    <row r="68" spans="1:5" s="11" customFormat="1" ht="137.25" hidden="1" customHeight="1" x14ac:dyDescent="0.25">
      <c r="A68" s="74" t="s">
        <v>125</v>
      </c>
      <c r="B68" s="107" t="s">
        <v>126</v>
      </c>
      <c r="C68" s="8"/>
      <c r="D68" s="8"/>
      <c r="E68" s="8"/>
    </row>
    <row r="69" spans="1:5" s="11" customFormat="1" ht="136.5" hidden="1" customHeight="1" x14ac:dyDescent="0.25">
      <c r="A69" s="12" t="s">
        <v>127</v>
      </c>
      <c r="B69" s="107" t="s">
        <v>128</v>
      </c>
      <c r="C69" s="8">
        <f t="shared" ref="C69:E69" si="34">C70</f>
        <v>0</v>
      </c>
      <c r="D69" s="8">
        <f t="shared" si="34"/>
        <v>0</v>
      </c>
      <c r="E69" s="8">
        <f t="shared" si="34"/>
        <v>0</v>
      </c>
    </row>
    <row r="70" spans="1:5" s="11" customFormat="1" ht="174.75" hidden="1" customHeight="1" x14ac:dyDescent="0.25">
      <c r="A70" s="74" t="s">
        <v>129</v>
      </c>
      <c r="B70" s="107" t="s">
        <v>130</v>
      </c>
      <c r="C70" s="8"/>
      <c r="D70" s="8"/>
      <c r="E70" s="8"/>
    </row>
    <row r="71" spans="1:5" s="11" customFormat="1" ht="93.75" hidden="1" customHeight="1" x14ac:dyDescent="0.25">
      <c r="A71" s="12" t="s">
        <v>131</v>
      </c>
      <c r="B71" s="107" t="s">
        <v>132</v>
      </c>
      <c r="C71" s="8">
        <f t="shared" ref="C71:E71" si="35">C72</f>
        <v>0</v>
      </c>
      <c r="D71" s="8">
        <f t="shared" si="35"/>
        <v>0</v>
      </c>
      <c r="E71" s="8">
        <f t="shared" si="35"/>
        <v>0</v>
      </c>
    </row>
    <row r="72" spans="1:5" s="11" customFormat="1" ht="135" hidden="1" customHeight="1" x14ac:dyDescent="0.25">
      <c r="A72" s="74" t="s">
        <v>133</v>
      </c>
      <c r="B72" s="107" t="s">
        <v>134</v>
      </c>
      <c r="C72" s="10"/>
      <c r="D72" s="10"/>
      <c r="E72" s="10"/>
    </row>
    <row r="73" spans="1:5" s="11" customFormat="1" ht="109.5" hidden="1" customHeight="1" x14ac:dyDescent="0.25">
      <c r="A73" s="74" t="s">
        <v>135</v>
      </c>
      <c r="B73" s="107" t="s">
        <v>136</v>
      </c>
      <c r="C73" s="10">
        <f t="shared" ref="C73:E73" si="36">C74+C75</f>
        <v>0</v>
      </c>
      <c r="D73" s="10">
        <f t="shared" si="36"/>
        <v>0</v>
      </c>
      <c r="E73" s="10">
        <f t="shared" si="36"/>
        <v>0</v>
      </c>
    </row>
    <row r="74" spans="1:5" s="11" customFormat="1" ht="141.75" hidden="1" customHeight="1" x14ac:dyDescent="0.25">
      <c r="A74" s="74" t="s">
        <v>137</v>
      </c>
      <c r="B74" s="107" t="s">
        <v>138</v>
      </c>
      <c r="C74" s="8"/>
      <c r="D74" s="8"/>
      <c r="E74" s="8"/>
    </row>
    <row r="75" spans="1:5" s="11" customFormat="1" ht="137.25" hidden="1" customHeight="1" x14ac:dyDescent="0.25">
      <c r="A75" s="74" t="s">
        <v>139</v>
      </c>
      <c r="B75" s="107" t="s">
        <v>140</v>
      </c>
      <c r="C75" s="8"/>
      <c r="D75" s="8"/>
      <c r="E75" s="8"/>
    </row>
    <row r="76" spans="1:5" s="11" customFormat="1" ht="123" hidden="1" customHeight="1" x14ac:dyDescent="0.25">
      <c r="A76" s="74" t="s">
        <v>141</v>
      </c>
      <c r="B76" s="107" t="s">
        <v>142</v>
      </c>
      <c r="C76" s="8">
        <f t="shared" ref="C76:E76" si="37">C77</f>
        <v>0</v>
      </c>
      <c r="D76" s="8">
        <f t="shared" si="37"/>
        <v>0</v>
      </c>
      <c r="E76" s="8">
        <f t="shared" si="37"/>
        <v>0</v>
      </c>
    </row>
    <row r="77" spans="1:5" s="11" customFormat="1" ht="168.75" hidden="1" customHeight="1" x14ac:dyDescent="0.25">
      <c r="A77" s="74" t="s">
        <v>143</v>
      </c>
      <c r="B77" s="107" t="s">
        <v>144</v>
      </c>
      <c r="C77" s="8"/>
      <c r="D77" s="8"/>
      <c r="E77" s="8"/>
    </row>
    <row r="78" spans="1:5" s="11" customFormat="1" ht="108.75" hidden="1" customHeight="1" x14ac:dyDescent="0.25">
      <c r="A78" s="12" t="s">
        <v>145</v>
      </c>
      <c r="B78" s="107" t="s">
        <v>146</v>
      </c>
      <c r="C78" s="8">
        <f t="shared" ref="C78:E78" si="38">C79</f>
        <v>0</v>
      </c>
      <c r="D78" s="8">
        <f t="shared" si="38"/>
        <v>0</v>
      </c>
      <c r="E78" s="8">
        <f t="shared" si="38"/>
        <v>0</v>
      </c>
    </row>
    <row r="79" spans="1:5" s="11" customFormat="1" ht="186.75" hidden="1" customHeight="1" x14ac:dyDescent="0.25">
      <c r="A79" s="74" t="s">
        <v>147</v>
      </c>
      <c r="B79" s="107" t="s">
        <v>148</v>
      </c>
      <c r="C79" s="8"/>
      <c r="D79" s="8"/>
      <c r="E79" s="8"/>
    </row>
    <row r="80" spans="1:5" s="11" customFormat="1" ht="110.25" hidden="1" customHeight="1" x14ac:dyDescent="0.25">
      <c r="A80" s="12" t="s">
        <v>149</v>
      </c>
      <c r="B80" s="107" t="s">
        <v>150</v>
      </c>
      <c r="C80" s="8">
        <f t="shared" ref="C80:E80" si="39">C81</f>
        <v>0</v>
      </c>
      <c r="D80" s="8">
        <f t="shared" si="39"/>
        <v>0</v>
      </c>
      <c r="E80" s="8">
        <f t="shared" si="39"/>
        <v>0</v>
      </c>
    </row>
    <row r="81" spans="1:5" s="11" customFormat="1" ht="148.5" hidden="1" customHeight="1" x14ac:dyDescent="0.25">
      <c r="A81" s="74" t="s">
        <v>151</v>
      </c>
      <c r="B81" s="107" t="s">
        <v>152</v>
      </c>
      <c r="C81" s="8"/>
      <c r="D81" s="8"/>
      <c r="E81" s="8"/>
    </row>
    <row r="82" spans="1:5" s="11" customFormat="1" ht="92.25" hidden="1" customHeight="1" x14ac:dyDescent="0.25">
      <c r="A82" s="74" t="s">
        <v>153</v>
      </c>
      <c r="B82" s="107" t="s">
        <v>154</v>
      </c>
      <c r="C82" s="8">
        <f t="shared" ref="C82:E82" si="40">C83</f>
        <v>0</v>
      </c>
      <c r="D82" s="8">
        <f t="shared" si="40"/>
        <v>0</v>
      </c>
      <c r="E82" s="8">
        <f t="shared" si="40"/>
        <v>0</v>
      </c>
    </row>
    <row r="83" spans="1:5" s="11" customFormat="1" ht="138.75" hidden="1" customHeight="1" x14ac:dyDescent="0.25">
      <c r="A83" s="74" t="s">
        <v>155</v>
      </c>
      <c r="B83" s="107" t="s">
        <v>156</v>
      </c>
      <c r="C83" s="8"/>
      <c r="D83" s="8"/>
      <c r="E83" s="8"/>
    </row>
    <row r="84" spans="1:5" s="11" customFormat="1" ht="117.75" hidden="1" customHeight="1" x14ac:dyDescent="0.25">
      <c r="A84" s="74" t="s">
        <v>157</v>
      </c>
      <c r="B84" s="107" t="s">
        <v>158</v>
      </c>
      <c r="C84" s="8">
        <f t="shared" ref="C84:E84" si="41">C85</f>
        <v>0</v>
      </c>
      <c r="D84" s="8">
        <f t="shared" si="41"/>
        <v>0</v>
      </c>
      <c r="E84" s="8">
        <f t="shared" si="41"/>
        <v>0</v>
      </c>
    </row>
    <row r="85" spans="1:5" s="11" customFormat="1" ht="162.75" hidden="1" customHeight="1" x14ac:dyDescent="0.25">
      <c r="A85" s="74" t="s">
        <v>159</v>
      </c>
      <c r="B85" s="107" t="s">
        <v>160</v>
      </c>
      <c r="C85" s="8"/>
      <c r="D85" s="8"/>
      <c r="E85" s="8"/>
    </row>
    <row r="86" spans="1:5" s="11" customFormat="1" ht="192.75" hidden="1" customHeight="1" x14ac:dyDescent="0.25">
      <c r="A86" s="74" t="s">
        <v>161</v>
      </c>
      <c r="B86" s="107" t="s">
        <v>162</v>
      </c>
      <c r="C86" s="8">
        <f t="shared" ref="C86:E86" si="42">C87</f>
        <v>0</v>
      </c>
      <c r="D86" s="8">
        <f t="shared" si="42"/>
        <v>0</v>
      </c>
      <c r="E86" s="8">
        <f t="shared" si="42"/>
        <v>0</v>
      </c>
    </row>
    <row r="87" spans="1:5" s="11" customFormat="1" ht="223.5" hidden="1" customHeight="1" x14ac:dyDescent="0.25">
      <c r="A87" s="74" t="s">
        <v>163</v>
      </c>
      <c r="B87" s="107" t="s">
        <v>164</v>
      </c>
      <c r="C87" s="8"/>
      <c r="D87" s="8"/>
      <c r="E87" s="8"/>
    </row>
    <row r="88" spans="1:5" s="11" customFormat="1" ht="61.5" hidden="1" customHeight="1" x14ac:dyDescent="0.25">
      <c r="A88" s="108" t="s">
        <v>165</v>
      </c>
      <c r="B88" s="107" t="s">
        <v>166</v>
      </c>
      <c r="C88" s="8">
        <f t="shared" ref="C88:E88" si="43">C89</f>
        <v>0</v>
      </c>
      <c r="D88" s="8">
        <f t="shared" si="43"/>
        <v>0</v>
      </c>
      <c r="E88" s="8">
        <f t="shared" si="43"/>
        <v>0</v>
      </c>
    </row>
    <row r="89" spans="1:5" s="11" customFormat="1" ht="107.25" hidden="1" customHeight="1" x14ac:dyDescent="0.25">
      <c r="A89" s="12" t="s">
        <v>167</v>
      </c>
      <c r="B89" s="107" t="s">
        <v>168</v>
      </c>
      <c r="C89" s="8"/>
      <c r="D89" s="8"/>
      <c r="E89" s="8"/>
    </row>
    <row r="90" spans="1:5" s="11" customFormat="1" ht="28.5" hidden="1" customHeight="1" x14ac:dyDescent="0.25">
      <c r="A90" s="108" t="s">
        <v>169</v>
      </c>
      <c r="B90" s="107" t="s">
        <v>170</v>
      </c>
      <c r="C90" s="8">
        <f t="shared" ref="C90:E91" si="44">C91</f>
        <v>0</v>
      </c>
      <c r="D90" s="8">
        <f t="shared" si="44"/>
        <v>0</v>
      </c>
      <c r="E90" s="8">
        <f t="shared" si="44"/>
        <v>0</v>
      </c>
    </row>
    <row r="91" spans="1:5" s="11" customFormat="1" ht="118.5" hidden="1" customHeight="1" x14ac:dyDescent="0.25">
      <c r="A91" s="108" t="s">
        <v>171</v>
      </c>
      <c r="B91" s="107" t="s">
        <v>172</v>
      </c>
      <c r="C91" s="8">
        <f t="shared" si="44"/>
        <v>0</v>
      </c>
      <c r="D91" s="8">
        <f t="shared" si="44"/>
        <v>0</v>
      </c>
      <c r="E91" s="8">
        <f t="shared" si="44"/>
        <v>0</v>
      </c>
    </row>
    <row r="92" spans="1:5" s="11" customFormat="1" ht="90" hidden="1" x14ac:dyDescent="0.25">
      <c r="A92" s="74" t="s">
        <v>173</v>
      </c>
      <c r="B92" s="107" t="s">
        <v>174</v>
      </c>
      <c r="C92" s="8"/>
      <c r="D92" s="8"/>
      <c r="E92" s="8"/>
    </row>
    <row r="93" spans="1:5" s="14" customFormat="1" ht="21.75" customHeight="1" x14ac:dyDescent="0.25">
      <c r="A93" s="12" t="s">
        <v>175</v>
      </c>
      <c r="B93" s="13" t="s">
        <v>176</v>
      </c>
      <c r="C93" s="9">
        <f t="shared" ref="C93:E93" si="45">C94+C163</f>
        <v>-3245492.33</v>
      </c>
      <c r="D93" s="9">
        <f t="shared" si="45"/>
        <v>0</v>
      </c>
      <c r="E93" s="9">
        <f t="shared" si="45"/>
        <v>0</v>
      </c>
    </row>
    <row r="94" spans="1:5" s="16" customFormat="1" ht="47.25" customHeight="1" x14ac:dyDescent="0.25">
      <c r="A94" s="12" t="s">
        <v>177</v>
      </c>
      <c r="B94" s="15" t="s">
        <v>178</v>
      </c>
      <c r="C94" s="10">
        <f t="shared" ref="C94:E94" si="46">C95+C100+C133+C152</f>
        <v>-3245492.33</v>
      </c>
      <c r="D94" s="10">
        <f t="shared" si="46"/>
        <v>0</v>
      </c>
      <c r="E94" s="10">
        <f t="shared" si="46"/>
        <v>0</v>
      </c>
    </row>
    <row r="95" spans="1:5" s="14" customFormat="1" ht="31.5" customHeight="1" x14ac:dyDescent="0.25">
      <c r="A95" s="12" t="s">
        <v>179</v>
      </c>
      <c r="B95" s="17" t="s">
        <v>180</v>
      </c>
      <c r="C95" s="9">
        <f t="shared" ref="C95:E95" si="47">C96+C98</f>
        <v>-656670.54</v>
      </c>
      <c r="D95" s="9">
        <f t="shared" si="47"/>
        <v>0</v>
      </c>
      <c r="E95" s="9">
        <f t="shared" si="47"/>
        <v>0</v>
      </c>
    </row>
    <row r="96" spans="1:5" s="16" customFormat="1" ht="30.75" customHeight="1" x14ac:dyDescent="0.25">
      <c r="A96" s="12" t="s">
        <v>181</v>
      </c>
      <c r="B96" s="15" t="s">
        <v>182</v>
      </c>
      <c r="C96" s="10">
        <f t="shared" ref="C96:E96" si="48">C97</f>
        <v>0</v>
      </c>
      <c r="D96" s="10">
        <f t="shared" si="48"/>
        <v>0</v>
      </c>
      <c r="E96" s="10">
        <f t="shared" si="48"/>
        <v>0</v>
      </c>
    </row>
    <row r="97" spans="1:5" s="16" customFormat="1" ht="40.5" hidden="1" customHeight="1" x14ac:dyDescent="0.25">
      <c r="A97" s="12" t="s">
        <v>183</v>
      </c>
      <c r="B97" s="15" t="s">
        <v>184</v>
      </c>
      <c r="C97" s="10"/>
      <c r="D97" s="10"/>
      <c r="E97" s="10"/>
    </row>
    <row r="98" spans="1:5" s="16" customFormat="1" ht="35.25" customHeight="1" x14ac:dyDescent="0.25">
      <c r="A98" s="12" t="s">
        <v>185</v>
      </c>
      <c r="B98" s="15" t="s">
        <v>186</v>
      </c>
      <c r="C98" s="10">
        <f t="shared" ref="C98:E98" si="49">C99</f>
        <v>-656670.54</v>
      </c>
      <c r="D98" s="10">
        <f t="shared" si="49"/>
        <v>0</v>
      </c>
      <c r="E98" s="10">
        <f t="shared" si="49"/>
        <v>0</v>
      </c>
    </row>
    <row r="99" spans="1:5" s="16" customFormat="1" ht="45" customHeight="1" x14ac:dyDescent="0.25">
      <c r="A99" s="12" t="s">
        <v>187</v>
      </c>
      <c r="B99" s="15" t="s">
        <v>188</v>
      </c>
      <c r="C99" s="10">
        <f>-656670.54</f>
        <v>-656670.54</v>
      </c>
      <c r="D99" s="10"/>
      <c r="E99" s="10"/>
    </row>
    <row r="100" spans="1:5" s="16" customFormat="1" ht="49.5" customHeight="1" x14ac:dyDescent="0.25">
      <c r="A100" s="18" t="s">
        <v>189</v>
      </c>
      <c r="B100" s="19" t="s">
        <v>190</v>
      </c>
      <c r="C100" s="9">
        <f t="shared" ref="C100:E100" si="50">C101+C105+C107+C109+C111+C113+C115+C117+C119+C121</f>
        <v>-3243480</v>
      </c>
      <c r="D100" s="9">
        <f t="shared" si="50"/>
        <v>0</v>
      </c>
      <c r="E100" s="9">
        <f t="shared" si="50"/>
        <v>0</v>
      </c>
    </row>
    <row r="101" spans="1:5" s="16" customFormat="1" ht="51.75" customHeight="1" x14ac:dyDescent="0.25">
      <c r="A101" s="6" t="s">
        <v>191</v>
      </c>
      <c r="B101" s="21" t="s">
        <v>192</v>
      </c>
      <c r="C101" s="10">
        <f t="shared" ref="C101:E101" si="51">C102</f>
        <v>-1753947</v>
      </c>
      <c r="D101" s="10">
        <f t="shared" si="51"/>
        <v>0</v>
      </c>
      <c r="E101" s="10">
        <f t="shared" si="51"/>
        <v>0</v>
      </c>
    </row>
    <row r="102" spans="1:5" s="16" customFormat="1" ht="45" customHeight="1" x14ac:dyDescent="0.25">
      <c r="A102" s="6" t="s">
        <v>193</v>
      </c>
      <c r="B102" s="21" t="s">
        <v>194</v>
      </c>
      <c r="C102" s="10">
        <f t="shared" ref="C102:E102" si="52">C103+C104</f>
        <v>-1753947</v>
      </c>
      <c r="D102" s="10">
        <f t="shared" si="52"/>
        <v>0</v>
      </c>
      <c r="E102" s="10">
        <f t="shared" si="52"/>
        <v>0</v>
      </c>
    </row>
    <row r="103" spans="1:5" s="16" customFormat="1" ht="65.25" customHeight="1" x14ac:dyDescent="0.25">
      <c r="A103" s="6"/>
      <c r="B103" s="22" t="s">
        <v>195</v>
      </c>
      <c r="C103" s="10">
        <v>-1753947</v>
      </c>
      <c r="D103" s="10"/>
      <c r="E103" s="10"/>
    </row>
    <row r="104" spans="1:5" s="16" customFormat="1" ht="48.75" hidden="1" customHeight="1" x14ac:dyDescent="0.25">
      <c r="A104" s="6"/>
      <c r="B104" s="23" t="s">
        <v>196</v>
      </c>
      <c r="C104" s="10"/>
      <c r="D104" s="10"/>
      <c r="E104" s="10"/>
    </row>
    <row r="105" spans="1:5" s="16" customFormat="1" ht="56.25" hidden="1" customHeight="1" x14ac:dyDescent="0.25">
      <c r="A105" s="24" t="s">
        <v>197</v>
      </c>
      <c r="B105" s="25" t="s">
        <v>198</v>
      </c>
      <c r="C105" s="10">
        <f t="shared" ref="C105:E105" si="53">C106</f>
        <v>0</v>
      </c>
      <c r="D105" s="10">
        <f t="shared" si="53"/>
        <v>0</v>
      </c>
      <c r="E105" s="10">
        <f t="shared" si="53"/>
        <v>0</v>
      </c>
    </row>
    <row r="106" spans="1:5" s="16" customFormat="1" ht="58.5" hidden="1" customHeight="1" x14ac:dyDescent="0.25">
      <c r="A106" s="24" t="s">
        <v>199</v>
      </c>
      <c r="B106" s="20" t="s">
        <v>200</v>
      </c>
      <c r="C106" s="10"/>
      <c r="D106" s="10"/>
      <c r="E106" s="10"/>
    </row>
    <row r="107" spans="1:5" s="16" customFormat="1" ht="46.5" hidden="1" customHeight="1" x14ac:dyDescent="0.25">
      <c r="A107" s="6" t="s">
        <v>201</v>
      </c>
      <c r="B107" s="26" t="s">
        <v>202</v>
      </c>
      <c r="C107" s="10">
        <f t="shared" ref="C107:E107" si="54">C108</f>
        <v>0</v>
      </c>
      <c r="D107" s="10">
        <f t="shared" si="54"/>
        <v>0</v>
      </c>
      <c r="E107" s="10">
        <f t="shared" si="54"/>
        <v>0</v>
      </c>
    </row>
    <row r="108" spans="1:5" s="16" customFormat="1" ht="39.75" hidden="1" customHeight="1" x14ac:dyDescent="0.25">
      <c r="A108" s="6" t="s">
        <v>203</v>
      </c>
      <c r="B108" s="21" t="s">
        <v>204</v>
      </c>
      <c r="C108" s="10"/>
      <c r="D108" s="10"/>
      <c r="E108" s="10"/>
    </row>
    <row r="109" spans="1:5" s="16" customFormat="1" ht="42.75" hidden="1" customHeight="1" x14ac:dyDescent="0.25">
      <c r="A109" s="6" t="s">
        <v>205</v>
      </c>
      <c r="B109" s="21" t="s">
        <v>206</v>
      </c>
      <c r="C109" s="10">
        <f t="shared" ref="C109:E109" si="55">C110</f>
        <v>0</v>
      </c>
      <c r="D109" s="10">
        <f t="shared" si="55"/>
        <v>0</v>
      </c>
      <c r="E109" s="10">
        <f t="shared" si="55"/>
        <v>0</v>
      </c>
    </row>
    <row r="110" spans="1:5" s="16" customFormat="1" ht="30" hidden="1" customHeight="1" x14ac:dyDescent="0.25">
      <c r="A110" s="6" t="s">
        <v>207</v>
      </c>
      <c r="B110" s="20" t="s">
        <v>208</v>
      </c>
      <c r="C110" s="10"/>
      <c r="D110" s="10"/>
      <c r="E110" s="10"/>
    </row>
    <row r="111" spans="1:5" s="16" customFormat="1" ht="58.5" hidden="1" customHeight="1" x14ac:dyDescent="0.25">
      <c r="A111" s="6" t="s">
        <v>209</v>
      </c>
      <c r="B111" s="20" t="s">
        <v>210</v>
      </c>
      <c r="C111" s="10">
        <f t="shared" ref="C111:E111" si="56">C112</f>
        <v>0</v>
      </c>
      <c r="D111" s="10">
        <f t="shared" si="56"/>
        <v>0</v>
      </c>
      <c r="E111" s="10">
        <f t="shared" si="56"/>
        <v>0</v>
      </c>
    </row>
    <row r="112" spans="1:5" s="16" customFormat="1" ht="84" hidden="1" customHeight="1" x14ac:dyDescent="0.25">
      <c r="A112" s="6" t="s">
        <v>211</v>
      </c>
      <c r="B112" s="20" t="s">
        <v>212</v>
      </c>
      <c r="C112" s="10"/>
      <c r="D112" s="10"/>
      <c r="E112" s="10"/>
    </row>
    <row r="113" spans="1:5" s="16" customFormat="1" ht="57.75" hidden="1" customHeight="1" x14ac:dyDescent="0.25">
      <c r="A113" s="6" t="s">
        <v>213</v>
      </c>
      <c r="B113" s="20" t="s">
        <v>214</v>
      </c>
      <c r="C113" s="10">
        <f t="shared" ref="C113:E113" si="57">C114</f>
        <v>0</v>
      </c>
      <c r="D113" s="10">
        <f t="shared" si="57"/>
        <v>0</v>
      </c>
      <c r="E113" s="10">
        <f t="shared" si="57"/>
        <v>0</v>
      </c>
    </row>
    <row r="114" spans="1:5" s="16" customFormat="1" ht="44.25" hidden="1" customHeight="1" x14ac:dyDescent="0.25">
      <c r="A114" s="6" t="s">
        <v>215</v>
      </c>
      <c r="B114" s="20" t="s">
        <v>216</v>
      </c>
      <c r="C114" s="10"/>
      <c r="D114" s="10"/>
      <c r="E114" s="10"/>
    </row>
    <row r="115" spans="1:5" s="16" customFormat="1" ht="28.5" hidden="1" customHeight="1" x14ac:dyDescent="0.25">
      <c r="A115" s="6" t="s">
        <v>217</v>
      </c>
      <c r="B115" s="20" t="s">
        <v>218</v>
      </c>
      <c r="C115" s="10">
        <f t="shared" ref="C115:D115" si="58">C116</f>
        <v>0</v>
      </c>
      <c r="D115" s="10">
        <f t="shared" si="58"/>
        <v>0</v>
      </c>
      <c r="E115" s="10">
        <f t="shared" ref="E115" si="59">E116</f>
        <v>0</v>
      </c>
    </row>
    <row r="116" spans="1:5" s="16" customFormat="1" ht="45.75" hidden="1" customHeight="1" x14ac:dyDescent="0.25">
      <c r="A116" s="6" t="s">
        <v>219</v>
      </c>
      <c r="B116" s="20" t="s">
        <v>220</v>
      </c>
      <c r="C116" s="10"/>
      <c r="D116" s="10"/>
      <c r="E116" s="10"/>
    </row>
    <row r="117" spans="1:5" s="16" customFormat="1" ht="30.75" hidden="1" customHeight="1" x14ac:dyDescent="0.25">
      <c r="A117" s="12" t="s">
        <v>221</v>
      </c>
      <c r="B117" s="15" t="s">
        <v>222</v>
      </c>
      <c r="C117" s="10">
        <f t="shared" ref="C117:C119" si="60">C118</f>
        <v>0</v>
      </c>
      <c r="D117" s="10">
        <f t="shared" ref="D117" si="61">D118</f>
        <v>0</v>
      </c>
      <c r="E117" s="10">
        <f t="shared" ref="E117" si="62">E118</f>
        <v>0</v>
      </c>
    </row>
    <row r="118" spans="1:5" s="16" customFormat="1" ht="28.5" hidden="1" customHeight="1" x14ac:dyDescent="0.25">
      <c r="A118" s="6" t="s">
        <v>223</v>
      </c>
      <c r="B118" s="15" t="s">
        <v>224</v>
      </c>
      <c r="C118" s="10"/>
      <c r="D118" s="10"/>
      <c r="E118" s="10"/>
    </row>
    <row r="119" spans="1:5" s="16" customFormat="1" ht="36" hidden="1" customHeight="1" x14ac:dyDescent="0.25">
      <c r="A119" s="6" t="s">
        <v>225</v>
      </c>
      <c r="B119" s="90" t="s">
        <v>226</v>
      </c>
      <c r="C119" s="10">
        <f t="shared" si="60"/>
        <v>0</v>
      </c>
      <c r="D119" s="10"/>
      <c r="E119" s="10"/>
    </row>
    <row r="120" spans="1:5" s="16" customFormat="1" ht="31.5" hidden="1" customHeight="1" x14ac:dyDescent="0.25">
      <c r="A120" s="6" t="s">
        <v>227</v>
      </c>
      <c r="B120" s="15" t="s">
        <v>228</v>
      </c>
      <c r="C120" s="10"/>
      <c r="D120" s="10"/>
      <c r="E120" s="10"/>
    </row>
    <row r="121" spans="1:5" s="16" customFormat="1" ht="25.5" customHeight="1" x14ac:dyDescent="0.25">
      <c r="A121" s="12" t="s">
        <v>229</v>
      </c>
      <c r="B121" s="17" t="s">
        <v>230</v>
      </c>
      <c r="C121" s="10">
        <f t="shared" ref="C121:E121" si="63">C122</f>
        <v>-1489533</v>
      </c>
      <c r="D121" s="10">
        <f t="shared" si="63"/>
        <v>0</v>
      </c>
      <c r="E121" s="10">
        <f t="shared" si="63"/>
        <v>0</v>
      </c>
    </row>
    <row r="122" spans="1:5" s="16" customFormat="1" ht="36" customHeight="1" x14ac:dyDescent="0.25">
      <c r="A122" s="12" t="s">
        <v>231</v>
      </c>
      <c r="B122" s="17" t="s">
        <v>232</v>
      </c>
      <c r="C122" s="10">
        <f t="shared" ref="C122:E122" si="64">SUM(C123:C132)</f>
        <v>-1489533</v>
      </c>
      <c r="D122" s="10">
        <f t="shared" si="64"/>
        <v>0</v>
      </c>
      <c r="E122" s="10">
        <f t="shared" si="64"/>
        <v>0</v>
      </c>
    </row>
    <row r="123" spans="1:5" s="16" customFormat="1" ht="102.75" hidden="1" customHeight="1" x14ac:dyDescent="0.25">
      <c r="A123" s="12"/>
      <c r="B123" s="27" t="s">
        <v>233</v>
      </c>
      <c r="C123" s="10"/>
      <c r="D123" s="10"/>
      <c r="E123" s="10"/>
    </row>
    <row r="124" spans="1:5" s="14" customFormat="1" ht="30" hidden="1" customHeight="1" x14ac:dyDescent="0.25">
      <c r="A124" s="12"/>
      <c r="B124" s="27" t="s">
        <v>234</v>
      </c>
      <c r="C124" s="10"/>
      <c r="D124" s="10"/>
      <c r="E124" s="10"/>
    </row>
    <row r="125" spans="1:5" s="14" customFormat="1" ht="46.5" hidden="1" customHeight="1" x14ac:dyDescent="0.25">
      <c r="A125" s="12"/>
      <c r="B125" s="27" t="s">
        <v>235</v>
      </c>
      <c r="C125" s="10">
        <v>0</v>
      </c>
      <c r="D125" s="10">
        <v>0</v>
      </c>
      <c r="E125" s="10">
        <v>0</v>
      </c>
    </row>
    <row r="126" spans="1:5" s="14" customFormat="1" ht="43.5" hidden="1" customHeight="1" x14ac:dyDescent="0.25">
      <c r="A126" s="12"/>
      <c r="B126" s="27" t="s">
        <v>236</v>
      </c>
      <c r="C126" s="10"/>
      <c r="D126" s="10"/>
      <c r="E126" s="10"/>
    </row>
    <row r="127" spans="1:5" s="14" customFormat="1" ht="120" hidden="1" customHeight="1" x14ac:dyDescent="0.25">
      <c r="A127" s="12"/>
      <c r="B127" s="27" t="s">
        <v>237</v>
      </c>
      <c r="C127" s="10"/>
      <c r="D127" s="10"/>
      <c r="E127" s="10"/>
    </row>
    <row r="128" spans="1:5" s="14" customFormat="1" ht="72.75" hidden="1" customHeight="1" x14ac:dyDescent="0.25">
      <c r="A128" s="12"/>
      <c r="B128" s="27" t="s">
        <v>238</v>
      </c>
      <c r="C128" s="10"/>
      <c r="D128" s="10"/>
      <c r="E128" s="10"/>
    </row>
    <row r="129" spans="1:5" s="14" customFormat="1" ht="121.5" customHeight="1" x14ac:dyDescent="0.25">
      <c r="A129" s="12"/>
      <c r="B129" s="27" t="s">
        <v>239</v>
      </c>
      <c r="C129" s="10">
        <v>-2300000</v>
      </c>
      <c r="D129" s="10"/>
      <c r="E129" s="10"/>
    </row>
    <row r="130" spans="1:5" s="14" customFormat="1" ht="106.5" customHeight="1" x14ac:dyDescent="0.25">
      <c r="A130" s="12"/>
      <c r="B130" s="28" t="s">
        <v>240</v>
      </c>
      <c r="C130" s="10">
        <v>636500</v>
      </c>
      <c r="D130" s="10"/>
      <c r="E130" s="10"/>
    </row>
    <row r="131" spans="1:5" s="14" customFormat="1" ht="47.25" customHeight="1" x14ac:dyDescent="0.25">
      <c r="A131" s="12"/>
      <c r="B131" s="28" t="s">
        <v>241</v>
      </c>
      <c r="C131" s="10">
        <v>173967</v>
      </c>
      <c r="D131" s="10"/>
      <c r="E131" s="10"/>
    </row>
    <row r="132" spans="1:5" s="14" customFormat="1" ht="73.5" hidden="1" customHeight="1" x14ac:dyDescent="0.25">
      <c r="A132" s="12"/>
      <c r="B132" s="27" t="s">
        <v>242</v>
      </c>
      <c r="C132" s="10"/>
      <c r="D132" s="10"/>
      <c r="E132" s="10"/>
    </row>
    <row r="133" spans="1:5" s="14" customFormat="1" ht="32.25" customHeight="1" x14ac:dyDescent="0.25">
      <c r="A133" s="12" t="s">
        <v>243</v>
      </c>
      <c r="B133" s="29" t="s">
        <v>244</v>
      </c>
      <c r="C133" s="9">
        <f t="shared" ref="C133:E133" si="65">C134+C144+C146+C148+C150</f>
        <v>-1223772.7900000003</v>
      </c>
      <c r="D133" s="9">
        <f t="shared" si="65"/>
        <v>0</v>
      </c>
      <c r="E133" s="9">
        <f t="shared" si="65"/>
        <v>0</v>
      </c>
    </row>
    <row r="134" spans="1:5" s="14" customFormat="1" ht="50.25" customHeight="1" x14ac:dyDescent="0.25">
      <c r="A134" s="12" t="s">
        <v>245</v>
      </c>
      <c r="B134" s="15" t="s">
        <v>246</v>
      </c>
      <c r="C134" s="10">
        <f t="shared" ref="C134:E134" si="66">C135</f>
        <v>-2377088.4500000002</v>
      </c>
      <c r="D134" s="10">
        <f t="shared" si="66"/>
        <v>0</v>
      </c>
      <c r="E134" s="10">
        <f t="shared" si="66"/>
        <v>0</v>
      </c>
    </row>
    <row r="135" spans="1:5" s="14" customFormat="1" ht="63" customHeight="1" x14ac:dyDescent="0.25">
      <c r="A135" s="12" t="s">
        <v>247</v>
      </c>
      <c r="B135" s="15" t="s">
        <v>248</v>
      </c>
      <c r="C135" s="10">
        <f t="shared" ref="C135" si="67">SUM(C136:C143)</f>
        <v>-2377088.4500000002</v>
      </c>
      <c r="D135" s="10">
        <f t="shared" ref="D135" si="68">SUM(D136:D143)</f>
        <v>0</v>
      </c>
      <c r="E135" s="10">
        <f t="shared" ref="E135" si="69">SUM(E136:E143)</f>
        <v>0</v>
      </c>
    </row>
    <row r="136" spans="1:5" s="14" customFormat="1" ht="29.25" hidden="1" customHeight="1" x14ac:dyDescent="0.25">
      <c r="A136" s="12"/>
      <c r="B136" s="89" t="s">
        <v>249</v>
      </c>
      <c r="C136" s="10"/>
      <c r="D136" s="10"/>
      <c r="E136" s="10"/>
    </row>
    <row r="137" spans="1:5" s="14" customFormat="1" ht="23.25" hidden="1" customHeight="1" x14ac:dyDescent="0.25">
      <c r="A137" s="12"/>
      <c r="B137" s="27" t="s">
        <v>250</v>
      </c>
      <c r="C137" s="10"/>
      <c r="D137" s="10"/>
      <c r="E137" s="10"/>
    </row>
    <row r="138" spans="1:5" s="14" customFormat="1" ht="87" hidden="1" customHeight="1" x14ac:dyDescent="0.25">
      <c r="A138" s="12"/>
      <c r="B138" s="27" t="s">
        <v>251</v>
      </c>
      <c r="C138" s="10"/>
      <c r="D138" s="10"/>
      <c r="E138" s="10"/>
    </row>
    <row r="139" spans="1:5" s="14" customFormat="1" ht="128.25" hidden="1" customHeight="1" x14ac:dyDescent="0.25">
      <c r="A139" s="12"/>
      <c r="B139" s="27" t="s">
        <v>252</v>
      </c>
      <c r="C139" s="10"/>
      <c r="D139" s="10"/>
      <c r="E139" s="10"/>
    </row>
    <row r="140" spans="1:5" s="14" customFormat="1" ht="81" hidden="1" customHeight="1" x14ac:dyDescent="0.25">
      <c r="A140" s="12"/>
      <c r="B140" s="27" t="s">
        <v>253</v>
      </c>
      <c r="C140" s="10"/>
      <c r="D140" s="10"/>
      <c r="E140" s="10"/>
    </row>
    <row r="141" spans="1:5" s="14" customFormat="1" ht="59.25" hidden="1" customHeight="1" x14ac:dyDescent="0.25">
      <c r="A141" s="12"/>
      <c r="B141" s="27" t="s">
        <v>254</v>
      </c>
      <c r="C141" s="10"/>
      <c r="D141" s="10"/>
      <c r="E141" s="10"/>
    </row>
    <row r="142" spans="1:5" s="14" customFormat="1" ht="106.5" customHeight="1" x14ac:dyDescent="0.25">
      <c r="A142" s="12"/>
      <c r="B142" s="89" t="s">
        <v>877</v>
      </c>
      <c r="C142" s="10">
        <v>-2495600</v>
      </c>
      <c r="D142" s="10"/>
      <c r="E142" s="10"/>
    </row>
    <row r="143" spans="1:5" s="14" customFormat="1" ht="188.25" customHeight="1" x14ac:dyDescent="0.25">
      <c r="A143" s="12"/>
      <c r="B143" s="27" t="s">
        <v>255</v>
      </c>
      <c r="C143" s="10">
        <v>118511.55</v>
      </c>
      <c r="D143" s="10"/>
      <c r="E143" s="10"/>
    </row>
    <row r="144" spans="1:5" s="14" customFormat="1" ht="75.75" hidden="1" customHeight="1" x14ac:dyDescent="0.25">
      <c r="A144" s="12" t="s">
        <v>256</v>
      </c>
      <c r="B144" s="17" t="s">
        <v>257</v>
      </c>
      <c r="C144" s="10">
        <f t="shared" ref="C144" si="70">C145</f>
        <v>0</v>
      </c>
      <c r="D144" s="10">
        <f t="shared" ref="D144" si="71">D145</f>
        <v>0</v>
      </c>
      <c r="E144" s="10">
        <f t="shared" ref="E144" si="72">E145</f>
        <v>0</v>
      </c>
    </row>
    <row r="145" spans="1:5" s="14" customFormat="1" ht="75.75" hidden="1" customHeight="1" x14ac:dyDescent="0.25">
      <c r="A145" s="12" t="s">
        <v>258</v>
      </c>
      <c r="B145" s="17" t="s">
        <v>259</v>
      </c>
      <c r="C145" s="10"/>
      <c r="D145" s="10"/>
      <c r="E145" s="10"/>
    </row>
    <row r="146" spans="1:5" s="16" customFormat="1" ht="94.5" customHeight="1" x14ac:dyDescent="0.25">
      <c r="A146" s="12" t="s">
        <v>260</v>
      </c>
      <c r="B146" s="17" t="s">
        <v>261</v>
      </c>
      <c r="C146" s="10">
        <f t="shared" ref="C146:E146" si="73">C147</f>
        <v>1153315.6599999999</v>
      </c>
      <c r="D146" s="10">
        <f t="shared" si="73"/>
        <v>0</v>
      </c>
      <c r="E146" s="10">
        <f t="shared" si="73"/>
        <v>0</v>
      </c>
    </row>
    <row r="147" spans="1:5" s="16" customFormat="1" ht="90.75" customHeight="1" x14ac:dyDescent="0.25">
      <c r="A147" s="12" t="s">
        <v>262</v>
      </c>
      <c r="B147" s="17" t="s">
        <v>263</v>
      </c>
      <c r="C147" s="10">
        <v>1153315.6599999999</v>
      </c>
      <c r="D147" s="10"/>
      <c r="E147" s="10"/>
    </row>
    <row r="148" spans="1:5" s="16" customFormat="1" ht="45.75" hidden="1" customHeight="1" x14ac:dyDescent="0.25">
      <c r="A148" s="12" t="s">
        <v>264</v>
      </c>
      <c r="B148" s="15" t="s">
        <v>265</v>
      </c>
      <c r="C148" s="10">
        <f t="shared" ref="C148:E148" si="74">C149</f>
        <v>0</v>
      </c>
      <c r="D148" s="10">
        <f t="shared" si="74"/>
        <v>0</v>
      </c>
      <c r="E148" s="10">
        <f t="shared" si="74"/>
        <v>0</v>
      </c>
    </row>
    <row r="149" spans="1:5" s="16" customFormat="1" ht="45" hidden="1" customHeight="1" x14ac:dyDescent="0.25">
      <c r="A149" s="12" t="s">
        <v>266</v>
      </c>
      <c r="B149" s="15" t="s">
        <v>267</v>
      </c>
      <c r="C149" s="10"/>
      <c r="D149" s="10"/>
      <c r="E149" s="10"/>
    </row>
    <row r="150" spans="1:5" s="16" customFormat="1" ht="62.25" hidden="1" customHeight="1" x14ac:dyDescent="0.25">
      <c r="A150" s="12" t="s">
        <v>268</v>
      </c>
      <c r="B150" s="17" t="s">
        <v>269</v>
      </c>
      <c r="C150" s="10">
        <f t="shared" ref="C150:E150" si="75">C151</f>
        <v>0</v>
      </c>
      <c r="D150" s="10">
        <f t="shared" si="75"/>
        <v>0</v>
      </c>
      <c r="E150" s="10">
        <f t="shared" si="75"/>
        <v>0</v>
      </c>
    </row>
    <row r="151" spans="1:5" s="16" customFormat="1" ht="69" hidden="1" customHeight="1" x14ac:dyDescent="0.25">
      <c r="A151" s="12" t="s">
        <v>270</v>
      </c>
      <c r="B151" s="17" t="s">
        <v>271</v>
      </c>
      <c r="C151" s="10"/>
      <c r="D151" s="10"/>
      <c r="E151" s="10"/>
    </row>
    <row r="152" spans="1:5" s="16" customFormat="1" ht="27" customHeight="1" x14ac:dyDescent="0.25">
      <c r="A152" s="12" t="s">
        <v>272</v>
      </c>
      <c r="B152" s="13" t="s">
        <v>273</v>
      </c>
      <c r="C152" s="9">
        <f t="shared" ref="C152:E152" si="76">C153+C157+C155</f>
        <v>1878431</v>
      </c>
      <c r="D152" s="9">
        <f t="shared" si="76"/>
        <v>0</v>
      </c>
      <c r="E152" s="9">
        <f t="shared" si="76"/>
        <v>0</v>
      </c>
    </row>
    <row r="153" spans="1:5" s="16" customFormat="1" ht="57" hidden="1" customHeight="1" x14ac:dyDescent="0.25">
      <c r="A153" s="12" t="s">
        <v>274</v>
      </c>
      <c r="B153" s="17" t="s">
        <v>275</v>
      </c>
      <c r="C153" s="10">
        <f t="shared" ref="C153:E153" si="77">C154</f>
        <v>0</v>
      </c>
      <c r="D153" s="10">
        <f t="shared" si="77"/>
        <v>0</v>
      </c>
      <c r="E153" s="10">
        <f t="shared" si="77"/>
        <v>0</v>
      </c>
    </row>
    <row r="154" spans="1:5" s="16" customFormat="1" ht="42.75" hidden="1" customHeight="1" x14ac:dyDescent="0.25">
      <c r="A154" s="12" t="s">
        <v>276</v>
      </c>
      <c r="B154" s="17" t="s">
        <v>277</v>
      </c>
      <c r="C154" s="10"/>
      <c r="D154" s="10"/>
      <c r="E154" s="10"/>
    </row>
    <row r="155" spans="1:5" s="16" customFormat="1" ht="66.75" hidden="1" customHeight="1" x14ac:dyDescent="0.25">
      <c r="A155" s="12" t="s">
        <v>278</v>
      </c>
      <c r="B155" s="15" t="s">
        <v>279</v>
      </c>
      <c r="C155" s="10">
        <f t="shared" ref="C155" si="78">C156</f>
        <v>0</v>
      </c>
      <c r="D155" s="10">
        <f t="shared" ref="D155" si="79">D156</f>
        <v>0</v>
      </c>
      <c r="E155" s="10">
        <f t="shared" ref="E155" si="80">E156</f>
        <v>0</v>
      </c>
    </row>
    <row r="156" spans="1:5" s="16" customFormat="1" ht="51.75" hidden="1" customHeight="1" x14ac:dyDescent="0.25">
      <c r="A156" s="12" t="s">
        <v>280</v>
      </c>
      <c r="B156" s="15" t="s">
        <v>281</v>
      </c>
      <c r="C156" s="10"/>
      <c r="D156" s="10"/>
      <c r="E156" s="10"/>
    </row>
    <row r="157" spans="1:5" s="16" customFormat="1" ht="32.25" customHeight="1" x14ac:dyDescent="0.25">
      <c r="A157" s="12" t="s">
        <v>282</v>
      </c>
      <c r="B157" s="15" t="s">
        <v>283</v>
      </c>
      <c r="C157" s="10">
        <f t="shared" ref="C157:E157" si="81">C158</f>
        <v>1878431</v>
      </c>
      <c r="D157" s="10">
        <f t="shared" si="81"/>
        <v>0</v>
      </c>
      <c r="E157" s="10">
        <f t="shared" si="81"/>
        <v>0</v>
      </c>
    </row>
    <row r="158" spans="1:5" s="16" customFormat="1" ht="45" customHeight="1" x14ac:dyDescent="0.25">
      <c r="A158" s="12" t="s">
        <v>284</v>
      </c>
      <c r="B158" s="15" t="s">
        <v>285</v>
      </c>
      <c r="C158" s="10">
        <f>523431+1355000</f>
        <v>1878431</v>
      </c>
      <c r="D158" s="10"/>
      <c r="E158" s="10"/>
    </row>
    <row r="159" spans="1:5" s="33" customFormat="1" ht="21" hidden="1" customHeight="1" x14ac:dyDescent="0.25">
      <c r="A159" s="30"/>
      <c r="B159" s="31" t="s">
        <v>286</v>
      </c>
      <c r="C159" s="32"/>
      <c r="D159" s="32"/>
      <c r="E159" s="32"/>
    </row>
    <row r="160" spans="1:5" s="33" customFormat="1" ht="21" hidden="1" customHeight="1" x14ac:dyDescent="0.25">
      <c r="A160" s="30"/>
      <c r="B160" s="31" t="s">
        <v>287</v>
      </c>
      <c r="C160" s="32"/>
      <c r="D160" s="32"/>
      <c r="E160" s="32"/>
    </row>
    <row r="161" spans="1:5" s="33" customFormat="1" ht="21" hidden="1" customHeight="1" x14ac:dyDescent="0.25">
      <c r="A161" s="30"/>
      <c r="B161" s="31" t="s">
        <v>288</v>
      </c>
      <c r="C161" s="32">
        <v>523431</v>
      </c>
      <c r="D161" s="32"/>
      <c r="E161" s="32"/>
    </row>
    <row r="162" spans="1:5" s="33" customFormat="1" ht="21" hidden="1" customHeight="1" x14ac:dyDescent="0.25">
      <c r="A162" s="30"/>
      <c r="B162" s="31" t="s">
        <v>289</v>
      </c>
      <c r="C162" s="32">
        <v>1355000</v>
      </c>
      <c r="D162" s="32"/>
      <c r="E162" s="32"/>
    </row>
    <row r="163" spans="1:5" s="36" customFormat="1" ht="25.5" hidden="1" customHeight="1" x14ac:dyDescent="0.25">
      <c r="A163" s="34" t="s">
        <v>290</v>
      </c>
      <c r="B163" s="35" t="s">
        <v>291</v>
      </c>
      <c r="C163" s="9">
        <f t="shared" ref="C163:E163" si="82">C165</f>
        <v>0</v>
      </c>
      <c r="D163" s="9">
        <f t="shared" si="82"/>
        <v>0</v>
      </c>
      <c r="E163" s="9">
        <f t="shared" si="82"/>
        <v>0</v>
      </c>
    </row>
    <row r="164" spans="1:5" s="36" customFormat="1" ht="30" hidden="1" customHeight="1" x14ac:dyDescent="0.25">
      <c r="A164" s="34" t="s">
        <v>292</v>
      </c>
      <c r="B164" s="90" t="s">
        <v>293</v>
      </c>
      <c r="C164" s="9">
        <f t="shared" ref="C164:E164" si="83">C165</f>
        <v>0</v>
      </c>
      <c r="D164" s="9">
        <f t="shared" si="83"/>
        <v>0</v>
      </c>
      <c r="E164" s="9">
        <f t="shared" si="83"/>
        <v>0</v>
      </c>
    </row>
    <row r="165" spans="1:5" ht="32.25" hidden="1" customHeight="1" x14ac:dyDescent="0.25">
      <c r="A165" s="34" t="s">
        <v>294</v>
      </c>
      <c r="B165" s="90" t="s">
        <v>293</v>
      </c>
      <c r="C165" s="10"/>
      <c r="D165" s="10"/>
      <c r="E165" s="10"/>
    </row>
    <row r="166" spans="1:5" ht="30" customHeight="1" x14ac:dyDescent="0.25">
      <c r="A166" s="38"/>
      <c r="B166" s="35" t="s">
        <v>295</v>
      </c>
      <c r="C166" s="9">
        <f t="shared" ref="C166:E166" si="84">C7+C93</f>
        <v>-3245492.33</v>
      </c>
      <c r="D166" s="9">
        <f t="shared" si="84"/>
        <v>0</v>
      </c>
      <c r="E166" s="9">
        <f t="shared" si="84"/>
        <v>0</v>
      </c>
    </row>
    <row r="167" spans="1:5" x14ac:dyDescent="0.25">
      <c r="A167" s="37"/>
      <c r="C167" s="37"/>
      <c r="D167" s="37"/>
      <c r="E167" s="37"/>
    </row>
    <row r="168" spans="1:5" hidden="1" x14ac:dyDescent="0.25">
      <c r="A168" s="37"/>
      <c r="B168" s="37" t="s">
        <v>296</v>
      </c>
      <c r="C168" s="109">
        <f t="shared" ref="C168:E168" si="85">C7</f>
        <v>0</v>
      </c>
      <c r="D168" s="109">
        <f t="shared" si="85"/>
        <v>0</v>
      </c>
      <c r="E168" s="109">
        <f t="shared" si="85"/>
        <v>0</v>
      </c>
    </row>
    <row r="169" spans="1:5" hidden="1" x14ac:dyDescent="0.25">
      <c r="A169" s="37"/>
      <c r="B169" s="37" t="s">
        <v>297</v>
      </c>
      <c r="C169" s="109">
        <f t="shared" ref="C169:E169" si="86">C170+C171+C172+C173</f>
        <v>-3245492.33</v>
      </c>
      <c r="D169" s="109">
        <f t="shared" si="86"/>
        <v>0</v>
      </c>
      <c r="E169" s="109">
        <f t="shared" si="86"/>
        <v>0</v>
      </c>
    </row>
    <row r="170" spans="1:5" hidden="1" x14ac:dyDescent="0.25">
      <c r="A170" s="37"/>
      <c r="B170" s="37" t="s">
        <v>298</v>
      </c>
      <c r="C170" s="109">
        <f t="shared" ref="C170:E170" si="87">C95</f>
        <v>-656670.54</v>
      </c>
      <c r="D170" s="109">
        <f t="shared" si="87"/>
        <v>0</v>
      </c>
      <c r="E170" s="109">
        <f t="shared" si="87"/>
        <v>0</v>
      </c>
    </row>
    <row r="171" spans="1:5" hidden="1" x14ac:dyDescent="0.25">
      <c r="A171" s="37"/>
      <c r="B171" s="37" t="s">
        <v>299</v>
      </c>
      <c r="C171" s="109">
        <f t="shared" ref="C171:E171" si="88">C100</f>
        <v>-3243480</v>
      </c>
      <c r="D171" s="109">
        <f t="shared" si="88"/>
        <v>0</v>
      </c>
      <c r="E171" s="109">
        <f t="shared" si="88"/>
        <v>0</v>
      </c>
    </row>
    <row r="172" spans="1:5" hidden="1" x14ac:dyDescent="0.25">
      <c r="A172" s="37" t="s">
        <v>1</v>
      </c>
      <c r="B172" s="37" t="s">
        <v>300</v>
      </c>
      <c r="C172" s="109">
        <f t="shared" ref="C172:E172" si="89">C133</f>
        <v>-1223772.7900000003</v>
      </c>
      <c r="D172" s="109">
        <f t="shared" si="89"/>
        <v>0</v>
      </c>
      <c r="E172" s="109">
        <f t="shared" si="89"/>
        <v>0</v>
      </c>
    </row>
    <row r="173" spans="1:5" hidden="1" x14ac:dyDescent="0.25">
      <c r="A173" s="37"/>
      <c r="B173" s="37" t="s">
        <v>301</v>
      </c>
      <c r="C173" s="109">
        <f t="shared" ref="C173:E173" si="90">C155+C161+C162</f>
        <v>1878431</v>
      </c>
      <c r="D173" s="109">
        <f t="shared" si="90"/>
        <v>0</v>
      </c>
      <c r="E173" s="109">
        <f t="shared" si="90"/>
        <v>0</v>
      </c>
    </row>
    <row r="174" spans="1:5" hidden="1" x14ac:dyDescent="0.25">
      <c r="A174" s="37"/>
      <c r="B174" s="37" t="s">
        <v>302</v>
      </c>
      <c r="C174" s="109">
        <f t="shared" ref="C174:E174" si="91">C175+C176+C177</f>
        <v>1878431</v>
      </c>
      <c r="D174" s="109">
        <f t="shared" si="91"/>
        <v>0</v>
      </c>
      <c r="E174" s="109">
        <f t="shared" si="91"/>
        <v>0</v>
      </c>
    </row>
    <row r="175" spans="1:5" hidden="1" x14ac:dyDescent="0.25">
      <c r="A175" s="37"/>
      <c r="B175" s="37" t="s">
        <v>303</v>
      </c>
      <c r="C175" s="109">
        <f t="shared" ref="C175:E175" si="92">C153</f>
        <v>0</v>
      </c>
      <c r="D175" s="109">
        <f t="shared" si="92"/>
        <v>0</v>
      </c>
      <c r="E175" s="109">
        <f t="shared" si="92"/>
        <v>0</v>
      </c>
    </row>
    <row r="176" spans="1:5" hidden="1" x14ac:dyDescent="0.25">
      <c r="A176" s="37"/>
      <c r="B176" s="37" t="s">
        <v>304</v>
      </c>
      <c r="C176" s="109">
        <f t="shared" ref="C176:E176" si="93">C158-C177</f>
        <v>1878431</v>
      </c>
      <c r="D176" s="109">
        <f t="shared" si="93"/>
        <v>0</v>
      </c>
      <c r="E176" s="109">
        <f t="shared" si="93"/>
        <v>0</v>
      </c>
    </row>
    <row r="177" spans="1:5" hidden="1" x14ac:dyDescent="0.25">
      <c r="A177" s="37"/>
      <c r="B177" s="37" t="s">
        <v>305</v>
      </c>
      <c r="C177" s="109"/>
      <c r="D177" s="109"/>
      <c r="E177" s="109"/>
    </row>
    <row r="178" spans="1:5" hidden="1" x14ac:dyDescent="0.25">
      <c r="A178" s="37"/>
      <c r="C178" s="109"/>
      <c r="D178" s="109"/>
      <c r="E178" s="109"/>
    </row>
    <row r="179" spans="1:5" hidden="1" x14ac:dyDescent="0.25">
      <c r="A179" s="37"/>
      <c r="C179" s="109">
        <f t="shared" ref="C179:E179" si="94">C166-C168-C169-C174</f>
        <v>-1878431</v>
      </c>
      <c r="D179" s="109">
        <f t="shared" si="94"/>
        <v>0</v>
      </c>
      <c r="E179" s="109">
        <f t="shared" si="94"/>
        <v>0</v>
      </c>
    </row>
    <row r="180" spans="1:5" hidden="1" x14ac:dyDescent="0.25">
      <c r="A180" s="37"/>
      <c r="B180" s="37" t="s">
        <v>306</v>
      </c>
      <c r="C180" s="109">
        <f t="shared" ref="C180:E180" si="95">C171+C172+C173</f>
        <v>-2588821.79</v>
      </c>
      <c r="D180" s="109">
        <f t="shared" si="95"/>
        <v>0</v>
      </c>
      <c r="E180" s="109">
        <f t="shared" si="95"/>
        <v>0</v>
      </c>
    </row>
    <row r="181" spans="1:5" hidden="1" x14ac:dyDescent="0.25">
      <c r="A181" s="37"/>
      <c r="C181" s="37"/>
      <c r="D181" s="37"/>
      <c r="E181" s="37"/>
    </row>
    <row r="182" spans="1:5" hidden="1" x14ac:dyDescent="0.25">
      <c r="B182" s="37" t="s">
        <v>307</v>
      </c>
      <c r="C182" s="39"/>
      <c r="D182" s="39"/>
      <c r="E182" s="39"/>
    </row>
    <row r="183" spans="1:5" x14ac:dyDescent="0.25">
      <c r="A183" s="37"/>
      <c r="C183" s="109"/>
      <c r="D183" s="109"/>
      <c r="E183" s="109"/>
    </row>
  </sheetData>
  <mergeCells count="3">
    <mergeCell ref="C1:E1"/>
    <mergeCell ref="C2:E2"/>
    <mergeCell ref="A3:E3"/>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M834"/>
  <sheetViews>
    <sheetView zoomScale="90" zoomScaleNormal="90" workbookViewId="0">
      <selection activeCell="V504" sqref="V504"/>
    </sheetView>
  </sheetViews>
  <sheetFormatPr defaultRowHeight="15" x14ac:dyDescent="0.25"/>
  <cols>
    <col min="1" max="1" width="37.140625" style="68" customWidth="1"/>
    <col min="2" max="4" width="4" style="2" hidden="1" customWidth="1"/>
    <col min="5" max="5" width="5.140625" style="69" customWidth="1"/>
    <col min="6" max="7" width="4" style="69" customWidth="1"/>
    <col min="8" max="8" width="14" style="67" customWidth="1"/>
    <col min="9" max="9" width="5" style="69" customWidth="1"/>
    <col min="10" max="12" width="14.5703125" style="69" hidden="1" customWidth="1"/>
    <col min="13" max="13" width="12.85546875" style="69" hidden="1" customWidth="1"/>
    <col min="14" max="15" width="14.5703125" style="69" hidden="1" customWidth="1"/>
    <col min="16" max="16" width="16.5703125" style="69" hidden="1" customWidth="1"/>
    <col min="17" max="17" width="13.42578125" style="69" hidden="1" customWidth="1"/>
    <col min="18" max="18" width="16.140625" style="69" hidden="1" customWidth="1"/>
    <col min="19" max="19" width="14.5703125" style="69" hidden="1" customWidth="1"/>
    <col min="20" max="20" width="14.28515625" style="69" hidden="1" customWidth="1"/>
    <col min="21" max="21" width="13.7109375" style="69" hidden="1" customWidth="1"/>
    <col min="22" max="22" width="14.5703125" style="69" customWidth="1"/>
    <col min="23" max="23" width="14.5703125" style="69" hidden="1" customWidth="1"/>
    <col min="24" max="24" width="13.85546875" style="69" hidden="1" customWidth="1"/>
    <col min="25" max="25" width="13.42578125" style="69" hidden="1" customWidth="1"/>
    <col min="26" max="26" width="16.140625" style="69" hidden="1" customWidth="1"/>
    <col min="27" max="27" width="14.5703125" style="69" hidden="1" customWidth="1"/>
    <col min="28" max="28" width="14.28515625" style="69" hidden="1" customWidth="1"/>
    <col min="29" max="29" width="13.7109375" style="69" hidden="1" customWidth="1"/>
    <col min="30" max="31" width="14.5703125" style="69" hidden="1" customWidth="1"/>
    <col min="32" max="32" width="14.85546875" style="69" hidden="1" customWidth="1"/>
    <col min="33" max="33" width="12.7109375" style="69" hidden="1" customWidth="1"/>
    <col min="34" max="35" width="14.5703125" style="69" hidden="1" customWidth="1"/>
    <col min="36" max="36" width="16.5703125" style="69" hidden="1" customWidth="1"/>
    <col min="37" max="37" width="13.42578125" style="69" hidden="1" customWidth="1"/>
    <col min="38" max="38" width="15.5703125" style="69" hidden="1" customWidth="1"/>
    <col min="39" max="39" width="14.5703125" style="69" hidden="1" customWidth="1"/>
    <col min="40" max="40" width="14.28515625" style="69" hidden="1" customWidth="1"/>
    <col min="41" max="41" width="13.7109375" style="69" hidden="1" customWidth="1"/>
    <col min="42" max="42" width="15.7109375" style="69" hidden="1" customWidth="1"/>
    <col min="43" max="43" width="14.7109375" style="69" hidden="1" customWidth="1"/>
    <col min="44" max="44" width="15.42578125" style="69" hidden="1" customWidth="1"/>
    <col min="45" max="45" width="14.85546875" style="69" hidden="1" customWidth="1"/>
    <col min="46" max="47" width="14.5703125" style="69" hidden="1" customWidth="1"/>
    <col min="48" max="48" width="16.5703125" style="69" hidden="1" customWidth="1"/>
    <col min="49" max="49" width="13.42578125" style="69" hidden="1" customWidth="1"/>
    <col min="50" max="50" width="15" style="69" hidden="1" customWidth="1"/>
    <col min="51" max="51" width="14.5703125" style="69" hidden="1" customWidth="1"/>
    <col min="52" max="52" width="14.28515625" style="69" hidden="1" customWidth="1"/>
    <col min="53" max="53" width="13.7109375" style="69" hidden="1" customWidth="1"/>
    <col min="54" max="54" width="11.7109375" style="2" customWidth="1"/>
    <col min="55" max="55" width="11.85546875" style="2" customWidth="1"/>
    <col min="56" max="166" width="9.140625" style="2"/>
    <col min="167" max="167" width="1.42578125" style="2" customWidth="1"/>
    <col min="168" max="168" width="59.5703125" style="2" customWidth="1"/>
    <col min="169" max="169" width="9.140625" style="2" customWidth="1"/>
    <col min="170" max="171" width="3.85546875" style="2" customWidth="1"/>
    <col min="172" max="172" width="10.5703125" style="2" customWidth="1"/>
    <col min="173" max="173" width="3.85546875" style="2" customWidth="1"/>
    <col min="174" max="176" width="14.42578125" style="2" customWidth="1"/>
    <col min="177" max="177" width="4.140625" style="2" customWidth="1"/>
    <col min="178" max="178" width="15" style="2" customWidth="1"/>
    <col min="179" max="180" width="9.140625" style="2" customWidth="1"/>
    <col min="181" max="181" width="11.5703125" style="2" customWidth="1"/>
    <col min="182" max="182" width="18.140625" style="2" customWidth="1"/>
    <col min="183" max="183" width="13.140625" style="2" customWidth="1"/>
    <col min="184" max="184" width="12.28515625" style="2" customWidth="1"/>
    <col min="185" max="422" width="9.140625" style="2"/>
    <col min="423" max="423" width="1.42578125" style="2" customWidth="1"/>
    <col min="424" max="424" width="59.5703125" style="2" customWidth="1"/>
    <col min="425" max="425" width="9.140625" style="2" customWidth="1"/>
    <col min="426" max="427" width="3.85546875" style="2" customWidth="1"/>
    <col min="428" max="428" width="10.5703125" style="2" customWidth="1"/>
    <col min="429" max="429" width="3.85546875" style="2" customWidth="1"/>
    <col min="430" max="432" width="14.42578125" style="2" customWidth="1"/>
    <col min="433" max="433" width="4.140625" style="2" customWidth="1"/>
    <col min="434" max="434" width="15" style="2" customWidth="1"/>
    <col min="435" max="436" width="9.140625" style="2" customWidth="1"/>
    <col min="437" max="437" width="11.5703125" style="2" customWidth="1"/>
    <col min="438" max="438" width="18.140625" style="2" customWidth="1"/>
    <col min="439" max="439" width="13.140625" style="2" customWidth="1"/>
    <col min="440" max="440" width="12.28515625" style="2" customWidth="1"/>
    <col min="441" max="678" width="9.140625" style="2"/>
    <col min="679" max="679" width="1.42578125" style="2" customWidth="1"/>
    <col min="680" max="680" width="59.5703125" style="2" customWidth="1"/>
    <col min="681" max="681" width="9.140625" style="2" customWidth="1"/>
    <col min="682" max="683" width="3.85546875" style="2" customWidth="1"/>
    <col min="684" max="684" width="10.5703125" style="2" customWidth="1"/>
    <col min="685" max="685" width="3.85546875" style="2" customWidth="1"/>
    <col min="686" max="688" width="14.42578125" style="2" customWidth="1"/>
    <col min="689" max="689" width="4.140625" style="2" customWidth="1"/>
    <col min="690" max="690" width="15" style="2" customWidth="1"/>
    <col min="691" max="692" width="9.140625" style="2" customWidth="1"/>
    <col min="693" max="693" width="11.5703125" style="2" customWidth="1"/>
    <col min="694" max="694" width="18.140625" style="2" customWidth="1"/>
    <col min="695" max="695" width="13.140625" style="2" customWidth="1"/>
    <col min="696" max="696" width="12.28515625" style="2" customWidth="1"/>
    <col min="697" max="934" width="9.140625" style="2"/>
    <col min="935" max="935" width="1.42578125" style="2" customWidth="1"/>
    <col min="936" max="936" width="59.5703125" style="2" customWidth="1"/>
    <col min="937" max="937" width="9.140625" style="2" customWidth="1"/>
    <col min="938" max="939" width="3.85546875" style="2" customWidth="1"/>
    <col min="940" max="940" width="10.5703125" style="2" customWidth="1"/>
    <col min="941" max="941" width="3.85546875" style="2" customWidth="1"/>
    <col min="942" max="944" width="14.42578125" style="2" customWidth="1"/>
    <col min="945" max="945" width="4.140625" style="2" customWidth="1"/>
    <col min="946" max="946" width="15" style="2" customWidth="1"/>
    <col min="947" max="948" width="9.140625" style="2" customWidth="1"/>
    <col min="949" max="949" width="11.5703125" style="2" customWidth="1"/>
    <col min="950" max="950" width="18.140625" style="2" customWidth="1"/>
    <col min="951" max="951" width="13.140625" style="2" customWidth="1"/>
    <col min="952" max="952" width="12.28515625" style="2" customWidth="1"/>
    <col min="953" max="1190" width="9.140625" style="2"/>
    <col min="1191" max="1191" width="1.42578125" style="2" customWidth="1"/>
    <col min="1192" max="1192" width="59.5703125" style="2" customWidth="1"/>
    <col min="1193" max="1193" width="9.140625" style="2" customWidth="1"/>
    <col min="1194" max="1195" width="3.85546875" style="2" customWidth="1"/>
    <col min="1196" max="1196" width="10.5703125" style="2" customWidth="1"/>
    <col min="1197" max="1197" width="3.85546875" style="2" customWidth="1"/>
    <col min="1198" max="1200" width="14.42578125" style="2" customWidth="1"/>
    <col min="1201" max="1201" width="4.140625" style="2" customWidth="1"/>
    <col min="1202" max="1202" width="15" style="2" customWidth="1"/>
    <col min="1203" max="1204" width="9.140625" style="2" customWidth="1"/>
    <col min="1205" max="1205" width="11.5703125" style="2" customWidth="1"/>
    <col min="1206" max="1206" width="18.140625" style="2" customWidth="1"/>
    <col min="1207" max="1207" width="13.140625" style="2" customWidth="1"/>
    <col min="1208" max="1208" width="12.28515625" style="2" customWidth="1"/>
    <col min="1209" max="1446" width="9.140625" style="2"/>
    <col min="1447" max="1447" width="1.42578125" style="2" customWidth="1"/>
    <col min="1448" max="1448" width="59.5703125" style="2" customWidth="1"/>
    <col min="1449" max="1449" width="9.140625" style="2" customWidth="1"/>
    <col min="1450" max="1451" width="3.85546875" style="2" customWidth="1"/>
    <col min="1452" max="1452" width="10.5703125" style="2" customWidth="1"/>
    <col min="1453" max="1453" width="3.85546875" style="2" customWidth="1"/>
    <col min="1454" max="1456" width="14.42578125" style="2" customWidth="1"/>
    <col min="1457" max="1457" width="4.140625" style="2" customWidth="1"/>
    <col min="1458" max="1458" width="15" style="2" customWidth="1"/>
    <col min="1459" max="1460" width="9.140625" style="2" customWidth="1"/>
    <col min="1461" max="1461" width="11.5703125" style="2" customWidth="1"/>
    <col min="1462" max="1462" width="18.140625" style="2" customWidth="1"/>
    <col min="1463" max="1463" width="13.140625" style="2" customWidth="1"/>
    <col min="1464" max="1464" width="12.28515625" style="2" customWidth="1"/>
    <col min="1465" max="1702" width="9.140625" style="2"/>
    <col min="1703" max="1703" width="1.42578125" style="2" customWidth="1"/>
    <col min="1704" max="1704" width="59.5703125" style="2" customWidth="1"/>
    <col min="1705" max="1705" width="9.140625" style="2" customWidth="1"/>
    <col min="1706" max="1707" width="3.85546875" style="2" customWidth="1"/>
    <col min="1708" max="1708" width="10.5703125" style="2" customWidth="1"/>
    <col min="1709" max="1709" width="3.85546875" style="2" customWidth="1"/>
    <col min="1710" max="1712" width="14.42578125" style="2" customWidth="1"/>
    <col min="1713" max="1713" width="4.140625" style="2" customWidth="1"/>
    <col min="1714" max="1714" width="15" style="2" customWidth="1"/>
    <col min="1715" max="1716" width="9.140625" style="2" customWidth="1"/>
    <col min="1717" max="1717" width="11.5703125" style="2" customWidth="1"/>
    <col min="1718" max="1718" width="18.140625" style="2" customWidth="1"/>
    <col min="1719" max="1719" width="13.140625" style="2" customWidth="1"/>
    <col min="1720" max="1720" width="12.28515625" style="2" customWidth="1"/>
    <col min="1721" max="1958" width="9.140625" style="2"/>
    <col min="1959" max="1959" width="1.42578125" style="2" customWidth="1"/>
    <col min="1960" max="1960" width="59.5703125" style="2" customWidth="1"/>
    <col min="1961" max="1961" width="9.140625" style="2" customWidth="1"/>
    <col min="1962" max="1963" width="3.85546875" style="2" customWidth="1"/>
    <col min="1964" max="1964" width="10.5703125" style="2" customWidth="1"/>
    <col min="1965" max="1965" width="3.85546875" style="2" customWidth="1"/>
    <col min="1966" max="1968" width="14.42578125" style="2" customWidth="1"/>
    <col min="1969" max="1969" width="4.140625" style="2" customWidth="1"/>
    <col min="1970" max="1970" width="15" style="2" customWidth="1"/>
    <col min="1971" max="1972" width="9.140625" style="2" customWidth="1"/>
    <col min="1973" max="1973" width="11.5703125" style="2" customWidth="1"/>
    <col min="1974" max="1974" width="18.140625" style="2" customWidth="1"/>
    <col min="1975" max="1975" width="13.140625" style="2" customWidth="1"/>
    <col min="1976" max="1976" width="12.28515625" style="2" customWidth="1"/>
    <col min="1977" max="2214" width="9.140625" style="2"/>
    <col min="2215" max="2215" width="1.42578125" style="2" customWidth="1"/>
    <col min="2216" max="2216" width="59.5703125" style="2" customWidth="1"/>
    <col min="2217" max="2217" width="9.140625" style="2" customWidth="1"/>
    <col min="2218" max="2219" width="3.85546875" style="2" customWidth="1"/>
    <col min="2220" max="2220" width="10.5703125" style="2" customWidth="1"/>
    <col min="2221" max="2221" width="3.85546875" style="2" customWidth="1"/>
    <col min="2222" max="2224" width="14.42578125" style="2" customWidth="1"/>
    <col min="2225" max="2225" width="4.140625" style="2" customWidth="1"/>
    <col min="2226" max="2226" width="15" style="2" customWidth="1"/>
    <col min="2227" max="2228" width="9.140625" style="2" customWidth="1"/>
    <col min="2229" max="2229" width="11.5703125" style="2" customWidth="1"/>
    <col min="2230" max="2230" width="18.140625" style="2" customWidth="1"/>
    <col min="2231" max="2231" width="13.140625" style="2" customWidth="1"/>
    <col min="2232" max="2232" width="12.28515625" style="2" customWidth="1"/>
    <col min="2233" max="2470" width="9.140625" style="2"/>
    <col min="2471" max="2471" width="1.42578125" style="2" customWidth="1"/>
    <col min="2472" max="2472" width="59.5703125" style="2" customWidth="1"/>
    <col min="2473" max="2473" width="9.140625" style="2" customWidth="1"/>
    <col min="2474" max="2475" width="3.85546875" style="2" customWidth="1"/>
    <col min="2476" max="2476" width="10.5703125" style="2" customWidth="1"/>
    <col min="2477" max="2477" width="3.85546875" style="2" customWidth="1"/>
    <col min="2478" max="2480" width="14.42578125" style="2" customWidth="1"/>
    <col min="2481" max="2481" width="4.140625" style="2" customWidth="1"/>
    <col min="2482" max="2482" width="15" style="2" customWidth="1"/>
    <col min="2483" max="2484" width="9.140625" style="2" customWidth="1"/>
    <col min="2485" max="2485" width="11.5703125" style="2" customWidth="1"/>
    <col min="2486" max="2486" width="18.140625" style="2" customWidth="1"/>
    <col min="2487" max="2487" width="13.140625" style="2" customWidth="1"/>
    <col min="2488" max="2488" width="12.28515625" style="2" customWidth="1"/>
    <col min="2489" max="2726" width="9.140625" style="2"/>
    <col min="2727" max="2727" width="1.42578125" style="2" customWidth="1"/>
    <col min="2728" max="2728" width="59.5703125" style="2" customWidth="1"/>
    <col min="2729" max="2729" width="9.140625" style="2" customWidth="1"/>
    <col min="2730" max="2731" width="3.85546875" style="2" customWidth="1"/>
    <col min="2732" max="2732" width="10.5703125" style="2" customWidth="1"/>
    <col min="2733" max="2733" width="3.85546875" style="2" customWidth="1"/>
    <col min="2734" max="2736" width="14.42578125" style="2" customWidth="1"/>
    <col min="2737" max="2737" width="4.140625" style="2" customWidth="1"/>
    <col min="2738" max="2738" width="15" style="2" customWidth="1"/>
    <col min="2739" max="2740" width="9.140625" style="2" customWidth="1"/>
    <col min="2741" max="2741" width="11.5703125" style="2" customWidth="1"/>
    <col min="2742" max="2742" width="18.140625" style="2" customWidth="1"/>
    <col min="2743" max="2743" width="13.140625" style="2" customWidth="1"/>
    <col min="2744" max="2744" width="12.28515625" style="2" customWidth="1"/>
    <col min="2745" max="2982" width="9.140625" style="2"/>
    <col min="2983" max="2983" width="1.42578125" style="2" customWidth="1"/>
    <col min="2984" max="2984" width="59.5703125" style="2" customWidth="1"/>
    <col min="2985" max="2985" width="9.140625" style="2" customWidth="1"/>
    <col min="2986" max="2987" width="3.85546875" style="2" customWidth="1"/>
    <col min="2988" max="2988" width="10.5703125" style="2" customWidth="1"/>
    <col min="2989" max="2989" width="3.85546875" style="2" customWidth="1"/>
    <col min="2990" max="2992" width="14.42578125" style="2" customWidth="1"/>
    <col min="2993" max="2993" width="4.140625" style="2" customWidth="1"/>
    <col min="2994" max="2994" width="15" style="2" customWidth="1"/>
    <col min="2995" max="2996" width="9.140625" style="2" customWidth="1"/>
    <col min="2997" max="2997" width="11.5703125" style="2" customWidth="1"/>
    <col min="2998" max="2998" width="18.140625" style="2" customWidth="1"/>
    <col min="2999" max="2999" width="13.140625" style="2" customWidth="1"/>
    <col min="3000" max="3000" width="12.28515625" style="2" customWidth="1"/>
    <col min="3001" max="3238" width="9.140625" style="2"/>
    <col min="3239" max="3239" width="1.42578125" style="2" customWidth="1"/>
    <col min="3240" max="3240" width="59.5703125" style="2" customWidth="1"/>
    <col min="3241" max="3241" width="9.140625" style="2" customWidth="1"/>
    <col min="3242" max="3243" width="3.85546875" style="2" customWidth="1"/>
    <col min="3244" max="3244" width="10.5703125" style="2" customWidth="1"/>
    <col min="3245" max="3245" width="3.85546875" style="2" customWidth="1"/>
    <col min="3246" max="3248" width="14.42578125" style="2" customWidth="1"/>
    <col min="3249" max="3249" width="4.140625" style="2" customWidth="1"/>
    <col min="3250" max="3250" width="15" style="2" customWidth="1"/>
    <col min="3251" max="3252" width="9.140625" style="2" customWidth="1"/>
    <col min="3253" max="3253" width="11.5703125" style="2" customWidth="1"/>
    <col min="3254" max="3254" width="18.140625" style="2" customWidth="1"/>
    <col min="3255" max="3255" width="13.140625" style="2" customWidth="1"/>
    <col min="3256" max="3256" width="12.28515625" style="2" customWidth="1"/>
    <col min="3257" max="3494" width="9.140625" style="2"/>
    <col min="3495" max="3495" width="1.42578125" style="2" customWidth="1"/>
    <col min="3496" max="3496" width="59.5703125" style="2" customWidth="1"/>
    <col min="3497" max="3497" width="9.140625" style="2" customWidth="1"/>
    <col min="3498" max="3499" width="3.85546875" style="2" customWidth="1"/>
    <col min="3500" max="3500" width="10.5703125" style="2" customWidth="1"/>
    <col min="3501" max="3501" width="3.85546875" style="2" customWidth="1"/>
    <col min="3502" max="3504" width="14.42578125" style="2" customWidth="1"/>
    <col min="3505" max="3505" width="4.140625" style="2" customWidth="1"/>
    <col min="3506" max="3506" width="15" style="2" customWidth="1"/>
    <col min="3507" max="3508" width="9.140625" style="2" customWidth="1"/>
    <col min="3509" max="3509" width="11.5703125" style="2" customWidth="1"/>
    <col min="3510" max="3510" width="18.140625" style="2" customWidth="1"/>
    <col min="3511" max="3511" width="13.140625" style="2" customWidth="1"/>
    <col min="3512" max="3512" width="12.28515625" style="2" customWidth="1"/>
    <col min="3513" max="3750" width="9.140625" style="2"/>
    <col min="3751" max="3751" width="1.42578125" style="2" customWidth="1"/>
    <col min="3752" max="3752" width="59.5703125" style="2" customWidth="1"/>
    <col min="3753" max="3753" width="9.140625" style="2" customWidth="1"/>
    <col min="3754" max="3755" width="3.85546875" style="2" customWidth="1"/>
    <col min="3756" max="3756" width="10.5703125" style="2" customWidth="1"/>
    <col min="3757" max="3757" width="3.85546875" style="2" customWidth="1"/>
    <col min="3758" max="3760" width="14.42578125" style="2" customWidth="1"/>
    <col min="3761" max="3761" width="4.140625" style="2" customWidth="1"/>
    <col min="3762" max="3762" width="15" style="2" customWidth="1"/>
    <col min="3763" max="3764" width="9.140625" style="2" customWidth="1"/>
    <col min="3765" max="3765" width="11.5703125" style="2" customWidth="1"/>
    <col min="3766" max="3766" width="18.140625" style="2" customWidth="1"/>
    <col min="3767" max="3767" width="13.140625" style="2" customWidth="1"/>
    <col min="3768" max="3768" width="12.28515625" style="2" customWidth="1"/>
    <col min="3769" max="4006" width="9.140625" style="2"/>
    <col min="4007" max="4007" width="1.42578125" style="2" customWidth="1"/>
    <col min="4008" max="4008" width="59.5703125" style="2" customWidth="1"/>
    <col min="4009" max="4009" width="9.140625" style="2" customWidth="1"/>
    <col min="4010" max="4011" width="3.85546875" style="2" customWidth="1"/>
    <col min="4012" max="4012" width="10.5703125" style="2" customWidth="1"/>
    <col min="4013" max="4013" width="3.85546875" style="2" customWidth="1"/>
    <col min="4014" max="4016" width="14.42578125" style="2" customWidth="1"/>
    <col min="4017" max="4017" width="4.140625" style="2" customWidth="1"/>
    <col min="4018" max="4018" width="15" style="2" customWidth="1"/>
    <col min="4019" max="4020" width="9.140625" style="2" customWidth="1"/>
    <col min="4021" max="4021" width="11.5703125" style="2" customWidth="1"/>
    <col min="4022" max="4022" width="18.140625" style="2" customWidth="1"/>
    <col min="4023" max="4023" width="13.140625" style="2" customWidth="1"/>
    <col min="4024" max="4024" width="12.28515625" style="2" customWidth="1"/>
    <col min="4025" max="4262" width="9.140625" style="2"/>
    <col min="4263" max="4263" width="1.42578125" style="2" customWidth="1"/>
    <col min="4264" max="4264" width="59.5703125" style="2" customWidth="1"/>
    <col min="4265" max="4265" width="9.140625" style="2" customWidth="1"/>
    <col min="4266" max="4267" width="3.85546875" style="2" customWidth="1"/>
    <col min="4268" max="4268" width="10.5703125" style="2" customWidth="1"/>
    <col min="4269" max="4269" width="3.85546875" style="2" customWidth="1"/>
    <col min="4270" max="4272" width="14.42578125" style="2" customWidth="1"/>
    <col min="4273" max="4273" width="4.140625" style="2" customWidth="1"/>
    <col min="4274" max="4274" width="15" style="2" customWidth="1"/>
    <col min="4275" max="4276" width="9.140625" style="2" customWidth="1"/>
    <col min="4277" max="4277" width="11.5703125" style="2" customWidth="1"/>
    <col min="4278" max="4278" width="18.140625" style="2" customWidth="1"/>
    <col min="4279" max="4279" width="13.140625" style="2" customWidth="1"/>
    <col min="4280" max="4280" width="12.28515625" style="2" customWidth="1"/>
    <col min="4281" max="4518" width="9.140625" style="2"/>
    <col min="4519" max="4519" width="1.42578125" style="2" customWidth="1"/>
    <col min="4520" max="4520" width="59.5703125" style="2" customWidth="1"/>
    <col min="4521" max="4521" width="9.140625" style="2" customWidth="1"/>
    <col min="4522" max="4523" width="3.85546875" style="2" customWidth="1"/>
    <col min="4524" max="4524" width="10.5703125" style="2" customWidth="1"/>
    <col min="4525" max="4525" width="3.85546875" style="2" customWidth="1"/>
    <col min="4526" max="4528" width="14.42578125" style="2" customWidth="1"/>
    <col min="4529" max="4529" width="4.140625" style="2" customWidth="1"/>
    <col min="4530" max="4530" width="15" style="2" customWidth="1"/>
    <col min="4531" max="4532" width="9.140625" style="2" customWidth="1"/>
    <col min="4533" max="4533" width="11.5703125" style="2" customWidth="1"/>
    <col min="4534" max="4534" width="18.140625" style="2" customWidth="1"/>
    <col min="4535" max="4535" width="13.140625" style="2" customWidth="1"/>
    <col min="4536" max="4536" width="12.28515625" style="2" customWidth="1"/>
    <col min="4537" max="4774" width="9.140625" style="2"/>
    <col min="4775" max="4775" width="1.42578125" style="2" customWidth="1"/>
    <col min="4776" max="4776" width="59.5703125" style="2" customWidth="1"/>
    <col min="4777" max="4777" width="9.140625" style="2" customWidth="1"/>
    <col min="4778" max="4779" width="3.85546875" style="2" customWidth="1"/>
    <col min="4780" max="4780" width="10.5703125" style="2" customWidth="1"/>
    <col min="4781" max="4781" width="3.85546875" style="2" customWidth="1"/>
    <col min="4782" max="4784" width="14.42578125" style="2" customWidth="1"/>
    <col min="4785" max="4785" width="4.140625" style="2" customWidth="1"/>
    <col min="4786" max="4786" width="15" style="2" customWidth="1"/>
    <col min="4787" max="4788" width="9.140625" style="2" customWidth="1"/>
    <col min="4789" max="4789" width="11.5703125" style="2" customWidth="1"/>
    <col min="4790" max="4790" width="18.140625" style="2" customWidth="1"/>
    <col min="4791" max="4791" width="13.140625" style="2" customWidth="1"/>
    <col min="4792" max="4792" width="12.28515625" style="2" customWidth="1"/>
    <col min="4793" max="5030" width="9.140625" style="2"/>
    <col min="5031" max="5031" width="1.42578125" style="2" customWidth="1"/>
    <col min="5032" max="5032" width="59.5703125" style="2" customWidth="1"/>
    <col min="5033" max="5033" width="9.140625" style="2" customWidth="1"/>
    <col min="5034" max="5035" width="3.85546875" style="2" customWidth="1"/>
    <col min="5036" max="5036" width="10.5703125" style="2" customWidth="1"/>
    <col min="5037" max="5037" width="3.85546875" style="2" customWidth="1"/>
    <col min="5038" max="5040" width="14.42578125" style="2" customWidth="1"/>
    <col min="5041" max="5041" width="4.140625" style="2" customWidth="1"/>
    <col min="5042" max="5042" width="15" style="2" customWidth="1"/>
    <col min="5043" max="5044" width="9.140625" style="2" customWidth="1"/>
    <col min="5045" max="5045" width="11.5703125" style="2" customWidth="1"/>
    <col min="5046" max="5046" width="18.140625" style="2" customWidth="1"/>
    <col min="5047" max="5047" width="13.140625" style="2" customWidth="1"/>
    <col min="5048" max="5048" width="12.28515625" style="2" customWidth="1"/>
    <col min="5049" max="5286" width="9.140625" style="2"/>
    <col min="5287" max="5287" width="1.42578125" style="2" customWidth="1"/>
    <col min="5288" max="5288" width="59.5703125" style="2" customWidth="1"/>
    <col min="5289" max="5289" width="9.140625" style="2" customWidth="1"/>
    <col min="5290" max="5291" width="3.85546875" style="2" customWidth="1"/>
    <col min="5292" max="5292" width="10.5703125" style="2" customWidth="1"/>
    <col min="5293" max="5293" width="3.85546875" style="2" customWidth="1"/>
    <col min="5294" max="5296" width="14.42578125" style="2" customWidth="1"/>
    <col min="5297" max="5297" width="4.140625" style="2" customWidth="1"/>
    <col min="5298" max="5298" width="15" style="2" customWidth="1"/>
    <col min="5299" max="5300" width="9.140625" style="2" customWidth="1"/>
    <col min="5301" max="5301" width="11.5703125" style="2" customWidth="1"/>
    <col min="5302" max="5302" width="18.140625" style="2" customWidth="1"/>
    <col min="5303" max="5303" width="13.140625" style="2" customWidth="1"/>
    <col min="5304" max="5304" width="12.28515625" style="2" customWidth="1"/>
    <col min="5305" max="5542" width="9.140625" style="2"/>
    <col min="5543" max="5543" width="1.42578125" style="2" customWidth="1"/>
    <col min="5544" max="5544" width="59.5703125" style="2" customWidth="1"/>
    <col min="5545" max="5545" width="9.140625" style="2" customWidth="1"/>
    <col min="5546" max="5547" width="3.85546875" style="2" customWidth="1"/>
    <col min="5548" max="5548" width="10.5703125" style="2" customWidth="1"/>
    <col min="5549" max="5549" width="3.85546875" style="2" customWidth="1"/>
    <col min="5550" max="5552" width="14.42578125" style="2" customWidth="1"/>
    <col min="5553" max="5553" width="4.140625" style="2" customWidth="1"/>
    <col min="5554" max="5554" width="15" style="2" customWidth="1"/>
    <col min="5555" max="5556" width="9.140625" style="2" customWidth="1"/>
    <col min="5557" max="5557" width="11.5703125" style="2" customWidth="1"/>
    <col min="5558" max="5558" width="18.140625" style="2" customWidth="1"/>
    <col min="5559" max="5559" width="13.140625" style="2" customWidth="1"/>
    <col min="5560" max="5560" width="12.28515625" style="2" customWidth="1"/>
    <col min="5561" max="5798" width="9.140625" style="2"/>
    <col min="5799" max="5799" width="1.42578125" style="2" customWidth="1"/>
    <col min="5800" max="5800" width="59.5703125" style="2" customWidth="1"/>
    <col min="5801" max="5801" width="9.140625" style="2" customWidth="1"/>
    <col min="5802" max="5803" width="3.85546875" style="2" customWidth="1"/>
    <col min="5804" max="5804" width="10.5703125" style="2" customWidth="1"/>
    <col min="5805" max="5805" width="3.85546875" style="2" customWidth="1"/>
    <col min="5806" max="5808" width="14.42578125" style="2" customWidth="1"/>
    <col min="5809" max="5809" width="4.140625" style="2" customWidth="1"/>
    <col min="5810" max="5810" width="15" style="2" customWidth="1"/>
    <col min="5811" max="5812" width="9.140625" style="2" customWidth="1"/>
    <col min="5813" max="5813" width="11.5703125" style="2" customWidth="1"/>
    <col min="5814" max="5814" width="18.140625" style="2" customWidth="1"/>
    <col min="5815" max="5815" width="13.140625" style="2" customWidth="1"/>
    <col min="5816" max="5816" width="12.28515625" style="2" customWidth="1"/>
    <col min="5817" max="6054" width="9.140625" style="2"/>
    <col min="6055" max="6055" width="1.42578125" style="2" customWidth="1"/>
    <col min="6056" max="6056" width="59.5703125" style="2" customWidth="1"/>
    <col min="6057" max="6057" width="9.140625" style="2" customWidth="1"/>
    <col min="6058" max="6059" width="3.85546875" style="2" customWidth="1"/>
    <col min="6060" max="6060" width="10.5703125" style="2" customWidth="1"/>
    <col min="6061" max="6061" width="3.85546875" style="2" customWidth="1"/>
    <col min="6062" max="6064" width="14.42578125" style="2" customWidth="1"/>
    <col min="6065" max="6065" width="4.140625" style="2" customWidth="1"/>
    <col min="6066" max="6066" width="15" style="2" customWidth="1"/>
    <col min="6067" max="6068" width="9.140625" style="2" customWidth="1"/>
    <col min="6069" max="6069" width="11.5703125" style="2" customWidth="1"/>
    <col min="6070" max="6070" width="18.140625" style="2" customWidth="1"/>
    <col min="6071" max="6071" width="13.140625" style="2" customWidth="1"/>
    <col min="6072" max="6072" width="12.28515625" style="2" customWidth="1"/>
    <col min="6073" max="6310" width="9.140625" style="2"/>
    <col min="6311" max="6311" width="1.42578125" style="2" customWidth="1"/>
    <col min="6312" max="6312" width="59.5703125" style="2" customWidth="1"/>
    <col min="6313" max="6313" width="9.140625" style="2" customWidth="1"/>
    <col min="6314" max="6315" width="3.85546875" style="2" customWidth="1"/>
    <col min="6316" max="6316" width="10.5703125" style="2" customWidth="1"/>
    <col min="6317" max="6317" width="3.85546875" style="2" customWidth="1"/>
    <col min="6318" max="6320" width="14.42578125" style="2" customWidth="1"/>
    <col min="6321" max="6321" width="4.140625" style="2" customWidth="1"/>
    <col min="6322" max="6322" width="15" style="2" customWidth="1"/>
    <col min="6323" max="6324" width="9.140625" style="2" customWidth="1"/>
    <col min="6325" max="6325" width="11.5703125" style="2" customWidth="1"/>
    <col min="6326" max="6326" width="18.140625" style="2" customWidth="1"/>
    <col min="6327" max="6327" width="13.140625" style="2" customWidth="1"/>
    <col min="6328" max="6328" width="12.28515625" style="2" customWidth="1"/>
    <col min="6329" max="6566" width="9.140625" style="2"/>
    <col min="6567" max="6567" width="1.42578125" style="2" customWidth="1"/>
    <col min="6568" max="6568" width="59.5703125" style="2" customWidth="1"/>
    <col min="6569" max="6569" width="9.140625" style="2" customWidth="1"/>
    <col min="6570" max="6571" width="3.85546875" style="2" customWidth="1"/>
    <col min="6572" max="6572" width="10.5703125" style="2" customWidth="1"/>
    <col min="6573" max="6573" width="3.85546875" style="2" customWidth="1"/>
    <col min="6574" max="6576" width="14.42578125" style="2" customWidth="1"/>
    <col min="6577" max="6577" width="4.140625" style="2" customWidth="1"/>
    <col min="6578" max="6578" width="15" style="2" customWidth="1"/>
    <col min="6579" max="6580" width="9.140625" style="2" customWidth="1"/>
    <col min="6581" max="6581" width="11.5703125" style="2" customWidth="1"/>
    <col min="6582" max="6582" width="18.140625" style="2" customWidth="1"/>
    <col min="6583" max="6583" width="13.140625" style="2" customWidth="1"/>
    <col min="6584" max="6584" width="12.28515625" style="2" customWidth="1"/>
    <col min="6585" max="6822" width="9.140625" style="2"/>
    <col min="6823" max="6823" width="1.42578125" style="2" customWidth="1"/>
    <col min="6824" max="6824" width="59.5703125" style="2" customWidth="1"/>
    <col min="6825" max="6825" width="9.140625" style="2" customWidth="1"/>
    <col min="6826" max="6827" width="3.85546875" style="2" customWidth="1"/>
    <col min="6828" max="6828" width="10.5703125" style="2" customWidth="1"/>
    <col min="6829" max="6829" width="3.85546875" style="2" customWidth="1"/>
    <col min="6830" max="6832" width="14.42578125" style="2" customWidth="1"/>
    <col min="6833" max="6833" width="4.140625" style="2" customWidth="1"/>
    <col min="6834" max="6834" width="15" style="2" customWidth="1"/>
    <col min="6835" max="6836" width="9.140625" style="2" customWidth="1"/>
    <col min="6837" max="6837" width="11.5703125" style="2" customWidth="1"/>
    <col min="6838" max="6838" width="18.140625" style="2" customWidth="1"/>
    <col min="6839" max="6839" width="13.140625" style="2" customWidth="1"/>
    <col min="6840" max="6840" width="12.28515625" style="2" customWidth="1"/>
    <col min="6841" max="7078" width="9.140625" style="2"/>
    <col min="7079" max="7079" width="1.42578125" style="2" customWidth="1"/>
    <col min="7080" max="7080" width="59.5703125" style="2" customWidth="1"/>
    <col min="7081" max="7081" width="9.140625" style="2" customWidth="1"/>
    <col min="7082" max="7083" width="3.85546875" style="2" customWidth="1"/>
    <col min="7084" max="7084" width="10.5703125" style="2" customWidth="1"/>
    <col min="7085" max="7085" width="3.85546875" style="2" customWidth="1"/>
    <col min="7086" max="7088" width="14.42578125" style="2" customWidth="1"/>
    <col min="7089" max="7089" width="4.140625" style="2" customWidth="1"/>
    <col min="7090" max="7090" width="15" style="2" customWidth="1"/>
    <col min="7091" max="7092" width="9.140625" style="2" customWidth="1"/>
    <col min="7093" max="7093" width="11.5703125" style="2" customWidth="1"/>
    <col min="7094" max="7094" width="18.140625" style="2" customWidth="1"/>
    <col min="7095" max="7095" width="13.140625" style="2" customWidth="1"/>
    <col min="7096" max="7096" width="12.28515625" style="2" customWidth="1"/>
    <col min="7097" max="7334" width="9.140625" style="2"/>
    <col min="7335" max="7335" width="1.42578125" style="2" customWidth="1"/>
    <col min="7336" max="7336" width="59.5703125" style="2" customWidth="1"/>
    <col min="7337" max="7337" width="9.140625" style="2" customWidth="1"/>
    <col min="7338" max="7339" width="3.85546875" style="2" customWidth="1"/>
    <col min="7340" max="7340" width="10.5703125" style="2" customWidth="1"/>
    <col min="7341" max="7341" width="3.85546875" style="2" customWidth="1"/>
    <col min="7342" max="7344" width="14.42578125" style="2" customWidth="1"/>
    <col min="7345" max="7345" width="4.140625" style="2" customWidth="1"/>
    <col min="7346" max="7346" width="15" style="2" customWidth="1"/>
    <col min="7347" max="7348" width="9.140625" style="2" customWidth="1"/>
    <col min="7349" max="7349" width="11.5703125" style="2" customWidth="1"/>
    <col min="7350" max="7350" width="18.140625" style="2" customWidth="1"/>
    <col min="7351" max="7351" width="13.140625" style="2" customWidth="1"/>
    <col min="7352" max="7352" width="12.28515625" style="2" customWidth="1"/>
    <col min="7353" max="7590" width="9.140625" style="2"/>
    <col min="7591" max="7591" width="1.42578125" style="2" customWidth="1"/>
    <col min="7592" max="7592" width="59.5703125" style="2" customWidth="1"/>
    <col min="7593" max="7593" width="9.140625" style="2" customWidth="1"/>
    <col min="7594" max="7595" width="3.85546875" style="2" customWidth="1"/>
    <col min="7596" max="7596" width="10.5703125" style="2" customWidth="1"/>
    <col min="7597" max="7597" width="3.85546875" style="2" customWidth="1"/>
    <col min="7598" max="7600" width="14.42578125" style="2" customWidth="1"/>
    <col min="7601" max="7601" width="4.140625" style="2" customWidth="1"/>
    <col min="7602" max="7602" width="15" style="2" customWidth="1"/>
    <col min="7603" max="7604" width="9.140625" style="2" customWidth="1"/>
    <col min="7605" max="7605" width="11.5703125" style="2" customWidth="1"/>
    <col min="7606" max="7606" width="18.140625" style="2" customWidth="1"/>
    <col min="7607" max="7607" width="13.140625" style="2" customWidth="1"/>
    <col min="7608" max="7608" width="12.28515625" style="2" customWidth="1"/>
    <col min="7609" max="7846" width="9.140625" style="2"/>
    <col min="7847" max="7847" width="1.42578125" style="2" customWidth="1"/>
    <col min="7848" max="7848" width="59.5703125" style="2" customWidth="1"/>
    <col min="7849" max="7849" width="9.140625" style="2" customWidth="1"/>
    <col min="7850" max="7851" width="3.85546875" style="2" customWidth="1"/>
    <col min="7852" max="7852" width="10.5703125" style="2" customWidth="1"/>
    <col min="7853" max="7853" width="3.85546875" style="2" customWidth="1"/>
    <col min="7854" max="7856" width="14.42578125" style="2" customWidth="1"/>
    <col min="7857" max="7857" width="4.140625" style="2" customWidth="1"/>
    <col min="7858" max="7858" width="15" style="2" customWidth="1"/>
    <col min="7859" max="7860" width="9.140625" style="2" customWidth="1"/>
    <col min="7861" max="7861" width="11.5703125" style="2" customWidth="1"/>
    <col min="7862" max="7862" width="18.140625" style="2" customWidth="1"/>
    <col min="7863" max="7863" width="13.140625" style="2" customWidth="1"/>
    <col min="7864" max="7864" width="12.28515625" style="2" customWidth="1"/>
    <col min="7865" max="8102" width="9.140625" style="2"/>
    <col min="8103" max="8103" width="1.42578125" style="2" customWidth="1"/>
    <col min="8104" max="8104" width="59.5703125" style="2" customWidth="1"/>
    <col min="8105" max="8105" width="9.140625" style="2" customWidth="1"/>
    <col min="8106" max="8107" width="3.85546875" style="2" customWidth="1"/>
    <col min="8108" max="8108" width="10.5703125" style="2" customWidth="1"/>
    <col min="8109" max="8109" width="3.85546875" style="2" customWidth="1"/>
    <col min="8110" max="8112" width="14.42578125" style="2" customWidth="1"/>
    <col min="8113" max="8113" width="4.140625" style="2" customWidth="1"/>
    <col min="8114" max="8114" width="15" style="2" customWidth="1"/>
    <col min="8115" max="8116" width="9.140625" style="2" customWidth="1"/>
    <col min="8117" max="8117" width="11.5703125" style="2" customWidth="1"/>
    <col min="8118" max="8118" width="18.140625" style="2" customWidth="1"/>
    <col min="8119" max="8119" width="13.140625" style="2" customWidth="1"/>
    <col min="8120" max="8120" width="12.28515625" style="2" customWidth="1"/>
    <col min="8121" max="8358" width="9.140625" style="2"/>
    <col min="8359" max="8359" width="1.42578125" style="2" customWidth="1"/>
    <col min="8360" max="8360" width="59.5703125" style="2" customWidth="1"/>
    <col min="8361" max="8361" width="9.140625" style="2" customWidth="1"/>
    <col min="8362" max="8363" width="3.85546875" style="2" customWidth="1"/>
    <col min="8364" max="8364" width="10.5703125" style="2" customWidth="1"/>
    <col min="8365" max="8365" width="3.85546875" style="2" customWidth="1"/>
    <col min="8366" max="8368" width="14.42578125" style="2" customWidth="1"/>
    <col min="8369" max="8369" width="4.140625" style="2" customWidth="1"/>
    <col min="8370" max="8370" width="15" style="2" customWidth="1"/>
    <col min="8371" max="8372" width="9.140625" style="2" customWidth="1"/>
    <col min="8373" max="8373" width="11.5703125" style="2" customWidth="1"/>
    <col min="8374" max="8374" width="18.140625" style="2" customWidth="1"/>
    <col min="8375" max="8375" width="13.140625" style="2" customWidth="1"/>
    <col min="8376" max="8376" width="12.28515625" style="2" customWidth="1"/>
    <col min="8377" max="8614" width="9.140625" style="2"/>
    <col min="8615" max="8615" width="1.42578125" style="2" customWidth="1"/>
    <col min="8616" max="8616" width="59.5703125" style="2" customWidth="1"/>
    <col min="8617" max="8617" width="9.140625" style="2" customWidth="1"/>
    <col min="8618" max="8619" width="3.85546875" style="2" customWidth="1"/>
    <col min="8620" max="8620" width="10.5703125" style="2" customWidth="1"/>
    <col min="8621" max="8621" width="3.85546875" style="2" customWidth="1"/>
    <col min="8622" max="8624" width="14.42578125" style="2" customWidth="1"/>
    <col min="8625" max="8625" width="4.140625" style="2" customWidth="1"/>
    <col min="8626" max="8626" width="15" style="2" customWidth="1"/>
    <col min="8627" max="8628" width="9.140625" style="2" customWidth="1"/>
    <col min="8629" max="8629" width="11.5703125" style="2" customWidth="1"/>
    <col min="8630" max="8630" width="18.140625" style="2" customWidth="1"/>
    <col min="8631" max="8631" width="13.140625" style="2" customWidth="1"/>
    <col min="8632" max="8632" width="12.28515625" style="2" customWidth="1"/>
    <col min="8633" max="8870" width="9.140625" style="2"/>
    <col min="8871" max="8871" width="1.42578125" style="2" customWidth="1"/>
    <col min="8872" max="8872" width="59.5703125" style="2" customWidth="1"/>
    <col min="8873" max="8873" width="9.140625" style="2" customWidth="1"/>
    <col min="8874" max="8875" width="3.85546875" style="2" customWidth="1"/>
    <col min="8876" max="8876" width="10.5703125" style="2" customWidth="1"/>
    <col min="8877" max="8877" width="3.85546875" style="2" customWidth="1"/>
    <col min="8878" max="8880" width="14.42578125" style="2" customWidth="1"/>
    <col min="8881" max="8881" width="4.140625" style="2" customWidth="1"/>
    <col min="8882" max="8882" width="15" style="2" customWidth="1"/>
    <col min="8883" max="8884" width="9.140625" style="2" customWidth="1"/>
    <col min="8885" max="8885" width="11.5703125" style="2" customWidth="1"/>
    <col min="8886" max="8886" width="18.140625" style="2" customWidth="1"/>
    <col min="8887" max="8887" width="13.140625" style="2" customWidth="1"/>
    <col min="8888" max="8888" width="12.28515625" style="2" customWidth="1"/>
    <col min="8889" max="9126" width="9.140625" style="2"/>
    <col min="9127" max="9127" width="1.42578125" style="2" customWidth="1"/>
    <col min="9128" max="9128" width="59.5703125" style="2" customWidth="1"/>
    <col min="9129" max="9129" width="9.140625" style="2" customWidth="1"/>
    <col min="9130" max="9131" width="3.85546875" style="2" customWidth="1"/>
    <col min="9132" max="9132" width="10.5703125" style="2" customWidth="1"/>
    <col min="9133" max="9133" width="3.85546875" style="2" customWidth="1"/>
    <col min="9134" max="9136" width="14.42578125" style="2" customWidth="1"/>
    <col min="9137" max="9137" width="4.140625" style="2" customWidth="1"/>
    <col min="9138" max="9138" width="15" style="2" customWidth="1"/>
    <col min="9139" max="9140" width="9.140625" style="2" customWidth="1"/>
    <col min="9141" max="9141" width="11.5703125" style="2" customWidth="1"/>
    <col min="9142" max="9142" width="18.140625" style="2" customWidth="1"/>
    <col min="9143" max="9143" width="13.140625" style="2" customWidth="1"/>
    <col min="9144" max="9144" width="12.28515625" style="2" customWidth="1"/>
    <col min="9145" max="9382" width="9.140625" style="2"/>
    <col min="9383" max="9383" width="1.42578125" style="2" customWidth="1"/>
    <col min="9384" max="9384" width="59.5703125" style="2" customWidth="1"/>
    <col min="9385" max="9385" width="9.140625" style="2" customWidth="1"/>
    <col min="9386" max="9387" width="3.85546875" style="2" customWidth="1"/>
    <col min="9388" max="9388" width="10.5703125" style="2" customWidth="1"/>
    <col min="9389" max="9389" width="3.85546875" style="2" customWidth="1"/>
    <col min="9390" max="9392" width="14.42578125" style="2" customWidth="1"/>
    <col min="9393" max="9393" width="4.140625" style="2" customWidth="1"/>
    <col min="9394" max="9394" width="15" style="2" customWidth="1"/>
    <col min="9395" max="9396" width="9.140625" style="2" customWidth="1"/>
    <col min="9397" max="9397" width="11.5703125" style="2" customWidth="1"/>
    <col min="9398" max="9398" width="18.140625" style="2" customWidth="1"/>
    <col min="9399" max="9399" width="13.140625" style="2" customWidth="1"/>
    <col min="9400" max="9400" width="12.28515625" style="2" customWidth="1"/>
    <col min="9401" max="9638" width="9.140625" style="2"/>
    <col min="9639" max="9639" width="1.42578125" style="2" customWidth="1"/>
    <col min="9640" max="9640" width="59.5703125" style="2" customWidth="1"/>
    <col min="9641" max="9641" width="9.140625" style="2" customWidth="1"/>
    <col min="9642" max="9643" width="3.85546875" style="2" customWidth="1"/>
    <col min="9644" max="9644" width="10.5703125" style="2" customWidth="1"/>
    <col min="9645" max="9645" width="3.85546875" style="2" customWidth="1"/>
    <col min="9646" max="9648" width="14.42578125" style="2" customWidth="1"/>
    <col min="9649" max="9649" width="4.140625" style="2" customWidth="1"/>
    <col min="9650" max="9650" width="15" style="2" customWidth="1"/>
    <col min="9651" max="9652" width="9.140625" style="2" customWidth="1"/>
    <col min="9653" max="9653" width="11.5703125" style="2" customWidth="1"/>
    <col min="9654" max="9654" width="18.140625" style="2" customWidth="1"/>
    <col min="9655" max="9655" width="13.140625" style="2" customWidth="1"/>
    <col min="9656" max="9656" width="12.28515625" style="2" customWidth="1"/>
    <col min="9657" max="9894" width="9.140625" style="2"/>
    <col min="9895" max="9895" width="1.42578125" style="2" customWidth="1"/>
    <col min="9896" max="9896" width="59.5703125" style="2" customWidth="1"/>
    <col min="9897" max="9897" width="9.140625" style="2" customWidth="1"/>
    <col min="9898" max="9899" width="3.85546875" style="2" customWidth="1"/>
    <col min="9900" max="9900" width="10.5703125" style="2" customWidth="1"/>
    <col min="9901" max="9901" width="3.85546875" style="2" customWidth="1"/>
    <col min="9902" max="9904" width="14.42578125" style="2" customWidth="1"/>
    <col min="9905" max="9905" width="4.140625" style="2" customWidth="1"/>
    <col min="9906" max="9906" width="15" style="2" customWidth="1"/>
    <col min="9907" max="9908" width="9.140625" style="2" customWidth="1"/>
    <col min="9909" max="9909" width="11.5703125" style="2" customWidth="1"/>
    <col min="9910" max="9910" width="18.140625" style="2" customWidth="1"/>
    <col min="9911" max="9911" width="13.140625" style="2" customWidth="1"/>
    <col min="9912" max="9912" width="12.28515625" style="2" customWidth="1"/>
    <col min="9913" max="10150" width="9.140625" style="2"/>
    <col min="10151" max="10151" width="1.42578125" style="2" customWidth="1"/>
    <col min="10152" max="10152" width="59.5703125" style="2" customWidth="1"/>
    <col min="10153" max="10153" width="9.140625" style="2" customWidth="1"/>
    <col min="10154" max="10155" width="3.85546875" style="2" customWidth="1"/>
    <col min="10156" max="10156" width="10.5703125" style="2" customWidth="1"/>
    <col min="10157" max="10157" width="3.85546875" style="2" customWidth="1"/>
    <col min="10158" max="10160" width="14.42578125" style="2" customWidth="1"/>
    <col min="10161" max="10161" width="4.140625" style="2" customWidth="1"/>
    <col min="10162" max="10162" width="15" style="2" customWidth="1"/>
    <col min="10163" max="10164" width="9.140625" style="2" customWidth="1"/>
    <col min="10165" max="10165" width="11.5703125" style="2" customWidth="1"/>
    <col min="10166" max="10166" width="18.140625" style="2" customWidth="1"/>
    <col min="10167" max="10167" width="13.140625" style="2" customWidth="1"/>
    <col min="10168" max="10168" width="12.28515625" style="2" customWidth="1"/>
    <col min="10169" max="10406" width="9.140625" style="2"/>
    <col min="10407" max="10407" width="1.42578125" style="2" customWidth="1"/>
    <col min="10408" max="10408" width="59.5703125" style="2" customWidth="1"/>
    <col min="10409" max="10409" width="9.140625" style="2" customWidth="1"/>
    <col min="10410" max="10411" width="3.85546875" style="2" customWidth="1"/>
    <col min="10412" max="10412" width="10.5703125" style="2" customWidth="1"/>
    <col min="10413" max="10413" width="3.85546875" style="2" customWidth="1"/>
    <col min="10414" max="10416" width="14.42578125" style="2" customWidth="1"/>
    <col min="10417" max="10417" width="4.140625" style="2" customWidth="1"/>
    <col min="10418" max="10418" width="15" style="2" customWidth="1"/>
    <col min="10419" max="10420" width="9.140625" style="2" customWidth="1"/>
    <col min="10421" max="10421" width="11.5703125" style="2" customWidth="1"/>
    <col min="10422" max="10422" width="18.140625" style="2" customWidth="1"/>
    <col min="10423" max="10423" width="13.140625" style="2" customWidth="1"/>
    <col min="10424" max="10424" width="12.28515625" style="2" customWidth="1"/>
    <col min="10425" max="10662" width="9.140625" style="2"/>
    <col min="10663" max="10663" width="1.42578125" style="2" customWidth="1"/>
    <col min="10664" max="10664" width="59.5703125" style="2" customWidth="1"/>
    <col min="10665" max="10665" width="9.140625" style="2" customWidth="1"/>
    <col min="10666" max="10667" width="3.85546875" style="2" customWidth="1"/>
    <col min="10668" max="10668" width="10.5703125" style="2" customWidth="1"/>
    <col min="10669" max="10669" width="3.85546875" style="2" customWidth="1"/>
    <col min="10670" max="10672" width="14.42578125" style="2" customWidth="1"/>
    <col min="10673" max="10673" width="4.140625" style="2" customWidth="1"/>
    <col min="10674" max="10674" width="15" style="2" customWidth="1"/>
    <col min="10675" max="10676" width="9.140625" style="2" customWidth="1"/>
    <col min="10677" max="10677" width="11.5703125" style="2" customWidth="1"/>
    <col min="10678" max="10678" width="18.140625" style="2" customWidth="1"/>
    <col min="10679" max="10679" width="13.140625" style="2" customWidth="1"/>
    <col min="10680" max="10680" width="12.28515625" style="2" customWidth="1"/>
    <col min="10681" max="10918" width="9.140625" style="2"/>
    <col min="10919" max="10919" width="1.42578125" style="2" customWidth="1"/>
    <col min="10920" max="10920" width="59.5703125" style="2" customWidth="1"/>
    <col min="10921" max="10921" width="9.140625" style="2" customWidth="1"/>
    <col min="10922" max="10923" width="3.85546875" style="2" customWidth="1"/>
    <col min="10924" max="10924" width="10.5703125" style="2" customWidth="1"/>
    <col min="10925" max="10925" width="3.85546875" style="2" customWidth="1"/>
    <col min="10926" max="10928" width="14.42578125" style="2" customWidth="1"/>
    <col min="10929" max="10929" width="4.140625" style="2" customWidth="1"/>
    <col min="10930" max="10930" width="15" style="2" customWidth="1"/>
    <col min="10931" max="10932" width="9.140625" style="2" customWidth="1"/>
    <col min="10933" max="10933" width="11.5703125" style="2" customWidth="1"/>
    <col min="10934" max="10934" width="18.140625" style="2" customWidth="1"/>
    <col min="10935" max="10935" width="13.140625" style="2" customWidth="1"/>
    <col min="10936" max="10936" width="12.28515625" style="2" customWidth="1"/>
    <col min="10937" max="11174" width="9.140625" style="2"/>
    <col min="11175" max="11175" width="1.42578125" style="2" customWidth="1"/>
    <col min="11176" max="11176" width="59.5703125" style="2" customWidth="1"/>
    <col min="11177" max="11177" width="9.140625" style="2" customWidth="1"/>
    <col min="11178" max="11179" width="3.85546875" style="2" customWidth="1"/>
    <col min="11180" max="11180" width="10.5703125" style="2" customWidth="1"/>
    <col min="11181" max="11181" width="3.85546875" style="2" customWidth="1"/>
    <col min="11182" max="11184" width="14.42578125" style="2" customWidth="1"/>
    <col min="11185" max="11185" width="4.140625" style="2" customWidth="1"/>
    <col min="11186" max="11186" width="15" style="2" customWidth="1"/>
    <col min="11187" max="11188" width="9.140625" style="2" customWidth="1"/>
    <col min="11189" max="11189" width="11.5703125" style="2" customWidth="1"/>
    <col min="11190" max="11190" width="18.140625" style="2" customWidth="1"/>
    <col min="11191" max="11191" width="13.140625" style="2" customWidth="1"/>
    <col min="11192" max="11192" width="12.28515625" style="2" customWidth="1"/>
    <col min="11193" max="11430" width="9.140625" style="2"/>
    <col min="11431" max="11431" width="1.42578125" style="2" customWidth="1"/>
    <col min="11432" max="11432" width="59.5703125" style="2" customWidth="1"/>
    <col min="11433" max="11433" width="9.140625" style="2" customWidth="1"/>
    <col min="11434" max="11435" width="3.85546875" style="2" customWidth="1"/>
    <col min="11436" max="11436" width="10.5703125" style="2" customWidth="1"/>
    <col min="11437" max="11437" width="3.85546875" style="2" customWidth="1"/>
    <col min="11438" max="11440" width="14.42578125" style="2" customWidth="1"/>
    <col min="11441" max="11441" width="4.140625" style="2" customWidth="1"/>
    <col min="11442" max="11442" width="15" style="2" customWidth="1"/>
    <col min="11443" max="11444" width="9.140625" style="2" customWidth="1"/>
    <col min="11445" max="11445" width="11.5703125" style="2" customWidth="1"/>
    <col min="11446" max="11446" width="18.140625" style="2" customWidth="1"/>
    <col min="11447" max="11447" width="13.140625" style="2" customWidth="1"/>
    <col min="11448" max="11448" width="12.28515625" style="2" customWidth="1"/>
    <col min="11449" max="11686" width="9.140625" style="2"/>
    <col min="11687" max="11687" width="1.42578125" style="2" customWidth="1"/>
    <col min="11688" max="11688" width="59.5703125" style="2" customWidth="1"/>
    <col min="11689" max="11689" width="9.140625" style="2" customWidth="1"/>
    <col min="11690" max="11691" width="3.85546875" style="2" customWidth="1"/>
    <col min="11692" max="11692" width="10.5703125" style="2" customWidth="1"/>
    <col min="11693" max="11693" width="3.85546875" style="2" customWidth="1"/>
    <col min="11694" max="11696" width="14.42578125" style="2" customWidth="1"/>
    <col min="11697" max="11697" width="4.140625" style="2" customWidth="1"/>
    <col min="11698" max="11698" width="15" style="2" customWidth="1"/>
    <col min="11699" max="11700" width="9.140625" style="2" customWidth="1"/>
    <col min="11701" max="11701" width="11.5703125" style="2" customWidth="1"/>
    <col min="11702" max="11702" width="18.140625" style="2" customWidth="1"/>
    <col min="11703" max="11703" width="13.140625" style="2" customWidth="1"/>
    <col min="11704" max="11704" width="12.28515625" style="2" customWidth="1"/>
    <col min="11705" max="11942" width="9.140625" style="2"/>
    <col min="11943" max="11943" width="1.42578125" style="2" customWidth="1"/>
    <col min="11944" max="11944" width="59.5703125" style="2" customWidth="1"/>
    <col min="11945" max="11945" width="9.140625" style="2" customWidth="1"/>
    <col min="11946" max="11947" width="3.85546875" style="2" customWidth="1"/>
    <col min="11948" max="11948" width="10.5703125" style="2" customWidth="1"/>
    <col min="11949" max="11949" width="3.85546875" style="2" customWidth="1"/>
    <col min="11950" max="11952" width="14.42578125" style="2" customWidth="1"/>
    <col min="11953" max="11953" width="4.140625" style="2" customWidth="1"/>
    <col min="11954" max="11954" width="15" style="2" customWidth="1"/>
    <col min="11955" max="11956" width="9.140625" style="2" customWidth="1"/>
    <col min="11957" max="11957" width="11.5703125" style="2" customWidth="1"/>
    <col min="11958" max="11958" width="18.140625" style="2" customWidth="1"/>
    <col min="11959" max="11959" width="13.140625" style="2" customWidth="1"/>
    <col min="11960" max="11960" width="12.28515625" style="2" customWidth="1"/>
    <col min="11961" max="12198" width="9.140625" style="2"/>
    <col min="12199" max="12199" width="1.42578125" style="2" customWidth="1"/>
    <col min="12200" max="12200" width="59.5703125" style="2" customWidth="1"/>
    <col min="12201" max="12201" width="9.140625" style="2" customWidth="1"/>
    <col min="12202" max="12203" width="3.85546875" style="2" customWidth="1"/>
    <col min="12204" max="12204" width="10.5703125" style="2" customWidth="1"/>
    <col min="12205" max="12205" width="3.85546875" style="2" customWidth="1"/>
    <col min="12206" max="12208" width="14.42578125" style="2" customWidth="1"/>
    <col min="12209" max="12209" width="4.140625" style="2" customWidth="1"/>
    <col min="12210" max="12210" width="15" style="2" customWidth="1"/>
    <col min="12211" max="12212" width="9.140625" style="2" customWidth="1"/>
    <col min="12213" max="12213" width="11.5703125" style="2" customWidth="1"/>
    <col min="12214" max="12214" width="18.140625" style="2" customWidth="1"/>
    <col min="12215" max="12215" width="13.140625" style="2" customWidth="1"/>
    <col min="12216" max="12216" width="12.28515625" style="2" customWidth="1"/>
    <col min="12217" max="12454" width="9.140625" style="2"/>
    <col min="12455" max="12455" width="1.42578125" style="2" customWidth="1"/>
    <col min="12456" max="12456" width="59.5703125" style="2" customWidth="1"/>
    <col min="12457" max="12457" width="9.140625" style="2" customWidth="1"/>
    <col min="12458" max="12459" width="3.85546875" style="2" customWidth="1"/>
    <col min="12460" max="12460" width="10.5703125" style="2" customWidth="1"/>
    <col min="12461" max="12461" width="3.85546875" style="2" customWidth="1"/>
    <col min="12462" max="12464" width="14.42578125" style="2" customWidth="1"/>
    <col min="12465" max="12465" width="4.140625" style="2" customWidth="1"/>
    <col min="12466" max="12466" width="15" style="2" customWidth="1"/>
    <col min="12467" max="12468" width="9.140625" style="2" customWidth="1"/>
    <col min="12469" max="12469" width="11.5703125" style="2" customWidth="1"/>
    <col min="12470" max="12470" width="18.140625" style="2" customWidth="1"/>
    <col min="12471" max="12471" width="13.140625" style="2" customWidth="1"/>
    <col min="12472" max="12472" width="12.28515625" style="2" customWidth="1"/>
    <col min="12473" max="12710" width="9.140625" style="2"/>
    <col min="12711" max="12711" width="1.42578125" style="2" customWidth="1"/>
    <col min="12712" max="12712" width="59.5703125" style="2" customWidth="1"/>
    <col min="12713" max="12713" width="9.140625" style="2" customWidth="1"/>
    <col min="12714" max="12715" width="3.85546875" style="2" customWidth="1"/>
    <col min="12716" max="12716" width="10.5703125" style="2" customWidth="1"/>
    <col min="12717" max="12717" width="3.85546875" style="2" customWidth="1"/>
    <col min="12718" max="12720" width="14.42578125" style="2" customWidth="1"/>
    <col min="12721" max="12721" width="4.140625" style="2" customWidth="1"/>
    <col min="12722" max="12722" width="15" style="2" customWidth="1"/>
    <col min="12723" max="12724" width="9.140625" style="2" customWidth="1"/>
    <col min="12725" max="12725" width="11.5703125" style="2" customWidth="1"/>
    <col min="12726" max="12726" width="18.140625" style="2" customWidth="1"/>
    <col min="12727" max="12727" width="13.140625" style="2" customWidth="1"/>
    <col min="12728" max="12728" width="12.28515625" style="2" customWidth="1"/>
    <col min="12729" max="12966" width="9.140625" style="2"/>
    <col min="12967" max="12967" width="1.42578125" style="2" customWidth="1"/>
    <col min="12968" max="12968" width="59.5703125" style="2" customWidth="1"/>
    <col min="12969" max="12969" width="9.140625" style="2" customWidth="1"/>
    <col min="12970" max="12971" width="3.85546875" style="2" customWidth="1"/>
    <col min="12972" max="12972" width="10.5703125" style="2" customWidth="1"/>
    <col min="12973" max="12973" width="3.85546875" style="2" customWidth="1"/>
    <col min="12974" max="12976" width="14.42578125" style="2" customWidth="1"/>
    <col min="12977" max="12977" width="4.140625" style="2" customWidth="1"/>
    <col min="12978" max="12978" width="15" style="2" customWidth="1"/>
    <col min="12979" max="12980" width="9.140625" style="2" customWidth="1"/>
    <col min="12981" max="12981" width="11.5703125" style="2" customWidth="1"/>
    <col min="12982" max="12982" width="18.140625" style="2" customWidth="1"/>
    <col min="12983" max="12983" width="13.140625" style="2" customWidth="1"/>
    <col min="12984" max="12984" width="12.28515625" style="2" customWidth="1"/>
    <col min="12985" max="13222" width="9.140625" style="2"/>
    <col min="13223" max="13223" width="1.42578125" style="2" customWidth="1"/>
    <col min="13224" max="13224" width="59.5703125" style="2" customWidth="1"/>
    <col min="13225" max="13225" width="9.140625" style="2" customWidth="1"/>
    <col min="13226" max="13227" width="3.85546875" style="2" customWidth="1"/>
    <col min="13228" max="13228" width="10.5703125" style="2" customWidth="1"/>
    <col min="13229" max="13229" width="3.85546875" style="2" customWidth="1"/>
    <col min="13230" max="13232" width="14.42578125" style="2" customWidth="1"/>
    <col min="13233" max="13233" width="4.140625" style="2" customWidth="1"/>
    <col min="13234" max="13234" width="15" style="2" customWidth="1"/>
    <col min="13235" max="13236" width="9.140625" style="2" customWidth="1"/>
    <col min="13237" max="13237" width="11.5703125" style="2" customWidth="1"/>
    <col min="13238" max="13238" width="18.140625" style="2" customWidth="1"/>
    <col min="13239" max="13239" width="13.140625" style="2" customWidth="1"/>
    <col min="13240" max="13240" width="12.28515625" style="2" customWidth="1"/>
    <col min="13241" max="13478" width="9.140625" style="2"/>
    <col min="13479" max="13479" width="1.42578125" style="2" customWidth="1"/>
    <col min="13480" max="13480" width="59.5703125" style="2" customWidth="1"/>
    <col min="13481" max="13481" width="9.140625" style="2" customWidth="1"/>
    <col min="13482" max="13483" width="3.85546875" style="2" customWidth="1"/>
    <col min="13484" max="13484" width="10.5703125" style="2" customWidth="1"/>
    <col min="13485" max="13485" width="3.85546875" style="2" customWidth="1"/>
    <col min="13486" max="13488" width="14.42578125" style="2" customWidth="1"/>
    <col min="13489" max="13489" width="4.140625" style="2" customWidth="1"/>
    <col min="13490" max="13490" width="15" style="2" customWidth="1"/>
    <col min="13491" max="13492" width="9.140625" style="2" customWidth="1"/>
    <col min="13493" max="13493" width="11.5703125" style="2" customWidth="1"/>
    <col min="13494" max="13494" width="18.140625" style="2" customWidth="1"/>
    <col min="13495" max="13495" width="13.140625" style="2" customWidth="1"/>
    <col min="13496" max="13496" width="12.28515625" style="2" customWidth="1"/>
    <col min="13497" max="13734" width="9.140625" style="2"/>
    <col min="13735" max="13735" width="1.42578125" style="2" customWidth="1"/>
    <col min="13736" max="13736" width="59.5703125" style="2" customWidth="1"/>
    <col min="13737" max="13737" width="9.140625" style="2" customWidth="1"/>
    <col min="13738" max="13739" width="3.85546875" style="2" customWidth="1"/>
    <col min="13740" max="13740" width="10.5703125" style="2" customWidth="1"/>
    <col min="13741" max="13741" width="3.85546875" style="2" customWidth="1"/>
    <col min="13742" max="13744" width="14.42578125" style="2" customWidth="1"/>
    <col min="13745" max="13745" width="4.140625" style="2" customWidth="1"/>
    <col min="13746" max="13746" width="15" style="2" customWidth="1"/>
    <col min="13747" max="13748" width="9.140625" style="2" customWidth="1"/>
    <col min="13749" max="13749" width="11.5703125" style="2" customWidth="1"/>
    <col min="13750" max="13750" width="18.140625" style="2" customWidth="1"/>
    <col min="13751" max="13751" width="13.140625" style="2" customWidth="1"/>
    <col min="13752" max="13752" width="12.28515625" style="2" customWidth="1"/>
    <col min="13753" max="13990" width="9.140625" style="2"/>
    <col min="13991" max="13991" width="1.42578125" style="2" customWidth="1"/>
    <col min="13992" max="13992" width="59.5703125" style="2" customWidth="1"/>
    <col min="13993" max="13993" width="9.140625" style="2" customWidth="1"/>
    <col min="13994" max="13995" width="3.85546875" style="2" customWidth="1"/>
    <col min="13996" max="13996" width="10.5703125" style="2" customWidth="1"/>
    <col min="13997" max="13997" width="3.85546875" style="2" customWidth="1"/>
    <col min="13998" max="14000" width="14.42578125" style="2" customWidth="1"/>
    <col min="14001" max="14001" width="4.140625" style="2" customWidth="1"/>
    <col min="14002" max="14002" width="15" style="2" customWidth="1"/>
    <col min="14003" max="14004" width="9.140625" style="2" customWidth="1"/>
    <col min="14005" max="14005" width="11.5703125" style="2" customWidth="1"/>
    <col min="14006" max="14006" width="18.140625" style="2" customWidth="1"/>
    <col min="14007" max="14007" width="13.140625" style="2" customWidth="1"/>
    <col min="14008" max="14008" width="12.28515625" style="2" customWidth="1"/>
    <col min="14009" max="14246" width="9.140625" style="2"/>
    <col min="14247" max="14247" width="1.42578125" style="2" customWidth="1"/>
    <col min="14248" max="14248" width="59.5703125" style="2" customWidth="1"/>
    <col min="14249" max="14249" width="9.140625" style="2" customWidth="1"/>
    <col min="14250" max="14251" width="3.85546875" style="2" customWidth="1"/>
    <col min="14252" max="14252" width="10.5703125" style="2" customWidth="1"/>
    <col min="14253" max="14253" width="3.85546875" style="2" customWidth="1"/>
    <col min="14254" max="14256" width="14.42578125" style="2" customWidth="1"/>
    <col min="14257" max="14257" width="4.140625" style="2" customWidth="1"/>
    <col min="14258" max="14258" width="15" style="2" customWidth="1"/>
    <col min="14259" max="14260" width="9.140625" style="2" customWidth="1"/>
    <col min="14261" max="14261" width="11.5703125" style="2" customWidth="1"/>
    <col min="14262" max="14262" width="18.140625" style="2" customWidth="1"/>
    <col min="14263" max="14263" width="13.140625" style="2" customWidth="1"/>
    <col min="14264" max="14264" width="12.28515625" style="2" customWidth="1"/>
    <col min="14265" max="14502" width="9.140625" style="2"/>
    <col min="14503" max="14503" width="1.42578125" style="2" customWidth="1"/>
    <col min="14504" max="14504" width="59.5703125" style="2" customWidth="1"/>
    <col min="14505" max="14505" width="9.140625" style="2" customWidth="1"/>
    <col min="14506" max="14507" width="3.85546875" style="2" customWidth="1"/>
    <col min="14508" max="14508" width="10.5703125" style="2" customWidth="1"/>
    <col min="14509" max="14509" width="3.85546875" style="2" customWidth="1"/>
    <col min="14510" max="14512" width="14.42578125" style="2" customWidth="1"/>
    <col min="14513" max="14513" width="4.140625" style="2" customWidth="1"/>
    <col min="14514" max="14514" width="15" style="2" customWidth="1"/>
    <col min="14515" max="14516" width="9.140625" style="2" customWidth="1"/>
    <col min="14517" max="14517" width="11.5703125" style="2" customWidth="1"/>
    <col min="14518" max="14518" width="18.140625" style="2" customWidth="1"/>
    <col min="14519" max="14519" width="13.140625" style="2" customWidth="1"/>
    <col min="14520" max="14520" width="12.28515625" style="2" customWidth="1"/>
    <col min="14521" max="14758" width="9.140625" style="2"/>
    <col min="14759" max="14759" width="1.42578125" style="2" customWidth="1"/>
    <col min="14760" max="14760" width="59.5703125" style="2" customWidth="1"/>
    <col min="14761" max="14761" width="9.140625" style="2" customWidth="1"/>
    <col min="14762" max="14763" width="3.85546875" style="2" customWidth="1"/>
    <col min="14764" max="14764" width="10.5703125" style="2" customWidth="1"/>
    <col min="14765" max="14765" width="3.85546875" style="2" customWidth="1"/>
    <col min="14766" max="14768" width="14.42578125" style="2" customWidth="1"/>
    <col min="14769" max="14769" width="4.140625" style="2" customWidth="1"/>
    <col min="14770" max="14770" width="15" style="2" customWidth="1"/>
    <col min="14771" max="14772" width="9.140625" style="2" customWidth="1"/>
    <col min="14773" max="14773" width="11.5703125" style="2" customWidth="1"/>
    <col min="14774" max="14774" width="18.140625" style="2" customWidth="1"/>
    <col min="14775" max="14775" width="13.140625" style="2" customWidth="1"/>
    <col min="14776" max="14776" width="12.28515625" style="2" customWidth="1"/>
    <col min="14777" max="15014" width="9.140625" style="2"/>
    <col min="15015" max="15015" width="1.42578125" style="2" customWidth="1"/>
    <col min="15016" max="15016" width="59.5703125" style="2" customWidth="1"/>
    <col min="15017" max="15017" width="9.140625" style="2" customWidth="1"/>
    <col min="15018" max="15019" width="3.85546875" style="2" customWidth="1"/>
    <col min="15020" max="15020" width="10.5703125" style="2" customWidth="1"/>
    <col min="15021" max="15021" width="3.85546875" style="2" customWidth="1"/>
    <col min="15022" max="15024" width="14.42578125" style="2" customWidth="1"/>
    <col min="15025" max="15025" width="4.140625" style="2" customWidth="1"/>
    <col min="15026" max="15026" width="15" style="2" customWidth="1"/>
    <col min="15027" max="15028" width="9.140625" style="2" customWidth="1"/>
    <col min="15029" max="15029" width="11.5703125" style="2" customWidth="1"/>
    <col min="15030" max="15030" width="18.140625" style="2" customWidth="1"/>
    <col min="15031" max="15031" width="13.140625" style="2" customWidth="1"/>
    <col min="15032" max="15032" width="12.28515625" style="2" customWidth="1"/>
    <col min="15033" max="15270" width="9.140625" style="2"/>
    <col min="15271" max="15271" width="1.42578125" style="2" customWidth="1"/>
    <col min="15272" max="15272" width="59.5703125" style="2" customWidth="1"/>
    <col min="15273" max="15273" width="9.140625" style="2" customWidth="1"/>
    <col min="15274" max="15275" width="3.85546875" style="2" customWidth="1"/>
    <col min="15276" max="15276" width="10.5703125" style="2" customWidth="1"/>
    <col min="15277" max="15277" width="3.85546875" style="2" customWidth="1"/>
    <col min="15278" max="15280" width="14.42578125" style="2" customWidth="1"/>
    <col min="15281" max="15281" width="4.140625" style="2" customWidth="1"/>
    <col min="15282" max="15282" width="15" style="2" customWidth="1"/>
    <col min="15283" max="15284" width="9.140625" style="2" customWidth="1"/>
    <col min="15285" max="15285" width="11.5703125" style="2" customWidth="1"/>
    <col min="15286" max="15286" width="18.140625" style="2" customWidth="1"/>
    <col min="15287" max="15287" width="13.140625" style="2" customWidth="1"/>
    <col min="15288" max="15288" width="12.28515625" style="2" customWidth="1"/>
    <col min="15289" max="15526" width="9.140625" style="2"/>
    <col min="15527" max="15527" width="1.42578125" style="2" customWidth="1"/>
    <col min="15528" max="15528" width="59.5703125" style="2" customWidth="1"/>
    <col min="15529" max="15529" width="9.140625" style="2" customWidth="1"/>
    <col min="15530" max="15531" width="3.85546875" style="2" customWidth="1"/>
    <col min="15532" max="15532" width="10.5703125" style="2" customWidth="1"/>
    <col min="15533" max="15533" width="3.85546875" style="2" customWidth="1"/>
    <col min="15534" max="15536" width="14.42578125" style="2" customWidth="1"/>
    <col min="15537" max="15537" width="4.140625" style="2" customWidth="1"/>
    <col min="15538" max="15538" width="15" style="2" customWidth="1"/>
    <col min="15539" max="15540" width="9.140625" style="2" customWidth="1"/>
    <col min="15541" max="15541" width="11.5703125" style="2" customWidth="1"/>
    <col min="15542" max="15542" width="18.140625" style="2" customWidth="1"/>
    <col min="15543" max="15543" width="13.140625" style="2" customWidth="1"/>
    <col min="15544" max="15544" width="12.28515625" style="2" customWidth="1"/>
    <col min="15545" max="15782" width="9.140625" style="2"/>
    <col min="15783" max="15783" width="1.42578125" style="2" customWidth="1"/>
    <col min="15784" max="15784" width="59.5703125" style="2" customWidth="1"/>
    <col min="15785" max="15785" width="9.140625" style="2" customWidth="1"/>
    <col min="15786" max="15787" width="3.85546875" style="2" customWidth="1"/>
    <col min="15788" max="15788" width="10.5703125" style="2" customWidth="1"/>
    <col min="15789" max="15789" width="3.85546875" style="2" customWidth="1"/>
    <col min="15790" max="15792" width="14.42578125" style="2" customWidth="1"/>
    <col min="15793" max="15793" width="4.140625" style="2" customWidth="1"/>
    <col min="15794" max="15794" width="15" style="2" customWidth="1"/>
    <col min="15795" max="15796" width="9.140625" style="2" customWidth="1"/>
    <col min="15797" max="15797" width="11.5703125" style="2" customWidth="1"/>
    <col min="15798" max="15798" width="18.140625" style="2" customWidth="1"/>
    <col min="15799" max="15799" width="13.140625" style="2" customWidth="1"/>
    <col min="15800" max="15800" width="12.28515625" style="2" customWidth="1"/>
    <col min="15801" max="16038" width="9.140625" style="2"/>
    <col min="16039" max="16039" width="1.42578125" style="2" customWidth="1"/>
    <col min="16040" max="16040" width="59.5703125" style="2" customWidth="1"/>
    <col min="16041" max="16041" width="9.140625" style="2" customWidth="1"/>
    <col min="16042" max="16043" width="3.85546875" style="2" customWidth="1"/>
    <col min="16044" max="16044" width="10.5703125" style="2" customWidth="1"/>
    <col min="16045" max="16045" width="3.85546875" style="2" customWidth="1"/>
    <col min="16046" max="16048" width="14.42578125" style="2" customWidth="1"/>
    <col min="16049" max="16049" width="4.140625" style="2" customWidth="1"/>
    <col min="16050" max="16050" width="15" style="2" customWidth="1"/>
    <col min="16051" max="16052" width="9.140625" style="2" customWidth="1"/>
    <col min="16053" max="16053" width="11.5703125" style="2" customWidth="1"/>
    <col min="16054" max="16054" width="18.140625" style="2" customWidth="1"/>
    <col min="16055" max="16055" width="13.140625" style="2" customWidth="1"/>
    <col min="16056" max="16056" width="12.28515625" style="2" customWidth="1"/>
    <col min="16057" max="16384" width="9.140625" style="2"/>
  </cols>
  <sheetData>
    <row r="1" spans="1:65" ht="18.75" customHeight="1" x14ac:dyDescent="0.25">
      <c r="A1" s="40"/>
      <c r="E1" s="41"/>
      <c r="F1" s="41"/>
      <c r="G1" s="41"/>
      <c r="H1" s="42"/>
      <c r="I1" s="156" t="s">
        <v>878</v>
      </c>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row>
    <row r="2" spans="1:65" ht="108.75" customHeight="1" x14ac:dyDescent="0.25">
      <c r="A2" s="43"/>
      <c r="E2" s="41"/>
      <c r="F2" s="42"/>
      <c r="G2" s="42"/>
      <c r="H2" s="42"/>
      <c r="I2" s="160" t="s">
        <v>874</v>
      </c>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row>
    <row r="3" spans="1:65" ht="15.75" customHeight="1" x14ac:dyDescent="0.25">
      <c r="A3" s="43"/>
      <c r="E3" s="41"/>
      <c r="F3" s="42"/>
      <c r="G3" s="42"/>
      <c r="H3" s="42"/>
      <c r="I3" s="156" t="s">
        <v>881</v>
      </c>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row>
    <row r="4" spans="1:65" ht="83.25" customHeight="1" x14ac:dyDescent="0.25">
      <c r="A4" s="43"/>
      <c r="E4" s="41"/>
      <c r="F4" s="42"/>
      <c r="G4" s="42"/>
      <c r="H4" s="42"/>
      <c r="I4" s="160" t="s">
        <v>879</v>
      </c>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row>
    <row r="5" spans="1:65" ht="34.5" customHeight="1" x14ac:dyDescent="0.25">
      <c r="A5" s="159" t="s">
        <v>880</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row>
    <row r="6" spans="1:65" s="41" customFormat="1" ht="15.75" customHeight="1" x14ac:dyDescent="0.25">
      <c r="A6" s="44"/>
      <c r="B6" s="45"/>
      <c r="C6" s="45"/>
      <c r="D6" s="45"/>
      <c r="E6" s="46"/>
      <c r="F6" s="46"/>
      <c r="G6" s="46"/>
      <c r="H6" s="44"/>
      <c r="I6" s="46"/>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C6" s="41" t="s">
        <v>2</v>
      </c>
    </row>
    <row r="7" spans="1:65" s="43" customFormat="1" ht="25.5" customHeight="1" x14ac:dyDescent="0.25">
      <c r="A7" s="34" t="s">
        <v>308</v>
      </c>
      <c r="B7" s="34"/>
      <c r="C7" s="34"/>
      <c r="D7" s="34"/>
      <c r="E7" s="48" t="s">
        <v>309</v>
      </c>
      <c r="F7" s="48" t="s">
        <v>310</v>
      </c>
      <c r="G7" s="48" t="s">
        <v>311</v>
      </c>
      <c r="H7" s="48" t="s">
        <v>312</v>
      </c>
      <c r="I7" s="48" t="s">
        <v>313</v>
      </c>
      <c r="J7" s="49" t="s">
        <v>314</v>
      </c>
      <c r="K7" s="34" t="s">
        <v>297</v>
      </c>
      <c r="L7" s="34" t="s">
        <v>315</v>
      </c>
      <c r="M7" s="34" t="s">
        <v>302</v>
      </c>
      <c r="N7" s="49" t="s">
        <v>316</v>
      </c>
      <c r="O7" s="34" t="s">
        <v>297</v>
      </c>
      <c r="P7" s="34" t="s">
        <v>315</v>
      </c>
      <c r="Q7" s="34" t="s">
        <v>302</v>
      </c>
      <c r="R7" s="49" t="s">
        <v>317</v>
      </c>
      <c r="S7" s="34" t="s">
        <v>297</v>
      </c>
      <c r="T7" s="34" t="s">
        <v>315</v>
      </c>
      <c r="U7" s="34" t="s">
        <v>302</v>
      </c>
      <c r="V7" s="48" t="s">
        <v>848</v>
      </c>
      <c r="W7" s="34" t="s">
        <v>297</v>
      </c>
      <c r="X7" s="34" t="s">
        <v>315</v>
      </c>
      <c r="Y7" s="34" t="s">
        <v>302</v>
      </c>
      <c r="Z7" s="50" t="s">
        <v>318</v>
      </c>
      <c r="AA7" s="34" t="s">
        <v>297</v>
      </c>
      <c r="AB7" s="34" t="s">
        <v>315</v>
      </c>
      <c r="AC7" s="34" t="s">
        <v>302</v>
      </c>
      <c r="AD7" s="51" t="s">
        <v>319</v>
      </c>
      <c r="AE7" s="34" t="s">
        <v>297</v>
      </c>
      <c r="AF7" s="34" t="s">
        <v>315</v>
      </c>
      <c r="AG7" s="34" t="s">
        <v>302</v>
      </c>
      <c r="AH7" s="49" t="s">
        <v>320</v>
      </c>
      <c r="AI7" s="34" t="s">
        <v>297</v>
      </c>
      <c r="AJ7" s="34" t="s">
        <v>315</v>
      </c>
      <c r="AK7" s="34" t="s">
        <v>302</v>
      </c>
      <c r="AL7" s="49" t="s">
        <v>321</v>
      </c>
      <c r="AM7" s="34" t="s">
        <v>297</v>
      </c>
      <c r="AN7" s="34" t="s">
        <v>315</v>
      </c>
      <c r="AO7" s="34" t="s">
        <v>302</v>
      </c>
      <c r="AP7" s="49" t="s">
        <v>322</v>
      </c>
      <c r="AQ7" s="34" t="s">
        <v>297</v>
      </c>
      <c r="AR7" s="34" t="s">
        <v>315</v>
      </c>
      <c r="AS7" s="34" t="s">
        <v>302</v>
      </c>
      <c r="AT7" s="49" t="s">
        <v>323</v>
      </c>
      <c r="AU7" s="34" t="s">
        <v>297</v>
      </c>
      <c r="AV7" s="34" t="s">
        <v>315</v>
      </c>
      <c r="AW7" s="34" t="s">
        <v>302</v>
      </c>
      <c r="AX7" s="49" t="s">
        <v>324</v>
      </c>
      <c r="AY7" s="34" t="s">
        <v>297</v>
      </c>
      <c r="AZ7" s="34" t="s">
        <v>315</v>
      </c>
      <c r="BA7" s="34" t="s">
        <v>302</v>
      </c>
      <c r="BB7" s="48" t="s">
        <v>849</v>
      </c>
      <c r="BC7" s="48" t="s">
        <v>850</v>
      </c>
      <c r="BD7" s="41"/>
      <c r="BE7" s="41"/>
      <c r="BF7" s="41"/>
      <c r="BG7" s="41"/>
      <c r="BH7" s="41"/>
      <c r="BI7" s="41"/>
      <c r="BJ7" s="41"/>
      <c r="BK7" s="41"/>
      <c r="BL7" s="41"/>
      <c r="BM7" s="41"/>
    </row>
    <row r="8" spans="1:65" ht="18" customHeight="1" x14ac:dyDescent="0.25">
      <c r="A8" s="34"/>
      <c r="B8" s="34"/>
      <c r="C8" s="34"/>
      <c r="D8" s="34"/>
      <c r="E8" s="48"/>
      <c r="F8" s="52"/>
      <c r="G8" s="52"/>
      <c r="H8" s="48"/>
      <c r="I8" s="52"/>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4"/>
      <c r="BC8" s="54"/>
    </row>
    <row r="9" spans="1:65" s="11" customFormat="1" ht="28.5" x14ac:dyDescent="0.25">
      <c r="A9" s="111" t="s">
        <v>325</v>
      </c>
      <c r="B9" s="112"/>
      <c r="C9" s="112"/>
      <c r="D9" s="112"/>
      <c r="E9" s="113">
        <v>851</v>
      </c>
      <c r="F9" s="63"/>
      <c r="G9" s="63"/>
      <c r="H9" s="114" t="s">
        <v>326</v>
      </c>
      <c r="I9" s="63"/>
      <c r="J9" s="115">
        <f t="shared" ref="J9:BA9" si="0">J10+J85+J94+J106+J135+J182+J202+J248+J264</f>
        <v>108027004.24999999</v>
      </c>
      <c r="K9" s="115">
        <f t="shared" si="0"/>
        <v>33200336.850000001</v>
      </c>
      <c r="L9" s="115">
        <f t="shared" si="0"/>
        <v>68242742</v>
      </c>
      <c r="M9" s="115">
        <f t="shared" si="0"/>
        <v>6583925.4000000004</v>
      </c>
      <c r="N9" s="115">
        <f t="shared" si="0"/>
        <v>13584525.960000001</v>
      </c>
      <c r="O9" s="115">
        <f t="shared" si="0"/>
        <v>4365293</v>
      </c>
      <c r="P9" s="115">
        <f t="shared" si="0"/>
        <v>9219232.9600000009</v>
      </c>
      <c r="Q9" s="115">
        <f t="shared" si="0"/>
        <v>0</v>
      </c>
      <c r="R9" s="115">
        <f t="shared" si="0"/>
        <v>121611530.20999999</v>
      </c>
      <c r="S9" s="115">
        <f t="shared" si="0"/>
        <v>37565629.850000001</v>
      </c>
      <c r="T9" s="115">
        <f t="shared" si="0"/>
        <v>77461974.959999993</v>
      </c>
      <c r="U9" s="115">
        <f t="shared" si="0"/>
        <v>6583925.4000000004</v>
      </c>
      <c r="V9" s="115">
        <f t="shared" si="0"/>
        <v>-267254.42999999993</v>
      </c>
      <c r="W9" s="115">
        <f t="shared" si="0"/>
        <v>-1095596.43</v>
      </c>
      <c r="X9" s="115">
        <f t="shared" si="0"/>
        <v>828342</v>
      </c>
      <c r="Y9" s="115">
        <f t="shared" si="0"/>
        <v>0</v>
      </c>
      <c r="Z9" s="115">
        <f t="shared" si="0"/>
        <v>121344275.78</v>
      </c>
      <c r="AA9" s="115">
        <f t="shared" si="0"/>
        <v>36470033.420000002</v>
      </c>
      <c r="AB9" s="115">
        <f t="shared" si="0"/>
        <v>78290316.959999993</v>
      </c>
      <c r="AC9" s="115">
        <f t="shared" si="0"/>
        <v>6583925.4000000004</v>
      </c>
      <c r="AD9" s="115">
        <f t="shared" si="0"/>
        <v>110397156.91</v>
      </c>
      <c r="AE9" s="115">
        <f t="shared" si="0"/>
        <v>48438984.309999995</v>
      </c>
      <c r="AF9" s="115">
        <f t="shared" si="0"/>
        <v>55351158</v>
      </c>
      <c r="AG9" s="115">
        <f t="shared" si="0"/>
        <v>6607014.5999999996</v>
      </c>
      <c r="AH9" s="115">
        <f t="shared" si="0"/>
        <v>-1737.73</v>
      </c>
      <c r="AI9" s="115">
        <f t="shared" si="0"/>
        <v>0</v>
      </c>
      <c r="AJ9" s="115">
        <f t="shared" si="0"/>
        <v>-1737.73</v>
      </c>
      <c r="AK9" s="115">
        <f t="shared" si="0"/>
        <v>0</v>
      </c>
      <c r="AL9" s="115">
        <f t="shared" si="0"/>
        <v>110395419.17999999</v>
      </c>
      <c r="AM9" s="115">
        <f t="shared" si="0"/>
        <v>48438984.309999995</v>
      </c>
      <c r="AN9" s="115">
        <f t="shared" si="0"/>
        <v>55349420.270000003</v>
      </c>
      <c r="AO9" s="115">
        <f t="shared" si="0"/>
        <v>6607014.5999999996</v>
      </c>
      <c r="AP9" s="115">
        <f t="shared" si="0"/>
        <v>82097960.879999995</v>
      </c>
      <c r="AQ9" s="115">
        <f t="shared" si="0"/>
        <v>19812650.48</v>
      </c>
      <c r="AR9" s="115">
        <f t="shared" si="0"/>
        <v>55653280</v>
      </c>
      <c r="AS9" s="115">
        <f t="shared" si="0"/>
        <v>6632030.4000000004</v>
      </c>
      <c r="AT9" s="115">
        <f t="shared" si="0"/>
        <v>-0.92</v>
      </c>
      <c r="AU9" s="115">
        <f t="shared" si="0"/>
        <v>0</v>
      </c>
      <c r="AV9" s="115">
        <f t="shared" si="0"/>
        <v>-0.92</v>
      </c>
      <c r="AW9" s="115">
        <f t="shared" si="0"/>
        <v>0</v>
      </c>
      <c r="AX9" s="115">
        <f t="shared" si="0"/>
        <v>82097959.959999993</v>
      </c>
      <c r="AY9" s="115">
        <f t="shared" si="0"/>
        <v>19812650.48</v>
      </c>
      <c r="AZ9" s="115">
        <f t="shared" si="0"/>
        <v>55653279.079999998</v>
      </c>
      <c r="BA9" s="115">
        <f t="shared" si="0"/>
        <v>6632030.4000000004</v>
      </c>
      <c r="BB9" s="103">
        <v>0</v>
      </c>
      <c r="BC9" s="103">
        <v>0</v>
      </c>
    </row>
    <row r="10" spans="1:65" s="116" customFormat="1" x14ac:dyDescent="0.25">
      <c r="A10" s="13" t="s">
        <v>327</v>
      </c>
      <c r="B10" s="111"/>
      <c r="C10" s="111"/>
      <c r="D10" s="111"/>
      <c r="E10" s="62">
        <v>851</v>
      </c>
      <c r="F10" s="113" t="s">
        <v>328</v>
      </c>
      <c r="G10" s="113"/>
      <c r="H10" s="62" t="s">
        <v>326</v>
      </c>
      <c r="I10" s="113"/>
      <c r="J10" s="76">
        <f t="shared" ref="J10:BA10" si="1">J11+J59+J63</f>
        <v>27819625</v>
      </c>
      <c r="K10" s="76">
        <f t="shared" si="1"/>
        <v>1618525</v>
      </c>
      <c r="L10" s="76">
        <f t="shared" si="1"/>
        <v>26198400</v>
      </c>
      <c r="M10" s="76">
        <f t="shared" si="1"/>
        <v>2700</v>
      </c>
      <c r="N10" s="76">
        <f t="shared" si="1"/>
        <v>1765575</v>
      </c>
      <c r="O10" s="76">
        <f t="shared" si="1"/>
        <v>0</v>
      </c>
      <c r="P10" s="76">
        <f t="shared" si="1"/>
        <v>1765575</v>
      </c>
      <c r="Q10" s="76">
        <f t="shared" si="1"/>
        <v>0</v>
      </c>
      <c r="R10" s="76">
        <f t="shared" si="1"/>
        <v>29585200</v>
      </c>
      <c r="S10" s="76">
        <f t="shared" si="1"/>
        <v>1618525</v>
      </c>
      <c r="T10" s="76">
        <f t="shared" si="1"/>
        <v>27963975</v>
      </c>
      <c r="U10" s="76">
        <f t="shared" si="1"/>
        <v>2700</v>
      </c>
      <c r="V10" s="76">
        <f t="shared" si="1"/>
        <v>455694.36</v>
      </c>
      <c r="W10" s="76">
        <f t="shared" si="1"/>
        <v>331523.36</v>
      </c>
      <c r="X10" s="76">
        <f t="shared" si="1"/>
        <v>124171</v>
      </c>
      <c r="Y10" s="76">
        <f t="shared" si="1"/>
        <v>0</v>
      </c>
      <c r="Z10" s="76">
        <f t="shared" si="1"/>
        <v>30040894.359999999</v>
      </c>
      <c r="AA10" s="76">
        <f t="shared" si="1"/>
        <v>1950048.3599999999</v>
      </c>
      <c r="AB10" s="76">
        <f t="shared" si="1"/>
        <v>28088146</v>
      </c>
      <c r="AC10" s="76">
        <f t="shared" si="1"/>
        <v>2700</v>
      </c>
      <c r="AD10" s="76">
        <f t="shared" si="1"/>
        <v>23043972</v>
      </c>
      <c r="AE10" s="76">
        <f t="shared" si="1"/>
        <v>1570072</v>
      </c>
      <c r="AF10" s="76">
        <f t="shared" si="1"/>
        <v>21471200</v>
      </c>
      <c r="AG10" s="76">
        <f t="shared" si="1"/>
        <v>2700</v>
      </c>
      <c r="AH10" s="76">
        <f t="shared" si="1"/>
        <v>0</v>
      </c>
      <c r="AI10" s="76">
        <f t="shared" si="1"/>
        <v>0</v>
      </c>
      <c r="AJ10" s="76">
        <f t="shared" si="1"/>
        <v>0</v>
      </c>
      <c r="AK10" s="76">
        <f t="shared" si="1"/>
        <v>0</v>
      </c>
      <c r="AL10" s="76">
        <f t="shared" si="1"/>
        <v>23043972</v>
      </c>
      <c r="AM10" s="76">
        <f t="shared" si="1"/>
        <v>1570072</v>
      </c>
      <c r="AN10" s="76">
        <f t="shared" si="1"/>
        <v>21471200</v>
      </c>
      <c r="AO10" s="76">
        <f t="shared" si="1"/>
        <v>2700</v>
      </c>
      <c r="AP10" s="76">
        <f t="shared" si="1"/>
        <v>23043623</v>
      </c>
      <c r="AQ10" s="76">
        <f t="shared" si="1"/>
        <v>1569723</v>
      </c>
      <c r="AR10" s="76">
        <f t="shared" si="1"/>
        <v>21471200</v>
      </c>
      <c r="AS10" s="76">
        <f t="shared" si="1"/>
        <v>2700</v>
      </c>
      <c r="AT10" s="76">
        <f t="shared" si="1"/>
        <v>0</v>
      </c>
      <c r="AU10" s="76">
        <f t="shared" si="1"/>
        <v>0</v>
      </c>
      <c r="AV10" s="76">
        <f t="shared" si="1"/>
        <v>0</v>
      </c>
      <c r="AW10" s="76">
        <f t="shared" si="1"/>
        <v>0</v>
      </c>
      <c r="AX10" s="76">
        <f t="shared" si="1"/>
        <v>23043623</v>
      </c>
      <c r="AY10" s="76">
        <f t="shared" si="1"/>
        <v>1569723</v>
      </c>
      <c r="AZ10" s="76">
        <f t="shared" si="1"/>
        <v>21471200</v>
      </c>
      <c r="BA10" s="76">
        <f t="shared" si="1"/>
        <v>2700</v>
      </c>
      <c r="BB10" s="103">
        <v>0</v>
      </c>
      <c r="BC10" s="103">
        <v>0</v>
      </c>
    </row>
    <row r="11" spans="1:65" s="116" customFormat="1" ht="87.75" customHeight="1" x14ac:dyDescent="0.25">
      <c r="A11" s="13" t="s">
        <v>329</v>
      </c>
      <c r="B11" s="111"/>
      <c r="C11" s="111"/>
      <c r="D11" s="111"/>
      <c r="E11" s="62">
        <v>851</v>
      </c>
      <c r="F11" s="113" t="s">
        <v>328</v>
      </c>
      <c r="G11" s="113" t="s">
        <v>330</v>
      </c>
      <c r="H11" s="62" t="s">
        <v>326</v>
      </c>
      <c r="I11" s="113"/>
      <c r="J11" s="76">
        <f t="shared" ref="J11:Q11" si="2">J12+J17+J22+J27+J32+J35+J53+J44+J47+J50</f>
        <v>24133140</v>
      </c>
      <c r="K11" s="76">
        <f t="shared" si="2"/>
        <v>1566940</v>
      </c>
      <c r="L11" s="76">
        <f t="shared" si="2"/>
        <v>22563500</v>
      </c>
      <c r="M11" s="76">
        <f t="shared" si="2"/>
        <v>2700</v>
      </c>
      <c r="N11" s="76">
        <f t="shared" si="2"/>
        <v>1765575</v>
      </c>
      <c r="O11" s="76">
        <f t="shared" si="2"/>
        <v>0</v>
      </c>
      <c r="P11" s="76">
        <f t="shared" si="2"/>
        <v>1765575</v>
      </c>
      <c r="Q11" s="76">
        <f t="shared" si="2"/>
        <v>0</v>
      </c>
      <c r="R11" s="76">
        <f t="shared" ref="R11:AC11" si="3">R12+R17+R22+R27+R32+R35+R53+R44+R47+R50+R56</f>
        <v>25898715</v>
      </c>
      <c r="S11" s="76">
        <f t="shared" si="3"/>
        <v>1566940</v>
      </c>
      <c r="T11" s="76">
        <f t="shared" si="3"/>
        <v>24329075</v>
      </c>
      <c r="U11" s="76">
        <f t="shared" si="3"/>
        <v>2700</v>
      </c>
      <c r="V11" s="76">
        <f t="shared" si="3"/>
        <v>331523.36</v>
      </c>
      <c r="W11" s="76">
        <f t="shared" si="3"/>
        <v>331523.36</v>
      </c>
      <c r="X11" s="76">
        <f t="shared" si="3"/>
        <v>0</v>
      </c>
      <c r="Y11" s="76">
        <f t="shared" si="3"/>
        <v>0</v>
      </c>
      <c r="Z11" s="76">
        <f t="shared" si="3"/>
        <v>26230238.359999999</v>
      </c>
      <c r="AA11" s="76">
        <f t="shared" si="3"/>
        <v>1898463.3599999999</v>
      </c>
      <c r="AB11" s="76">
        <f t="shared" si="3"/>
        <v>24329075</v>
      </c>
      <c r="AC11" s="76">
        <f t="shared" si="3"/>
        <v>2700</v>
      </c>
      <c r="AD11" s="76">
        <f t="shared" ref="AD11:BA11" si="4">AD12+AD17+AD22+AD27+AD32+AD35+AD53+AD44+AD47+AD50</f>
        <v>20291440</v>
      </c>
      <c r="AE11" s="76">
        <f t="shared" si="4"/>
        <v>1566940</v>
      </c>
      <c r="AF11" s="76">
        <f t="shared" si="4"/>
        <v>18721800</v>
      </c>
      <c r="AG11" s="76">
        <f t="shared" si="4"/>
        <v>2700</v>
      </c>
      <c r="AH11" s="76">
        <f t="shared" si="4"/>
        <v>0</v>
      </c>
      <c r="AI11" s="76">
        <f t="shared" si="4"/>
        <v>0</v>
      </c>
      <c r="AJ11" s="76">
        <f t="shared" si="4"/>
        <v>0</v>
      </c>
      <c r="AK11" s="76">
        <f t="shared" si="4"/>
        <v>0</v>
      </c>
      <c r="AL11" s="76">
        <f t="shared" si="4"/>
        <v>20291440</v>
      </c>
      <c r="AM11" s="76">
        <f t="shared" si="4"/>
        <v>1566940</v>
      </c>
      <c r="AN11" s="76">
        <f t="shared" si="4"/>
        <v>18721800</v>
      </c>
      <c r="AO11" s="76">
        <f t="shared" si="4"/>
        <v>2700</v>
      </c>
      <c r="AP11" s="76">
        <f t="shared" si="4"/>
        <v>20291440</v>
      </c>
      <c r="AQ11" s="76">
        <f t="shared" si="4"/>
        <v>1566940</v>
      </c>
      <c r="AR11" s="76">
        <f t="shared" si="4"/>
        <v>18721800</v>
      </c>
      <c r="AS11" s="76">
        <f t="shared" si="4"/>
        <v>2700</v>
      </c>
      <c r="AT11" s="76">
        <f t="shared" si="4"/>
        <v>0</v>
      </c>
      <c r="AU11" s="76">
        <f t="shared" si="4"/>
        <v>0</v>
      </c>
      <c r="AV11" s="76">
        <f t="shared" si="4"/>
        <v>0</v>
      </c>
      <c r="AW11" s="76">
        <f t="shared" si="4"/>
        <v>0</v>
      </c>
      <c r="AX11" s="76">
        <f t="shared" si="4"/>
        <v>20291440</v>
      </c>
      <c r="AY11" s="76">
        <f t="shared" si="4"/>
        <v>1566940</v>
      </c>
      <c r="AZ11" s="76">
        <f t="shared" si="4"/>
        <v>18721800</v>
      </c>
      <c r="BA11" s="76">
        <f t="shared" si="4"/>
        <v>2700</v>
      </c>
      <c r="BB11" s="103">
        <v>0</v>
      </c>
      <c r="BC11" s="103">
        <v>0</v>
      </c>
    </row>
    <row r="12" spans="1:65" s="11" customFormat="1" ht="244.5" customHeight="1" x14ac:dyDescent="0.25">
      <c r="A12" s="27" t="s">
        <v>331</v>
      </c>
      <c r="B12" s="12"/>
      <c r="C12" s="12"/>
      <c r="D12" s="12"/>
      <c r="E12" s="62">
        <v>851</v>
      </c>
      <c r="F12" s="63" t="s">
        <v>328</v>
      </c>
      <c r="G12" s="63" t="s">
        <v>330</v>
      </c>
      <c r="H12" s="62" t="s">
        <v>332</v>
      </c>
      <c r="I12" s="63"/>
      <c r="J12" s="77">
        <f t="shared" ref="J12:BA12" si="5">J13+J15</f>
        <v>783270</v>
      </c>
      <c r="K12" s="77">
        <f t="shared" si="5"/>
        <v>783270</v>
      </c>
      <c r="L12" s="77">
        <f t="shared" si="5"/>
        <v>0</v>
      </c>
      <c r="M12" s="77">
        <f t="shared" si="5"/>
        <v>0</v>
      </c>
      <c r="N12" s="77">
        <f t="shared" si="5"/>
        <v>0</v>
      </c>
      <c r="O12" s="77">
        <f t="shared" si="5"/>
        <v>0</v>
      </c>
      <c r="P12" s="77">
        <f t="shared" si="5"/>
        <v>0</v>
      </c>
      <c r="Q12" s="77">
        <f t="shared" si="5"/>
        <v>0</v>
      </c>
      <c r="R12" s="77">
        <f t="shared" si="5"/>
        <v>783270</v>
      </c>
      <c r="S12" s="77">
        <f t="shared" si="5"/>
        <v>783270</v>
      </c>
      <c r="T12" s="77">
        <f t="shared" si="5"/>
        <v>0</v>
      </c>
      <c r="U12" s="77">
        <f t="shared" si="5"/>
        <v>0</v>
      </c>
      <c r="V12" s="77">
        <f t="shared" si="5"/>
        <v>0</v>
      </c>
      <c r="W12" s="77">
        <f t="shared" si="5"/>
        <v>0</v>
      </c>
      <c r="X12" s="77">
        <f t="shared" si="5"/>
        <v>0</v>
      </c>
      <c r="Y12" s="77">
        <f t="shared" si="5"/>
        <v>0</v>
      </c>
      <c r="Z12" s="77">
        <f t="shared" si="5"/>
        <v>783270</v>
      </c>
      <c r="AA12" s="77">
        <f t="shared" si="5"/>
        <v>783270</v>
      </c>
      <c r="AB12" s="77">
        <f t="shared" si="5"/>
        <v>0</v>
      </c>
      <c r="AC12" s="77">
        <f t="shared" si="5"/>
        <v>0</v>
      </c>
      <c r="AD12" s="77">
        <f t="shared" si="5"/>
        <v>783270</v>
      </c>
      <c r="AE12" s="77">
        <f t="shared" si="5"/>
        <v>783270</v>
      </c>
      <c r="AF12" s="77">
        <f t="shared" si="5"/>
        <v>0</v>
      </c>
      <c r="AG12" s="77">
        <f t="shared" si="5"/>
        <v>0</v>
      </c>
      <c r="AH12" s="77">
        <f t="shared" si="5"/>
        <v>0</v>
      </c>
      <c r="AI12" s="77">
        <f t="shared" si="5"/>
        <v>0</v>
      </c>
      <c r="AJ12" s="77">
        <f t="shared" si="5"/>
        <v>0</v>
      </c>
      <c r="AK12" s="77">
        <f t="shared" si="5"/>
        <v>0</v>
      </c>
      <c r="AL12" s="77">
        <f t="shared" si="5"/>
        <v>783270</v>
      </c>
      <c r="AM12" s="77">
        <f t="shared" si="5"/>
        <v>783270</v>
      </c>
      <c r="AN12" s="77">
        <f t="shared" si="5"/>
        <v>0</v>
      </c>
      <c r="AO12" s="77">
        <f t="shared" si="5"/>
        <v>0</v>
      </c>
      <c r="AP12" s="77">
        <f t="shared" si="5"/>
        <v>783270</v>
      </c>
      <c r="AQ12" s="77">
        <f t="shared" si="5"/>
        <v>783270</v>
      </c>
      <c r="AR12" s="77">
        <f t="shared" si="5"/>
        <v>0</v>
      </c>
      <c r="AS12" s="77">
        <f t="shared" si="5"/>
        <v>0</v>
      </c>
      <c r="AT12" s="77">
        <f t="shared" si="5"/>
        <v>0</v>
      </c>
      <c r="AU12" s="77">
        <f t="shared" si="5"/>
        <v>0</v>
      </c>
      <c r="AV12" s="77">
        <f t="shared" si="5"/>
        <v>0</v>
      </c>
      <c r="AW12" s="77">
        <f t="shared" si="5"/>
        <v>0</v>
      </c>
      <c r="AX12" s="77">
        <f t="shared" si="5"/>
        <v>783270</v>
      </c>
      <c r="AY12" s="77">
        <f t="shared" si="5"/>
        <v>783270</v>
      </c>
      <c r="AZ12" s="77">
        <f t="shared" si="5"/>
        <v>0</v>
      </c>
      <c r="BA12" s="77">
        <f t="shared" si="5"/>
        <v>0</v>
      </c>
      <c r="BB12" s="103">
        <v>0</v>
      </c>
      <c r="BC12" s="103">
        <v>0</v>
      </c>
    </row>
    <row r="13" spans="1:65" s="11" customFormat="1" ht="102.75" customHeight="1" x14ac:dyDescent="0.25">
      <c r="A13" s="27" t="s">
        <v>333</v>
      </c>
      <c r="B13" s="12"/>
      <c r="C13" s="12"/>
      <c r="D13" s="12"/>
      <c r="E13" s="62">
        <v>851</v>
      </c>
      <c r="F13" s="63" t="s">
        <v>328</v>
      </c>
      <c r="G13" s="63" t="s">
        <v>330</v>
      </c>
      <c r="H13" s="62" t="s">
        <v>332</v>
      </c>
      <c r="I13" s="63" t="s">
        <v>334</v>
      </c>
      <c r="J13" s="77">
        <f t="shared" ref="J13:BA13" si="6">J14</f>
        <v>430300</v>
      </c>
      <c r="K13" s="77">
        <f t="shared" si="6"/>
        <v>430300</v>
      </c>
      <c r="L13" s="77">
        <f t="shared" si="6"/>
        <v>0</v>
      </c>
      <c r="M13" s="77">
        <f t="shared" si="6"/>
        <v>0</v>
      </c>
      <c r="N13" s="77">
        <f t="shared" si="6"/>
        <v>40800</v>
      </c>
      <c r="O13" s="77">
        <f t="shared" si="6"/>
        <v>40800</v>
      </c>
      <c r="P13" s="77">
        <f t="shared" si="6"/>
        <v>0</v>
      </c>
      <c r="Q13" s="77">
        <f t="shared" si="6"/>
        <v>0</v>
      </c>
      <c r="R13" s="77">
        <f t="shared" si="6"/>
        <v>471100</v>
      </c>
      <c r="S13" s="77">
        <f t="shared" si="6"/>
        <v>471100</v>
      </c>
      <c r="T13" s="77">
        <f t="shared" si="6"/>
        <v>0</v>
      </c>
      <c r="U13" s="77">
        <f t="shared" si="6"/>
        <v>0</v>
      </c>
      <c r="V13" s="77">
        <f t="shared" si="6"/>
        <v>35029</v>
      </c>
      <c r="W13" s="77">
        <f t="shared" si="6"/>
        <v>35029</v>
      </c>
      <c r="X13" s="77">
        <f t="shared" si="6"/>
        <v>0</v>
      </c>
      <c r="Y13" s="77">
        <f t="shared" si="6"/>
        <v>0</v>
      </c>
      <c r="Z13" s="77">
        <f t="shared" si="6"/>
        <v>506129</v>
      </c>
      <c r="AA13" s="77">
        <f t="shared" si="6"/>
        <v>506129</v>
      </c>
      <c r="AB13" s="77">
        <f t="shared" si="6"/>
        <v>0</v>
      </c>
      <c r="AC13" s="77">
        <f t="shared" si="6"/>
        <v>0</v>
      </c>
      <c r="AD13" s="77">
        <f t="shared" si="6"/>
        <v>430300</v>
      </c>
      <c r="AE13" s="77">
        <f t="shared" si="6"/>
        <v>430300</v>
      </c>
      <c r="AF13" s="77">
        <f t="shared" si="6"/>
        <v>0</v>
      </c>
      <c r="AG13" s="77">
        <f t="shared" si="6"/>
        <v>0</v>
      </c>
      <c r="AH13" s="77">
        <f t="shared" si="6"/>
        <v>0</v>
      </c>
      <c r="AI13" s="77">
        <f t="shared" si="6"/>
        <v>0</v>
      </c>
      <c r="AJ13" s="77">
        <f t="shared" si="6"/>
        <v>0</v>
      </c>
      <c r="AK13" s="77">
        <f t="shared" si="6"/>
        <v>0</v>
      </c>
      <c r="AL13" s="77">
        <f t="shared" si="6"/>
        <v>430300</v>
      </c>
      <c r="AM13" s="77">
        <f t="shared" si="6"/>
        <v>430300</v>
      </c>
      <c r="AN13" s="77">
        <f t="shared" si="6"/>
        <v>0</v>
      </c>
      <c r="AO13" s="77">
        <f t="shared" si="6"/>
        <v>0</v>
      </c>
      <c r="AP13" s="77">
        <f t="shared" si="6"/>
        <v>430300</v>
      </c>
      <c r="AQ13" s="77">
        <f t="shared" si="6"/>
        <v>430300</v>
      </c>
      <c r="AR13" s="77">
        <f t="shared" si="6"/>
        <v>0</v>
      </c>
      <c r="AS13" s="77">
        <f t="shared" si="6"/>
        <v>0</v>
      </c>
      <c r="AT13" s="77">
        <f t="shared" si="6"/>
        <v>0</v>
      </c>
      <c r="AU13" s="77">
        <f t="shared" si="6"/>
        <v>0</v>
      </c>
      <c r="AV13" s="77">
        <f t="shared" si="6"/>
        <v>0</v>
      </c>
      <c r="AW13" s="77">
        <f t="shared" si="6"/>
        <v>0</v>
      </c>
      <c r="AX13" s="77">
        <f t="shared" si="6"/>
        <v>430300</v>
      </c>
      <c r="AY13" s="77">
        <f t="shared" si="6"/>
        <v>430300</v>
      </c>
      <c r="AZ13" s="77">
        <f t="shared" si="6"/>
        <v>0</v>
      </c>
      <c r="BA13" s="77">
        <f t="shared" si="6"/>
        <v>0</v>
      </c>
      <c r="BB13" s="103">
        <v>0</v>
      </c>
      <c r="BC13" s="103">
        <v>0</v>
      </c>
    </row>
    <row r="14" spans="1:65" s="11" customFormat="1" ht="49.5" customHeight="1" x14ac:dyDescent="0.25">
      <c r="A14" s="27" t="s">
        <v>335</v>
      </c>
      <c r="B14" s="12"/>
      <c r="C14" s="12"/>
      <c r="D14" s="12"/>
      <c r="E14" s="62">
        <v>851</v>
      </c>
      <c r="F14" s="63" t="s">
        <v>328</v>
      </c>
      <c r="G14" s="63" t="s">
        <v>330</v>
      </c>
      <c r="H14" s="62" t="s">
        <v>332</v>
      </c>
      <c r="I14" s="63" t="s">
        <v>336</v>
      </c>
      <c r="J14" s="77">
        <v>430300</v>
      </c>
      <c r="K14" s="77">
        <f>J14</f>
        <v>430300</v>
      </c>
      <c r="L14" s="77"/>
      <c r="M14" s="77"/>
      <c r="N14" s="77">
        <v>40800</v>
      </c>
      <c r="O14" s="77">
        <f>N14</f>
        <v>40800</v>
      </c>
      <c r="P14" s="77"/>
      <c r="Q14" s="77"/>
      <c r="R14" s="77">
        <f>J14+N14</f>
        <v>471100</v>
      </c>
      <c r="S14" s="77">
        <f>K14+O14</f>
        <v>471100</v>
      </c>
      <c r="T14" s="77">
        <f>L14+P14</f>
        <v>0</v>
      </c>
      <c r="U14" s="77">
        <f>M14+Q14</f>
        <v>0</v>
      </c>
      <c r="V14" s="77">
        <f>26904+8125</f>
        <v>35029</v>
      </c>
      <c r="W14" s="77">
        <f>V14</f>
        <v>35029</v>
      </c>
      <c r="X14" s="77"/>
      <c r="Y14" s="77"/>
      <c r="Z14" s="77">
        <f>R14+V14</f>
        <v>506129</v>
      </c>
      <c r="AA14" s="77">
        <f>S14+W14</f>
        <v>506129</v>
      </c>
      <c r="AB14" s="77">
        <f>T14+X14</f>
        <v>0</v>
      </c>
      <c r="AC14" s="77">
        <f>U14+Y14</f>
        <v>0</v>
      </c>
      <c r="AD14" s="77">
        <v>430300</v>
      </c>
      <c r="AE14" s="77">
        <f>AD14</f>
        <v>430300</v>
      </c>
      <c r="AF14" s="77"/>
      <c r="AG14" s="77"/>
      <c r="AH14" s="77"/>
      <c r="AI14" s="77">
        <f>AH14</f>
        <v>0</v>
      </c>
      <c r="AJ14" s="77"/>
      <c r="AK14" s="77"/>
      <c r="AL14" s="77">
        <f>AD14+AH14</f>
        <v>430300</v>
      </c>
      <c r="AM14" s="77">
        <f>AE14+AI14</f>
        <v>430300</v>
      </c>
      <c r="AN14" s="77">
        <f>AF14+AJ14</f>
        <v>0</v>
      </c>
      <c r="AO14" s="77">
        <f>AG14+AK14</f>
        <v>0</v>
      </c>
      <c r="AP14" s="77">
        <v>430300</v>
      </c>
      <c r="AQ14" s="77">
        <f>AP14</f>
        <v>430300</v>
      </c>
      <c r="AR14" s="77"/>
      <c r="AS14" s="77"/>
      <c r="AT14" s="77"/>
      <c r="AU14" s="77">
        <f>AT14</f>
        <v>0</v>
      </c>
      <c r="AV14" s="77"/>
      <c r="AW14" s="77"/>
      <c r="AX14" s="77">
        <f>AP14+AT14</f>
        <v>430300</v>
      </c>
      <c r="AY14" s="77">
        <f>AQ14+AU14</f>
        <v>430300</v>
      </c>
      <c r="AZ14" s="77">
        <f>AR14+AV14</f>
        <v>0</v>
      </c>
      <c r="BA14" s="77">
        <f>AS14+AW14</f>
        <v>0</v>
      </c>
      <c r="BB14" s="103">
        <v>0</v>
      </c>
      <c r="BC14" s="103">
        <v>0</v>
      </c>
    </row>
    <row r="15" spans="1:65" s="11" customFormat="1" ht="49.5" customHeight="1" x14ac:dyDescent="0.25">
      <c r="A15" s="27" t="s">
        <v>337</v>
      </c>
      <c r="B15" s="12"/>
      <c r="C15" s="12"/>
      <c r="D15" s="12"/>
      <c r="E15" s="62">
        <v>851</v>
      </c>
      <c r="F15" s="63" t="s">
        <v>328</v>
      </c>
      <c r="G15" s="63" t="s">
        <v>330</v>
      </c>
      <c r="H15" s="62" t="s">
        <v>332</v>
      </c>
      <c r="I15" s="63" t="s">
        <v>338</v>
      </c>
      <c r="J15" s="77">
        <f t="shared" ref="J15:BA15" si="7">J16</f>
        <v>352970</v>
      </c>
      <c r="K15" s="77">
        <f t="shared" si="7"/>
        <v>352970</v>
      </c>
      <c r="L15" s="77">
        <f t="shared" si="7"/>
        <v>0</v>
      </c>
      <c r="M15" s="77">
        <f t="shared" si="7"/>
        <v>0</v>
      </c>
      <c r="N15" s="77">
        <f t="shared" si="7"/>
        <v>-40800</v>
      </c>
      <c r="O15" s="77">
        <f t="shared" si="7"/>
        <v>-40800</v>
      </c>
      <c r="P15" s="77">
        <f t="shared" si="7"/>
        <v>0</v>
      </c>
      <c r="Q15" s="77">
        <f t="shared" si="7"/>
        <v>0</v>
      </c>
      <c r="R15" s="77">
        <f t="shared" si="7"/>
        <v>312170</v>
      </c>
      <c r="S15" s="77">
        <f t="shared" si="7"/>
        <v>312170</v>
      </c>
      <c r="T15" s="77">
        <f t="shared" si="7"/>
        <v>0</v>
      </c>
      <c r="U15" s="77">
        <f t="shared" si="7"/>
        <v>0</v>
      </c>
      <c r="V15" s="77">
        <f t="shared" si="7"/>
        <v>-35029</v>
      </c>
      <c r="W15" s="77">
        <f t="shared" si="7"/>
        <v>-35029</v>
      </c>
      <c r="X15" s="77">
        <f t="shared" si="7"/>
        <v>0</v>
      </c>
      <c r="Y15" s="77">
        <f t="shared" si="7"/>
        <v>0</v>
      </c>
      <c r="Z15" s="77">
        <f t="shared" si="7"/>
        <v>277141</v>
      </c>
      <c r="AA15" s="77">
        <f t="shared" si="7"/>
        <v>277141</v>
      </c>
      <c r="AB15" s="77">
        <f t="shared" si="7"/>
        <v>0</v>
      </c>
      <c r="AC15" s="77">
        <f t="shared" si="7"/>
        <v>0</v>
      </c>
      <c r="AD15" s="77">
        <f t="shared" si="7"/>
        <v>352970</v>
      </c>
      <c r="AE15" s="77">
        <f t="shared" si="7"/>
        <v>352970</v>
      </c>
      <c r="AF15" s="77">
        <f t="shared" si="7"/>
        <v>0</v>
      </c>
      <c r="AG15" s="77">
        <f t="shared" si="7"/>
        <v>0</v>
      </c>
      <c r="AH15" s="77">
        <f t="shared" si="7"/>
        <v>0</v>
      </c>
      <c r="AI15" s="77">
        <f t="shared" si="7"/>
        <v>0</v>
      </c>
      <c r="AJ15" s="77">
        <f t="shared" si="7"/>
        <v>0</v>
      </c>
      <c r="AK15" s="77">
        <f t="shared" si="7"/>
        <v>0</v>
      </c>
      <c r="AL15" s="77">
        <f t="shared" si="7"/>
        <v>352970</v>
      </c>
      <c r="AM15" s="77">
        <f t="shared" si="7"/>
        <v>352970</v>
      </c>
      <c r="AN15" s="77">
        <f t="shared" si="7"/>
        <v>0</v>
      </c>
      <c r="AO15" s="77">
        <f t="shared" si="7"/>
        <v>0</v>
      </c>
      <c r="AP15" s="77">
        <f t="shared" si="7"/>
        <v>352970</v>
      </c>
      <c r="AQ15" s="77">
        <f t="shared" si="7"/>
        <v>352970</v>
      </c>
      <c r="AR15" s="77">
        <f t="shared" si="7"/>
        <v>0</v>
      </c>
      <c r="AS15" s="77">
        <f t="shared" si="7"/>
        <v>0</v>
      </c>
      <c r="AT15" s="77">
        <f t="shared" si="7"/>
        <v>0</v>
      </c>
      <c r="AU15" s="77">
        <f t="shared" si="7"/>
        <v>0</v>
      </c>
      <c r="AV15" s="77">
        <f t="shared" si="7"/>
        <v>0</v>
      </c>
      <c r="AW15" s="77">
        <f t="shared" si="7"/>
        <v>0</v>
      </c>
      <c r="AX15" s="77">
        <f t="shared" si="7"/>
        <v>352970</v>
      </c>
      <c r="AY15" s="77">
        <f t="shared" si="7"/>
        <v>352970</v>
      </c>
      <c r="AZ15" s="77">
        <f t="shared" si="7"/>
        <v>0</v>
      </c>
      <c r="BA15" s="77">
        <f t="shared" si="7"/>
        <v>0</v>
      </c>
      <c r="BB15" s="103">
        <v>0</v>
      </c>
      <c r="BC15" s="103">
        <v>0</v>
      </c>
    </row>
    <row r="16" spans="1:65" s="11" customFormat="1" ht="49.5" customHeight="1" x14ac:dyDescent="0.25">
      <c r="A16" s="27" t="s">
        <v>339</v>
      </c>
      <c r="B16" s="12"/>
      <c r="C16" s="12"/>
      <c r="D16" s="12"/>
      <c r="E16" s="62">
        <v>851</v>
      </c>
      <c r="F16" s="63" t="s">
        <v>328</v>
      </c>
      <c r="G16" s="63" t="s">
        <v>330</v>
      </c>
      <c r="H16" s="62" t="s">
        <v>332</v>
      </c>
      <c r="I16" s="63" t="s">
        <v>340</v>
      </c>
      <c r="J16" s="77">
        <v>352970</v>
      </c>
      <c r="K16" s="77">
        <f>J16</f>
        <v>352970</v>
      </c>
      <c r="L16" s="77"/>
      <c r="M16" s="77"/>
      <c r="N16" s="77">
        <v>-40800</v>
      </c>
      <c r="O16" s="77">
        <f>N16</f>
        <v>-40800</v>
      </c>
      <c r="P16" s="77"/>
      <c r="Q16" s="77"/>
      <c r="R16" s="77">
        <f>J16+N16</f>
        <v>312170</v>
      </c>
      <c r="S16" s="77">
        <f>K16+O16</f>
        <v>312170</v>
      </c>
      <c r="T16" s="77">
        <f>L16+P16</f>
        <v>0</v>
      </c>
      <c r="U16" s="77">
        <f>M16+Q16</f>
        <v>0</v>
      </c>
      <c r="V16" s="77">
        <v>-35029</v>
      </c>
      <c r="W16" s="77">
        <f>V16</f>
        <v>-35029</v>
      </c>
      <c r="X16" s="77"/>
      <c r="Y16" s="77"/>
      <c r="Z16" s="77">
        <f>R16+V16</f>
        <v>277141</v>
      </c>
      <c r="AA16" s="77">
        <f>S16+W16</f>
        <v>277141</v>
      </c>
      <c r="AB16" s="77">
        <f>T16+X16</f>
        <v>0</v>
      </c>
      <c r="AC16" s="77">
        <f>U16+Y16</f>
        <v>0</v>
      </c>
      <c r="AD16" s="77">
        <v>352970</v>
      </c>
      <c r="AE16" s="77">
        <f>AD16</f>
        <v>352970</v>
      </c>
      <c r="AF16" s="77"/>
      <c r="AG16" s="77"/>
      <c r="AH16" s="77"/>
      <c r="AI16" s="77">
        <f>AH16</f>
        <v>0</v>
      </c>
      <c r="AJ16" s="77"/>
      <c r="AK16" s="77"/>
      <c r="AL16" s="77">
        <f>AD16+AH16</f>
        <v>352970</v>
      </c>
      <c r="AM16" s="77">
        <f>AE16+AI16</f>
        <v>352970</v>
      </c>
      <c r="AN16" s="77">
        <f>AF16+AJ16</f>
        <v>0</v>
      </c>
      <c r="AO16" s="77">
        <f>AG16+AK16</f>
        <v>0</v>
      </c>
      <c r="AP16" s="77">
        <v>352970</v>
      </c>
      <c r="AQ16" s="77">
        <f>AP16</f>
        <v>352970</v>
      </c>
      <c r="AR16" s="77"/>
      <c r="AS16" s="77"/>
      <c r="AT16" s="77"/>
      <c r="AU16" s="77">
        <f>AT16</f>
        <v>0</v>
      </c>
      <c r="AV16" s="77"/>
      <c r="AW16" s="77"/>
      <c r="AX16" s="77">
        <f>AP16+AT16</f>
        <v>352970</v>
      </c>
      <c r="AY16" s="77">
        <f>AQ16+AU16</f>
        <v>352970</v>
      </c>
      <c r="AZ16" s="77">
        <f>AR16+AV16</f>
        <v>0</v>
      </c>
      <c r="BA16" s="77">
        <f>AS16+AW16</f>
        <v>0</v>
      </c>
      <c r="BB16" s="103">
        <v>0</v>
      </c>
      <c r="BC16" s="103">
        <v>0</v>
      </c>
    </row>
    <row r="17" spans="1:55" s="11" customFormat="1" ht="84" hidden="1" customHeight="1" x14ac:dyDescent="0.25">
      <c r="A17" s="27" t="s">
        <v>341</v>
      </c>
      <c r="B17" s="12"/>
      <c r="C17" s="12"/>
      <c r="D17" s="12"/>
      <c r="E17" s="62">
        <v>851</v>
      </c>
      <c r="F17" s="63" t="s">
        <v>328</v>
      </c>
      <c r="G17" s="63" t="s">
        <v>330</v>
      </c>
      <c r="H17" s="62" t="s">
        <v>342</v>
      </c>
      <c r="I17" s="63"/>
      <c r="J17" s="77">
        <f t="shared" ref="J17:BA17" si="8">J18+J20</f>
        <v>522380</v>
      </c>
      <c r="K17" s="77">
        <f t="shared" si="8"/>
        <v>522380</v>
      </c>
      <c r="L17" s="77">
        <f t="shared" si="8"/>
        <v>0</v>
      </c>
      <c r="M17" s="77">
        <f t="shared" si="8"/>
        <v>0</v>
      </c>
      <c r="N17" s="77">
        <f t="shared" si="8"/>
        <v>0</v>
      </c>
      <c r="O17" s="77">
        <f t="shared" si="8"/>
        <v>0</v>
      </c>
      <c r="P17" s="77">
        <f t="shared" si="8"/>
        <v>0</v>
      </c>
      <c r="Q17" s="77">
        <f t="shared" si="8"/>
        <v>0</v>
      </c>
      <c r="R17" s="77">
        <f t="shared" si="8"/>
        <v>522380</v>
      </c>
      <c r="S17" s="77">
        <f t="shared" si="8"/>
        <v>522380</v>
      </c>
      <c r="T17" s="77">
        <f t="shared" si="8"/>
        <v>0</v>
      </c>
      <c r="U17" s="77">
        <f t="shared" si="8"/>
        <v>0</v>
      </c>
      <c r="V17" s="77">
        <f t="shared" si="8"/>
        <v>0</v>
      </c>
      <c r="W17" s="77">
        <f t="shared" si="8"/>
        <v>0</v>
      </c>
      <c r="X17" s="77">
        <f t="shared" si="8"/>
        <v>0</v>
      </c>
      <c r="Y17" s="77">
        <f t="shared" si="8"/>
        <v>0</v>
      </c>
      <c r="Z17" s="77">
        <f t="shared" si="8"/>
        <v>522380</v>
      </c>
      <c r="AA17" s="77">
        <f t="shared" si="8"/>
        <v>522380</v>
      </c>
      <c r="AB17" s="77">
        <f t="shared" si="8"/>
        <v>0</v>
      </c>
      <c r="AC17" s="77">
        <f t="shared" si="8"/>
        <v>0</v>
      </c>
      <c r="AD17" s="77">
        <f t="shared" si="8"/>
        <v>522380</v>
      </c>
      <c r="AE17" s="77">
        <f t="shared" si="8"/>
        <v>522380</v>
      </c>
      <c r="AF17" s="77">
        <f t="shared" si="8"/>
        <v>0</v>
      </c>
      <c r="AG17" s="77">
        <f t="shared" si="8"/>
        <v>0</v>
      </c>
      <c r="AH17" s="77">
        <f t="shared" si="8"/>
        <v>0</v>
      </c>
      <c r="AI17" s="77">
        <f t="shared" si="8"/>
        <v>0</v>
      </c>
      <c r="AJ17" s="77">
        <f t="shared" si="8"/>
        <v>0</v>
      </c>
      <c r="AK17" s="77">
        <f t="shared" si="8"/>
        <v>0</v>
      </c>
      <c r="AL17" s="77">
        <f t="shared" si="8"/>
        <v>522380</v>
      </c>
      <c r="AM17" s="77">
        <f t="shared" si="8"/>
        <v>522380</v>
      </c>
      <c r="AN17" s="77">
        <f t="shared" si="8"/>
        <v>0</v>
      </c>
      <c r="AO17" s="77">
        <f t="shared" si="8"/>
        <v>0</v>
      </c>
      <c r="AP17" s="77">
        <f t="shared" si="8"/>
        <v>522380</v>
      </c>
      <c r="AQ17" s="77">
        <f t="shared" si="8"/>
        <v>522380</v>
      </c>
      <c r="AR17" s="77">
        <f t="shared" si="8"/>
        <v>0</v>
      </c>
      <c r="AS17" s="77">
        <f t="shared" si="8"/>
        <v>0</v>
      </c>
      <c r="AT17" s="77">
        <f t="shared" si="8"/>
        <v>0</v>
      </c>
      <c r="AU17" s="77">
        <f t="shared" si="8"/>
        <v>0</v>
      </c>
      <c r="AV17" s="77">
        <f t="shared" si="8"/>
        <v>0</v>
      </c>
      <c r="AW17" s="77">
        <f t="shared" si="8"/>
        <v>0</v>
      </c>
      <c r="AX17" s="77">
        <f t="shared" si="8"/>
        <v>522380</v>
      </c>
      <c r="AY17" s="77">
        <f t="shared" si="8"/>
        <v>522380</v>
      </c>
      <c r="AZ17" s="77">
        <f t="shared" si="8"/>
        <v>0</v>
      </c>
      <c r="BA17" s="77">
        <f t="shared" si="8"/>
        <v>0</v>
      </c>
      <c r="BB17" s="103">
        <v>0</v>
      </c>
      <c r="BC17" s="103">
        <v>0</v>
      </c>
    </row>
    <row r="18" spans="1:55" s="11" customFormat="1" ht="32.25" hidden="1" customHeight="1" x14ac:dyDescent="0.25">
      <c r="A18" s="27" t="s">
        <v>333</v>
      </c>
      <c r="B18" s="12"/>
      <c r="C18" s="12"/>
      <c r="D18" s="12"/>
      <c r="E18" s="62">
        <v>851</v>
      </c>
      <c r="F18" s="63" t="s">
        <v>328</v>
      </c>
      <c r="G18" s="63" t="s">
        <v>330</v>
      </c>
      <c r="H18" s="62" t="s">
        <v>342</v>
      </c>
      <c r="I18" s="63" t="s">
        <v>334</v>
      </c>
      <c r="J18" s="77">
        <f t="shared" ref="J18:BA18" si="9">J19</f>
        <v>286300</v>
      </c>
      <c r="K18" s="77">
        <f t="shared" si="9"/>
        <v>286300</v>
      </c>
      <c r="L18" s="77">
        <f t="shared" si="9"/>
        <v>0</v>
      </c>
      <c r="M18" s="77">
        <f t="shared" si="9"/>
        <v>0</v>
      </c>
      <c r="N18" s="77">
        <f t="shared" si="9"/>
        <v>24230</v>
      </c>
      <c r="O18" s="77">
        <f t="shared" si="9"/>
        <v>24230</v>
      </c>
      <c r="P18" s="77">
        <f t="shared" si="9"/>
        <v>0</v>
      </c>
      <c r="Q18" s="77">
        <f t="shared" si="9"/>
        <v>0</v>
      </c>
      <c r="R18" s="77">
        <f t="shared" si="9"/>
        <v>310530</v>
      </c>
      <c r="S18" s="77">
        <f t="shared" si="9"/>
        <v>310530</v>
      </c>
      <c r="T18" s="77">
        <f t="shared" si="9"/>
        <v>0</v>
      </c>
      <c r="U18" s="77">
        <f t="shared" si="9"/>
        <v>0</v>
      </c>
      <c r="V18" s="77">
        <f t="shared" si="9"/>
        <v>0</v>
      </c>
      <c r="W18" s="77">
        <f t="shared" si="9"/>
        <v>0</v>
      </c>
      <c r="X18" s="77">
        <f t="shared" si="9"/>
        <v>0</v>
      </c>
      <c r="Y18" s="77">
        <f t="shared" si="9"/>
        <v>0</v>
      </c>
      <c r="Z18" s="77">
        <f t="shared" si="9"/>
        <v>310530</v>
      </c>
      <c r="AA18" s="77">
        <f t="shared" si="9"/>
        <v>310530</v>
      </c>
      <c r="AB18" s="77">
        <f t="shared" si="9"/>
        <v>0</v>
      </c>
      <c r="AC18" s="77">
        <f t="shared" si="9"/>
        <v>0</v>
      </c>
      <c r="AD18" s="77">
        <f t="shared" si="9"/>
        <v>286300</v>
      </c>
      <c r="AE18" s="77">
        <f t="shared" si="9"/>
        <v>286300</v>
      </c>
      <c r="AF18" s="77">
        <f t="shared" si="9"/>
        <v>0</v>
      </c>
      <c r="AG18" s="77">
        <f t="shared" si="9"/>
        <v>0</v>
      </c>
      <c r="AH18" s="77">
        <f t="shared" si="9"/>
        <v>0</v>
      </c>
      <c r="AI18" s="77">
        <f t="shared" si="9"/>
        <v>0</v>
      </c>
      <c r="AJ18" s="77">
        <f t="shared" si="9"/>
        <v>0</v>
      </c>
      <c r="AK18" s="77">
        <f t="shared" si="9"/>
        <v>0</v>
      </c>
      <c r="AL18" s="77">
        <f t="shared" si="9"/>
        <v>286300</v>
      </c>
      <c r="AM18" s="77">
        <f t="shared" si="9"/>
        <v>286300</v>
      </c>
      <c r="AN18" s="77">
        <f t="shared" si="9"/>
        <v>0</v>
      </c>
      <c r="AO18" s="77">
        <f t="shared" si="9"/>
        <v>0</v>
      </c>
      <c r="AP18" s="77">
        <f t="shared" si="9"/>
        <v>286300</v>
      </c>
      <c r="AQ18" s="77">
        <f t="shared" si="9"/>
        <v>286300</v>
      </c>
      <c r="AR18" s="77">
        <f t="shared" si="9"/>
        <v>0</v>
      </c>
      <c r="AS18" s="77">
        <f t="shared" si="9"/>
        <v>0</v>
      </c>
      <c r="AT18" s="77">
        <f t="shared" si="9"/>
        <v>0</v>
      </c>
      <c r="AU18" s="77">
        <f t="shared" si="9"/>
        <v>0</v>
      </c>
      <c r="AV18" s="77">
        <f t="shared" si="9"/>
        <v>0</v>
      </c>
      <c r="AW18" s="77">
        <f t="shared" si="9"/>
        <v>0</v>
      </c>
      <c r="AX18" s="77">
        <f t="shared" si="9"/>
        <v>286300</v>
      </c>
      <c r="AY18" s="77">
        <f t="shared" si="9"/>
        <v>286300</v>
      </c>
      <c r="AZ18" s="77">
        <f t="shared" si="9"/>
        <v>0</v>
      </c>
      <c r="BA18" s="77">
        <f t="shared" si="9"/>
        <v>0</v>
      </c>
      <c r="BB18" s="103">
        <v>0</v>
      </c>
      <c r="BC18" s="103">
        <v>0</v>
      </c>
    </row>
    <row r="19" spans="1:55" s="11" customFormat="1" ht="32.25" hidden="1" customHeight="1" x14ac:dyDescent="0.25">
      <c r="A19" s="27" t="s">
        <v>335</v>
      </c>
      <c r="B19" s="12"/>
      <c r="C19" s="12"/>
      <c r="D19" s="12"/>
      <c r="E19" s="62">
        <v>851</v>
      </c>
      <c r="F19" s="63" t="s">
        <v>328</v>
      </c>
      <c r="G19" s="63" t="s">
        <v>330</v>
      </c>
      <c r="H19" s="62" t="s">
        <v>342</v>
      </c>
      <c r="I19" s="63" t="s">
        <v>336</v>
      </c>
      <c r="J19" s="77">
        <f>286300</f>
        <v>286300</v>
      </c>
      <c r="K19" s="77">
        <f>J19</f>
        <v>286300</v>
      </c>
      <c r="L19" s="77"/>
      <c r="M19" s="77"/>
      <c r="N19" s="77">
        <v>24230</v>
      </c>
      <c r="O19" s="77">
        <f>N19</f>
        <v>24230</v>
      </c>
      <c r="P19" s="77"/>
      <c r="Q19" s="77"/>
      <c r="R19" s="77">
        <f>J19+N19</f>
        <v>310530</v>
      </c>
      <c r="S19" s="77">
        <f>K19+O19</f>
        <v>310530</v>
      </c>
      <c r="T19" s="77">
        <f>L19+P19</f>
        <v>0</v>
      </c>
      <c r="U19" s="77">
        <f>M19+Q19</f>
        <v>0</v>
      </c>
      <c r="V19" s="77"/>
      <c r="W19" s="77">
        <f>V19</f>
        <v>0</v>
      </c>
      <c r="X19" s="77"/>
      <c r="Y19" s="77"/>
      <c r="Z19" s="77">
        <f>R19+V19</f>
        <v>310530</v>
      </c>
      <c r="AA19" s="77">
        <f>S19+W19</f>
        <v>310530</v>
      </c>
      <c r="AB19" s="77">
        <f>T19+X19</f>
        <v>0</v>
      </c>
      <c r="AC19" s="77">
        <f>U19+Y19</f>
        <v>0</v>
      </c>
      <c r="AD19" s="77">
        <f>286300</f>
        <v>286300</v>
      </c>
      <c r="AE19" s="77">
        <f>AD19</f>
        <v>286300</v>
      </c>
      <c r="AF19" s="77"/>
      <c r="AG19" s="77"/>
      <c r="AH19" s="77"/>
      <c r="AI19" s="77">
        <f>AH19</f>
        <v>0</v>
      </c>
      <c r="AJ19" s="77"/>
      <c r="AK19" s="77"/>
      <c r="AL19" s="77">
        <f>AD19+AH19</f>
        <v>286300</v>
      </c>
      <c r="AM19" s="77">
        <f>AE19+AI19</f>
        <v>286300</v>
      </c>
      <c r="AN19" s="77">
        <f>AF19+AJ19</f>
        <v>0</v>
      </c>
      <c r="AO19" s="77">
        <f>AG19+AK19</f>
        <v>0</v>
      </c>
      <c r="AP19" s="77">
        <f>286300</f>
        <v>286300</v>
      </c>
      <c r="AQ19" s="77">
        <f>AP19</f>
        <v>286300</v>
      </c>
      <c r="AR19" s="77"/>
      <c r="AS19" s="77"/>
      <c r="AT19" s="77"/>
      <c r="AU19" s="77">
        <f>AT19</f>
        <v>0</v>
      </c>
      <c r="AV19" s="77"/>
      <c r="AW19" s="77"/>
      <c r="AX19" s="77">
        <f>AP19+AT19</f>
        <v>286300</v>
      </c>
      <c r="AY19" s="77">
        <f>AQ19+AU19</f>
        <v>286300</v>
      </c>
      <c r="AZ19" s="77">
        <f>AR19+AV19</f>
        <v>0</v>
      </c>
      <c r="BA19" s="77">
        <f>AS19+AW19</f>
        <v>0</v>
      </c>
      <c r="BB19" s="103">
        <v>0</v>
      </c>
      <c r="BC19" s="103">
        <v>0</v>
      </c>
    </row>
    <row r="20" spans="1:55" s="11" customFormat="1" ht="32.25" hidden="1" customHeight="1" x14ac:dyDescent="0.25">
      <c r="A20" s="27" t="s">
        <v>337</v>
      </c>
      <c r="B20" s="12"/>
      <c r="C20" s="12"/>
      <c r="D20" s="12"/>
      <c r="E20" s="62">
        <v>851</v>
      </c>
      <c r="F20" s="63" t="s">
        <v>328</v>
      </c>
      <c r="G20" s="63" t="s">
        <v>330</v>
      </c>
      <c r="H20" s="62" t="s">
        <v>342</v>
      </c>
      <c r="I20" s="63" t="s">
        <v>338</v>
      </c>
      <c r="J20" s="77">
        <f t="shared" ref="J20:BA20" si="10">J21</f>
        <v>236080</v>
      </c>
      <c r="K20" s="77">
        <f t="shared" si="10"/>
        <v>236080</v>
      </c>
      <c r="L20" s="77">
        <f t="shared" si="10"/>
        <v>0</v>
      </c>
      <c r="M20" s="77">
        <f t="shared" si="10"/>
        <v>0</v>
      </c>
      <c r="N20" s="77">
        <f t="shared" si="10"/>
        <v>-24230</v>
      </c>
      <c r="O20" s="77">
        <f t="shared" si="10"/>
        <v>-24230</v>
      </c>
      <c r="P20" s="77">
        <f t="shared" si="10"/>
        <v>0</v>
      </c>
      <c r="Q20" s="77">
        <f t="shared" si="10"/>
        <v>0</v>
      </c>
      <c r="R20" s="77">
        <f t="shared" si="10"/>
        <v>211850</v>
      </c>
      <c r="S20" s="77">
        <f t="shared" si="10"/>
        <v>211850</v>
      </c>
      <c r="T20" s="77">
        <f t="shared" si="10"/>
        <v>0</v>
      </c>
      <c r="U20" s="77">
        <f t="shared" si="10"/>
        <v>0</v>
      </c>
      <c r="V20" s="77">
        <f t="shared" si="10"/>
        <v>0</v>
      </c>
      <c r="W20" s="77">
        <f t="shared" si="10"/>
        <v>0</v>
      </c>
      <c r="X20" s="77">
        <f t="shared" si="10"/>
        <v>0</v>
      </c>
      <c r="Y20" s="77">
        <f t="shared" si="10"/>
        <v>0</v>
      </c>
      <c r="Z20" s="77">
        <f t="shared" si="10"/>
        <v>211850</v>
      </c>
      <c r="AA20" s="77">
        <f t="shared" si="10"/>
        <v>211850</v>
      </c>
      <c r="AB20" s="77">
        <f t="shared" si="10"/>
        <v>0</v>
      </c>
      <c r="AC20" s="77">
        <f t="shared" si="10"/>
        <v>0</v>
      </c>
      <c r="AD20" s="77">
        <f t="shared" si="10"/>
        <v>236080</v>
      </c>
      <c r="AE20" s="77">
        <f t="shared" si="10"/>
        <v>236080</v>
      </c>
      <c r="AF20" s="77">
        <f t="shared" si="10"/>
        <v>0</v>
      </c>
      <c r="AG20" s="77">
        <f t="shared" si="10"/>
        <v>0</v>
      </c>
      <c r="AH20" s="77">
        <f t="shared" si="10"/>
        <v>0</v>
      </c>
      <c r="AI20" s="77">
        <f t="shared" si="10"/>
        <v>0</v>
      </c>
      <c r="AJ20" s="77">
        <f t="shared" si="10"/>
        <v>0</v>
      </c>
      <c r="AK20" s="77">
        <f t="shared" si="10"/>
        <v>0</v>
      </c>
      <c r="AL20" s="77">
        <f t="shared" si="10"/>
        <v>236080</v>
      </c>
      <c r="AM20" s="77">
        <f t="shared" si="10"/>
        <v>236080</v>
      </c>
      <c r="AN20" s="77">
        <f t="shared" si="10"/>
        <v>0</v>
      </c>
      <c r="AO20" s="77">
        <f t="shared" si="10"/>
        <v>0</v>
      </c>
      <c r="AP20" s="77">
        <f t="shared" si="10"/>
        <v>236080</v>
      </c>
      <c r="AQ20" s="77">
        <f t="shared" si="10"/>
        <v>236080</v>
      </c>
      <c r="AR20" s="77">
        <f t="shared" si="10"/>
        <v>0</v>
      </c>
      <c r="AS20" s="77">
        <f t="shared" si="10"/>
        <v>0</v>
      </c>
      <c r="AT20" s="77">
        <f t="shared" si="10"/>
        <v>0</v>
      </c>
      <c r="AU20" s="77">
        <f t="shared" si="10"/>
        <v>0</v>
      </c>
      <c r="AV20" s="77">
        <f t="shared" si="10"/>
        <v>0</v>
      </c>
      <c r="AW20" s="77">
        <f t="shared" si="10"/>
        <v>0</v>
      </c>
      <c r="AX20" s="77">
        <f t="shared" si="10"/>
        <v>236080</v>
      </c>
      <c r="AY20" s="77">
        <f t="shared" si="10"/>
        <v>236080</v>
      </c>
      <c r="AZ20" s="77">
        <f t="shared" si="10"/>
        <v>0</v>
      </c>
      <c r="BA20" s="77">
        <f t="shared" si="10"/>
        <v>0</v>
      </c>
      <c r="BB20" s="103">
        <v>0</v>
      </c>
      <c r="BC20" s="103">
        <v>0</v>
      </c>
    </row>
    <row r="21" spans="1:55" s="11" customFormat="1" ht="32.25" hidden="1" customHeight="1" x14ac:dyDescent="0.25">
      <c r="A21" s="27" t="s">
        <v>339</v>
      </c>
      <c r="B21" s="12"/>
      <c r="C21" s="12"/>
      <c r="D21" s="12"/>
      <c r="E21" s="62">
        <v>851</v>
      </c>
      <c r="F21" s="63" t="s">
        <v>328</v>
      </c>
      <c r="G21" s="63" t="s">
        <v>330</v>
      </c>
      <c r="H21" s="62" t="s">
        <v>342</v>
      </c>
      <c r="I21" s="63" t="s">
        <v>340</v>
      </c>
      <c r="J21" s="77">
        <f>236080</f>
        <v>236080</v>
      </c>
      <c r="K21" s="77">
        <f>J21</f>
        <v>236080</v>
      </c>
      <c r="L21" s="77"/>
      <c r="M21" s="77"/>
      <c r="N21" s="77">
        <v>-24230</v>
      </c>
      <c r="O21" s="77">
        <f>N21</f>
        <v>-24230</v>
      </c>
      <c r="P21" s="77"/>
      <c r="Q21" s="77"/>
      <c r="R21" s="77">
        <f>J21+N21</f>
        <v>211850</v>
      </c>
      <c r="S21" s="77">
        <f>K21+O21</f>
        <v>211850</v>
      </c>
      <c r="T21" s="77">
        <f>L21+P21</f>
        <v>0</v>
      </c>
      <c r="U21" s="77">
        <f>M21+Q21</f>
        <v>0</v>
      </c>
      <c r="V21" s="77"/>
      <c r="W21" s="77">
        <f>V21</f>
        <v>0</v>
      </c>
      <c r="X21" s="77"/>
      <c r="Y21" s="77"/>
      <c r="Z21" s="77">
        <f>R21+V21</f>
        <v>211850</v>
      </c>
      <c r="AA21" s="77">
        <f>S21+W21</f>
        <v>211850</v>
      </c>
      <c r="AB21" s="77">
        <f>T21+X21</f>
        <v>0</v>
      </c>
      <c r="AC21" s="77">
        <f>U21+Y21</f>
        <v>0</v>
      </c>
      <c r="AD21" s="77">
        <f>236080</f>
        <v>236080</v>
      </c>
      <c r="AE21" s="77">
        <f>AD21</f>
        <v>236080</v>
      </c>
      <c r="AF21" s="77"/>
      <c r="AG21" s="77"/>
      <c r="AH21" s="77"/>
      <c r="AI21" s="77">
        <f>AH21</f>
        <v>0</v>
      </c>
      <c r="AJ21" s="77"/>
      <c r="AK21" s="77"/>
      <c r="AL21" s="77">
        <f>AD21+AH21</f>
        <v>236080</v>
      </c>
      <c r="AM21" s="77">
        <f>AE21+AI21</f>
        <v>236080</v>
      </c>
      <c r="AN21" s="77">
        <f>AF21+AJ21</f>
        <v>0</v>
      </c>
      <c r="AO21" s="77">
        <f>AG21+AK21</f>
        <v>0</v>
      </c>
      <c r="AP21" s="77">
        <f>236080</f>
        <v>236080</v>
      </c>
      <c r="AQ21" s="77">
        <f>AP21</f>
        <v>236080</v>
      </c>
      <c r="AR21" s="77"/>
      <c r="AS21" s="77"/>
      <c r="AT21" s="77"/>
      <c r="AU21" s="77">
        <f>AT21</f>
        <v>0</v>
      </c>
      <c r="AV21" s="77"/>
      <c r="AW21" s="77"/>
      <c r="AX21" s="77">
        <f>AP21+AT21</f>
        <v>236080</v>
      </c>
      <c r="AY21" s="77">
        <f>AQ21+AU21</f>
        <v>236080</v>
      </c>
      <c r="AZ21" s="77">
        <f>AR21+AV21</f>
        <v>0</v>
      </c>
      <c r="BA21" s="77">
        <f>AS21+AW21</f>
        <v>0</v>
      </c>
      <c r="BB21" s="103">
        <v>0</v>
      </c>
      <c r="BC21" s="103">
        <v>0</v>
      </c>
    </row>
    <row r="22" spans="1:55" s="11" customFormat="1" ht="54.75" hidden="1" customHeight="1" x14ac:dyDescent="0.25">
      <c r="A22" s="27" t="s">
        <v>343</v>
      </c>
      <c r="B22" s="12"/>
      <c r="C22" s="12"/>
      <c r="D22" s="12"/>
      <c r="E22" s="62">
        <v>851</v>
      </c>
      <c r="F22" s="63" t="s">
        <v>328</v>
      </c>
      <c r="G22" s="63" t="s">
        <v>330</v>
      </c>
      <c r="H22" s="62" t="s">
        <v>344</v>
      </c>
      <c r="I22" s="63"/>
      <c r="J22" s="77">
        <f t="shared" ref="J22:BA22" si="11">J23+J25</f>
        <v>400</v>
      </c>
      <c r="K22" s="77">
        <f t="shared" si="11"/>
        <v>200</v>
      </c>
      <c r="L22" s="77">
        <f t="shared" si="11"/>
        <v>0</v>
      </c>
      <c r="M22" s="77">
        <f t="shared" si="11"/>
        <v>200</v>
      </c>
      <c r="N22" s="77">
        <f t="shared" si="11"/>
        <v>0</v>
      </c>
      <c r="O22" s="77">
        <f t="shared" si="11"/>
        <v>0</v>
      </c>
      <c r="P22" s="77">
        <f t="shared" si="11"/>
        <v>0</v>
      </c>
      <c r="Q22" s="77">
        <f t="shared" si="11"/>
        <v>0</v>
      </c>
      <c r="R22" s="77">
        <f t="shared" si="11"/>
        <v>400</v>
      </c>
      <c r="S22" s="77">
        <f t="shared" si="11"/>
        <v>200</v>
      </c>
      <c r="T22" s="77">
        <f t="shared" si="11"/>
        <v>0</v>
      </c>
      <c r="U22" s="77">
        <f t="shared" si="11"/>
        <v>200</v>
      </c>
      <c r="V22" s="77">
        <f t="shared" si="11"/>
        <v>0</v>
      </c>
      <c r="W22" s="77">
        <f t="shared" si="11"/>
        <v>0</v>
      </c>
      <c r="X22" s="77">
        <f t="shared" si="11"/>
        <v>0</v>
      </c>
      <c r="Y22" s="77">
        <f t="shared" si="11"/>
        <v>0</v>
      </c>
      <c r="Z22" s="77">
        <f t="shared" si="11"/>
        <v>400</v>
      </c>
      <c r="AA22" s="77">
        <f t="shared" si="11"/>
        <v>200</v>
      </c>
      <c r="AB22" s="77">
        <f t="shared" si="11"/>
        <v>0</v>
      </c>
      <c r="AC22" s="77">
        <f t="shared" si="11"/>
        <v>200</v>
      </c>
      <c r="AD22" s="77">
        <f t="shared" si="11"/>
        <v>400</v>
      </c>
      <c r="AE22" s="77">
        <f t="shared" si="11"/>
        <v>200</v>
      </c>
      <c r="AF22" s="77">
        <f t="shared" si="11"/>
        <v>0</v>
      </c>
      <c r="AG22" s="77">
        <f t="shared" si="11"/>
        <v>200</v>
      </c>
      <c r="AH22" s="77">
        <f t="shared" si="11"/>
        <v>0</v>
      </c>
      <c r="AI22" s="77">
        <f t="shared" si="11"/>
        <v>0</v>
      </c>
      <c r="AJ22" s="77">
        <f t="shared" si="11"/>
        <v>0</v>
      </c>
      <c r="AK22" s="77">
        <f t="shared" si="11"/>
        <v>0</v>
      </c>
      <c r="AL22" s="77">
        <f t="shared" si="11"/>
        <v>400</v>
      </c>
      <c r="AM22" s="77">
        <f t="shared" si="11"/>
        <v>200</v>
      </c>
      <c r="AN22" s="77">
        <f t="shared" si="11"/>
        <v>0</v>
      </c>
      <c r="AO22" s="77">
        <f t="shared" si="11"/>
        <v>200</v>
      </c>
      <c r="AP22" s="77">
        <f t="shared" si="11"/>
        <v>400</v>
      </c>
      <c r="AQ22" s="77">
        <f t="shared" si="11"/>
        <v>200</v>
      </c>
      <c r="AR22" s="77">
        <f t="shared" si="11"/>
        <v>0</v>
      </c>
      <c r="AS22" s="77">
        <f t="shared" si="11"/>
        <v>200</v>
      </c>
      <c r="AT22" s="77">
        <f t="shared" si="11"/>
        <v>0</v>
      </c>
      <c r="AU22" s="77">
        <f t="shared" si="11"/>
        <v>0</v>
      </c>
      <c r="AV22" s="77">
        <f t="shared" si="11"/>
        <v>0</v>
      </c>
      <c r="AW22" s="77">
        <f t="shared" si="11"/>
        <v>0</v>
      </c>
      <c r="AX22" s="77">
        <f t="shared" si="11"/>
        <v>400</v>
      </c>
      <c r="AY22" s="77">
        <f t="shared" si="11"/>
        <v>200</v>
      </c>
      <c r="AZ22" s="77">
        <f t="shared" si="11"/>
        <v>0</v>
      </c>
      <c r="BA22" s="77">
        <f t="shared" si="11"/>
        <v>200</v>
      </c>
      <c r="BB22" s="103">
        <v>0</v>
      </c>
      <c r="BC22" s="103">
        <v>0</v>
      </c>
    </row>
    <row r="23" spans="1:55" s="11" customFormat="1" ht="32.25" hidden="1" customHeight="1" x14ac:dyDescent="0.25">
      <c r="A23" s="27" t="s">
        <v>337</v>
      </c>
      <c r="B23" s="12"/>
      <c r="C23" s="12"/>
      <c r="D23" s="12"/>
      <c r="E23" s="62">
        <v>851</v>
      </c>
      <c r="F23" s="63" t="s">
        <v>328</v>
      </c>
      <c r="G23" s="63" t="s">
        <v>330</v>
      </c>
      <c r="H23" s="62" t="s">
        <v>344</v>
      </c>
      <c r="I23" s="63" t="s">
        <v>338</v>
      </c>
      <c r="J23" s="77">
        <f t="shared" ref="J23:BA23" si="12">J24</f>
        <v>200</v>
      </c>
      <c r="K23" s="77">
        <f t="shared" si="12"/>
        <v>0</v>
      </c>
      <c r="L23" s="77">
        <f t="shared" si="12"/>
        <v>0</v>
      </c>
      <c r="M23" s="77">
        <f t="shared" si="12"/>
        <v>200</v>
      </c>
      <c r="N23" s="77">
        <f t="shared" si="12"/>
        <v>0</v>
      </c>
      <c r="O23" s="77">
        <f t="shared" si="12"/>
        <v>0</v>
      </c>
      <c r="P23" s="77">
        <f t="shared" si="12"/>
        <v>0</v>
      </c>
      <c r="Q23" s="77">
        <f t="shared" si="12"/>
        <v>0</v>
      </c>
      <c r="R23" s="77">
        <f t="shared" si="12"/>
        <v>200</v>
      </c>
      <c r="S23" s="77">
        <f t="shared" si="12"/>
        <v>0</v>
      </c>
      <c r="T23" s="77">
        <f t="shared" si="12"/>
        <v>0</v>
      </c>
      <c r="U23" s="77">
        <f t="shared" si="12"/>
        <v>200</v>
      </c>
      <c r="V23" s="77">
        <f t="shared" si="12"/>
        <v>0</v>
      </c>
      <c r="W23" s="77">
        <f t="shared" si="12"/>
        <v>0</v>
      </c>
      <c r="X23" s="77">
        <f t="shared" si="12"/>
        <v>0</v>
      </c>
      <c r="Y23" s="77">
        <f t="shared" si="12"/>
        <v>0</v>
      </c>
      <c r="Z23" s="77">
        <f t="shared" si="12"/>
        <v>200</v>
      </c>
      <c r="AA23" s="77">
        <f t="shared" si="12"/>
        <v>0</v>
      </c>
      <c r="AB23" s="77">
        <f t="shared" si="12"/>
        <v>0</v>
      </c>
      <c r="AC23" s="77">
        <f t="shared" si="12"/>
        <v>200</v>
      </c>
      <c r="AD23" s="77">
        <f t="shared" si="12"/>
        <v>200</v>
      </c>
      <c r="AE23" s="77">
        <f t="shared" si="12"/>
        <v>0</v>
      </c>
      <c r="AF23" s="77">
        <f t="shared" si="12"/>
        <v>0</v>
      </c>
      <c r="AG23" s="77">
        <f t="shared" si="12"/>
        <v>200</v>
      </c>
      <c r="AH23" s="77">
        <f t="shared" si="12"/>
        <v>0</v>
      </c>
      <c r="AI23" s="77">
        <f t="shared" si="12"/>
        <v>0</v>
      </c>
      <c r="AJ23" s="77">
        <f t="shared" si="12"/>
        <v>0</v>
      </c>
      <c r="AK23" s="77">
        <f t="shared" si="12"/>
        <v>0</v>
      </c>
      <c r="AL23" s="77">
        <f t="shared" si="12"/>
        <v>200</v>
      </c>
      <c r="AM23" s="77">
        <f t="shared" si="12"/>
        <v>0</v>
      </c>
      <c r="AN23" s="77">
        <f t="shared" si="12"/>
        <v>0</v>
      </c>
      <c r="AO23" s="77">
        <f t="shared" si="12"/>
        <v>200</v>
      </c>
      <c r="AP23" s="77">
        <f t="shared" si="12"/>
        <v>200</v>
      </c>
      <c r="AQ23" s="77">
        <f t="shared" si="12"/>
        <v>0</v>
      </c>
      <c r="AR23" s="77">
        <f t="shared" si="12"/>
        <v>0</v>
      </c>
      <c r="AS23" s="77">
        <f t="shared" si="12"/>
        <v>200</v>
      </c>
      <c r="AT23" s="77">
        <f t="shared" si="12"/>
        <v>0</v>
      </c>
      <c r="AU23" s="77">
        <f t="shared" si="12"/>
        <v>0</v>
      </c>
      <c r="AV23" s="77">
        <f t="shared" si="12"/>
        <v>0</v>
      </c>
      <c r="AW23" s="77">
        <f t="shared" si="12"/>
        <v>0</v>
      </c>
      <c r="AX23" s="77">
        <f t="shared" si="12"/>
        <v>200</v>
      </c>
      <c r="AY23" s="77">
        <f t="shared" si="12"/>
        <v>0</v>
      </c>
      <c r="AZ23" s="77">
        <f t="shared" si="12"/>
        <v>0</v>
      </c>
      <c r="BA23" s="77">
        <f t="shared" si="12"/>
        <v>200</v>
      </c>
      <c r="BB23" s="103">
        <v>0</v>
      </c>
      <c r="BC23" s="103">
        <v>0</v>
      </c>
    </row>
    <row r="24" spans="1:55" s="11" customFormat="1" ht="32.25" hidden="1" customHeight="1" x14ac:dyDescent="0.25">
      <c r="A24" s="27" t="s">
        <v>339</v>
      </c>
      <c r="B24" s="12"/>
      <c r="C24" s="12"/>
      <c r="D24" s="12"/>
      <c r="E24" s="62">
        <v>851</v>
      </c>
      <c r="F24" s="63" t="s">
        <v>328</v>
      </c>
      <c r="G24" s="63" t="s">
        <v>330</v>
      </c>
      <c r="H24" s="62" t="s">
        <v>344</v>
      </c>
      <c r="I24" s="63" t="s">
        <v>340</v>
      </c>
      <c r="J24" s="77">
        <v>200</v>
      </c>
      <c r="K24" s="77"/>
      <c r="L24" s="77"/>
      <c r="M24" s="77">
        <f>J24</f>
        <v>200</v>
      </c>
      <c r="N24" s="77"/>
      <c r="O24" s="77"/>
      <c r="P24" s="77"/>
      <c r="Q24" s="77">
        <f>N24</f>
        <v>0</v>
      </c>
      <c r="R24" s="77">
        <f>J24+N24</f>
        <v>200</v>
      </c>
      <c r="S24" s="77">
        <f>K24+O24</f>
        <v>0</v>
      </c>
      <c r="T24" s="77">
        <f>L24+P24</f>
        <v>0</v>
      </c>
      <c r="U24" s="77">
        <f>M24+Q24</f>
        <v>200</v>
      </c>
      <c r="V24" s="77"/>
      <c r="W24" s="77"/>
      <c r="X24" s="77"/>
      <c r="Y24" s="77">
        <f>V24</f>
        <v>0</v>
      </c>
      <c r="Z24" s="77">
        <f>R24+V24</f>
        <v>200</v>
      </c>
      <c r="AA24" s="77">
        <f>S24+W24</f>
        <v>0</v>
      </c>
      <c r="AB24" s="77">
        <f>T24+X24</f>
        <v>0</v>
      </c>
      <c r="AC24" s="77">
        <f>U24+Y24</f>
        <v>200</v>
      </c>
      <c r="AD24" s="77">
        <v>200</v>
      </c>
      <c r="AE24" s="77"/>
      <c r="AF24" s="77"/>
      <c r="AG24" s="77">
        <f>AD24</f>
        <v>200</v>
      </c>
      <c r="AH24" s="77"/>
      <c r="AI24" s="77"/>
      <c r="AJ24" s="77"/>
      <c r="AK24" s="77">
        <f>AH24</f>
        <v>0</v>
      </c>
      <c r="AL24" s="77">
        <f>AD24+AH24</f>
        <v>200</v>
      </c>
      <c r="AM24" s="77">
        <f>AE24+AI24</f>
        <v>0</v>
      </c>
      <c r="AN24" s="77">
        <f>AF24+AJ24</f>
        <v>0</v>
      </c>
      <c r="AO24" s="77">
        <f>AG24+AK24</f>
        <v>200</v>
      </c>
      <c r="AP24" s="77">
        <v>200</v>
      </c>
      <c r="AQ24" s="77"/>
      <c r="AR24" s="77"/>
      <c r="AS24" s="77">
        <f>AP24</f>
        <v>200</v>
      </c>
      <c r="AT24" s="77"/>
      <c r="AU24" s="77"/>
      <c r="AV24" s="77"/>
      <c r="AW24" s="77">
        <f>AT24</f>
        <v>0</v>
      </c>
      <c r="AX24" s="77">
        <f>AP24+AT24</f>
        <v>200</v>
      </c>
      <c r="AY24" s="77">
        <f>AQ24+AU24</f>
        <v>0</v>
      </c>
      <c r="AZ24" s="77">
        <f>AR24+AV24</f>
        <v>0</v>
      </c>
      <c r="BA24" s="77">
        <f>AS24+AW24</f>
        <v>200</v>
      </c>
      <c r="BB24" s="103">
        <v>0</v>
      </c>
      <c r="BC24" s="103">
        <v>0</v>
      </c>
    </row>
    <row r="25" spans="1:55" s="11" customFormat="1" ht="19.5" hidden="1" customHeight="1" x14ac:dyDescent="0.25">
      <c r="A25" s="27" t="s">
        <v>345</v>
      </c>
      <c r="B25" s="15"/>
      <c r="C25" s="15"/>
      <c r="D25" s="15"/>
      <c r="E25" s="62">
        <v>851</v>
      </c>
      <c r="F25" s="63" t="s">
        <v>328</v>
      </c>
      <c r="G25" s="63" t="s">
        <v>330</v>
      </c>
      <c r="H25" s="62" t="s">
        <v>344</v>
      </c>
      <c r="I25" s="63" t="s">
        <v>346</v>
      </c>
      <c r="J25" s="77">
        <f t="shared" ref="J25:BA25" si="13">J26</f>
        <v>200</v>
      </c>
      <c r="K25" s="77">
        <f t="shared" si="13"/>
        <v>200</v>
      </c>
      <c r="L25" s="77">
        <f t="shared" si="13"/>
        <v>0</v>
      </c>
      <c r="M25" s="77">
        <f t="shared" si="13"/>
        <v>0</v>
      </c>
      <c r="N25" s="77">
        <f t="shared" si="13"/>
        <v>0</v>
      </c>
      <c r="O25" s="77">
        <f t="shared" si="13"/>
        <v>0</v>
      </c>
      <c r="P25" s="77">
        <f t="shared" si="13"/>
        <v>0</v>
      </c>
      <c r="Q25" s="77">
        <f t="shared" si="13"/>
        <v>0</v>
      </c>
      <c r="R25" s="77">
        <f t="shared" si="13"/>
        <v>200</v>
      </c>
      <c r="S25" s="77">
        <f t="shared" si="13"/>
        <v>200</v>
      </c>
      <c r="T25" s="77">
        <f t="shared" si="13"/>
        <v>0</v>
      </c>
      <c r="U25" s="77">
        <f t="shared" si="13"/>
        <v>0</v>
      </c>
      <c r="V25" s="77">
        <f t="shared" si="13"/>
        <v>0</v>
      </c>
      <c r="W25" s="77">
        <f t="shared" si="13"/>
        <v>0</v>
      </c>
      <c r="X25" s="77">
        <f t="shared" si="13"/>
        <v>0</v>
      </c>
      <c r="Y25" s="77">
        <f t="shared" si="13"/>
        <v>0</v>
      </c>
      <c r="Z25" s="77">
        <f t="shared" si="13"/>
        <v>200</v>
      </c>
      <c r="AA25" s="77">
        <f t="shared" si="13"/>
        <v>200</v>
      </c>
      <c r="AB25" s="77">
        <f t="shared" si="13"/>
        <v>0</v>
      </c>
      <c r="AC25" s="77">
        <f t="shared" si="13"/>
        <v>0</v>
      </c>
      <c r="AD25" s="77">
        <f t="shared" si="13"/>
        <v>200</v>
      </c>
      <c r="AE25" s="77">
        <f t="shared" si="13"/>
        <v>200</v>
      </c>
      <c r="AF25" s="77">
        <f t="shared" si="13"/>
        <v>0</v>
      </c>
      <c r="AG25" s="77">
        <f t="shared" si="13"/>
        <v>0</v>
      </c>
      <c r="AH25" s="77">
        <f t="shared" si="13"/>
        <v>0</v>
      </c>
      <c r="AI25" s="77">
        <f t="shared" si="13"/>
        <v>0</v>
      </c>
      <c r="AJ25" s="77">
        <f t="shared" si="13"/>
        <v>0</v>
      </c>
      <c r="AK25" s="77">
        <f t="shared" si="13"/>
        <v>0</v>
      </c>
      <c r="AL25" s="77">
        <f t="shared" si="13"/>
        <v>200</v>
      </c>
      <c r="AM25" s="77">
        <f t="shared" si="13"/>
        <v>200</v>
      </c>
      <c r="AN25" s="77">
        <f t="shared" si="13"/>
        <v>0</v>
      </c>
      <c r="AO25" s="77">
        <f t="shared" si="13"/>
        <v>0</v>
      </c>
      <c r="AP25" s="77">
        <f t="shared" si="13"/>
        <v>200</v>
      </c>
      <c r="AQ25" s="77">
        <f t="shared" si="13"/>
        <v>200</v>
      </c>
      <c r="AR25" s="77">
        <f t="shared" si="13"/>
        <v>0</v>
      </c>
      <c r="AS25" s="77">
        <f t="shared" si="13"/>
        <v>0</v>
      </c>
      <c r="AT25" s="77">
        <f t="shared" si="13"/>
        <v>0</v>
      </c>
      <c r="AU25" s="77">
        <f t="shared" si="13"/>
        <v>0</v>
      </c>
      <c r="AV25" s="77">
        <f t="shared" si="13"/>
        <v>0</v>
      </c>
      <c r="AW25" s="77">
        <f t="shared" si="13"/>
        <v>0</v>
      </c>
      <c r="AX25" s="77">
        <f t="shared" si="13"/>
        <v>200</v>
      </c>
      <c r="AY25" s="77">
        <f t="shared" si="13"/>
        <v>200</v>
      </c>
      <c r="AZ25" s="77">
        <f t="shared" si="13"/>
        <v>0</v>
      </c>
      <c r="BA25" s="77">
        <f t="shared" si="13"/>
        <v>0</v>
      </c>
      <c r="BB25" s="103">
        <v>0</v>
      </c>
      <c r="BC25" s="103">
        <v>0</v>
      </c>
    </row>
    <row r="26" spans="1:55" s="11" customFormat="1" ht="19.5" hidden="1" customHeight="1" x14ac:dyDescent="0.25">
      <c r="A26" s="27" t="s">
        <v>347</v>
      </c>
      <c r="B26" s="15"/>
      <c r="C26" s="15"/>
      <c r="D26" s="15"/>
      <c r="E26" s="62">
        <v>851</v>
      </c>
      <c r="F26" s="63" t="s">
        <v>328</v>
      </c>
      <c r="G26" s="63" t="s">
        <v>330</v>
      </c>
      <c r="H26" s="62" t="s">
        <v>344</v>
      </c>
      <c r="I26" s="63" t="s">
        <v>348</v>
      </c>
      <c r="J26" s="77">
        <v>200</v>
      </c>
      <c r="K26" s="77">
        <f>J26</f>
        <v>200</v>
      </c>
      <c r="L26" s="77"/>
      <c r="M26" s="77"/>
      <c r="N26" s="77"/>
      <c r="O26" s="77">
        <f>N26</f>
        <v>0</v>
      </c>
      <c r="P26" s="77"/>
      <c r="Q26" s="77"/>
      <c r="R26" s="77">
        <f>J26+N26</f>
        <v>200</v>
      </c>
      <c r="S26" s="77">
        <f>K26+O26</f>
        <v>200</v>
      </c>
      <c r="T26" s="77">
        <f>L26+P26</f>
        <v>0</v>
      </c>
      <c r="U26" s="77">
        <f>M26+Q26</f>
        <v>0</v>
      </c>
      <c r="V26" s="77"/>
      <c r="W26" s="77">
        <f>V26</f>
        <v>0</v>
      </c>
      <c r="X26" s="77"/>
      <c r="Y26" s="77"/>
      <c r="Z26" s="77">
        <f>R26+V26</f>
        <v>200</v>
      </c>
      <c r="AA26" s="77">
        <f>S26+W26</f>
        <v>200</v>
      </c>
      <c r="AB26" s="77">
        <f>T26+X26</f>
        <v>0</v>
      </c>
      <c r="AC26" s="77">
        <f>U26+Y26</f>
        <v>0</v>
      </c>
      <c r="AD26" s="77">
        <v>200</v>
      </c>
      <c r="AE26" s="77">
        <f>AD26</f>
        <v>200</v>
      </c>
      <c r="AF26" s="77"/>
      <c r="AG26" s="77"/>
      <c r="AH26" s="77"/>
      <c r="AI26" s="77">
        <f>AH26</f>
        <v>0</v>
      </c>
      <c r="AJ26" s="77"/>
      <c r="AK26" s="77"/>
      <c r="AL26" s="77">
        <f>AD26+AH26</f>
        <v>200</v>
      </c>
      <c r="AM26" s="77">
        <f>AE26+AI26</f>
        <v>200</v>
      </c>
      <c r="AN26" s="77">
        <f>AF26+AJ26</f>
        <v>0</v>
      </c>
      <c r="AO26" s="77">
        <f>AG26+AK26</f>
        <v>0</v>
      </c>
      <c r="AP26" s="77">
        <v>200</v>
      </c>
      <c r="AQ26" s="77">
        <f>AP26</f>
        <v>200</v>
      </c>
      <c r="AR26" s="77"/>
      <c r="AS26" s="77"/>
      <c r="AT26" s="77"/>
      <c r="AU26" s="77">
        <f>AT26</f>
        <v>0</v>
      </c>
      <c r="AV26" s="77"/>
      <c r="AW26" s="77"/>
      <c r="AX26" s="77">
        <f>AP26+AT26</f>
        <v>200</v>
      </c>
      <c r="AY26" s="77">
        <f>AQ26+AU26</f>
        <v>200</v>
      </c>
      <c r="AZ26" s="77">
        <f>AR26+AV26</f>
        <v>0</v>
      </c>
      <c r="BA26" s="77">
        <f>AS26+AW26</f>
        <v>0</v>
      </c>
      <c r="BB26" s="103">
        <v>0</v>
      </c>
      <c r="BC26" s="103">
        <v>0</v>
      </c>
    </row>
    <row r="27" spans="1:55" s="11" customFormat="1" ht="32.25" hidden="1" customHeight="1" x14ac:dyDescent="0.25">
      <c r="A27" s="27" t="s">
        <v>349</v>
      </c>
      <c r="B27" s="27"/>
      <c r="C27" s="27"/>
      <c r="D27" s="27"/>
      <c r="E27" s="62">
        <v>851</v>
      </c>
      <c r="F27" s="63" t="s">
        <v>328</v>
      </c>
      <c r="G27" s="63" t="s">
        <v>330</v>
      </c>
      <c r="H27" s="62" t="s">
        <v>350</v>
      </c>
      <c r="I27" s="62"/>
      <c r="J27" s="77">
        <f t="shared" ref="J27:BA27" si="14">J28+J30</f>
        <v>261090</v>
      </c>
      <c r="K27" s="77">
        <f t="shared" si="14"/>
        <v>261090</v>
      </c>
      <c r="L27" s="77">
        <f t="shared" si="14"/>
        <v>0</v>
      </c>
      <c r="M27" s="77">
        <f t="shared" si="14"/>
        <v>0</v>
      </c>
      <c r="N27" s="77">
        <f t="shared" si="14"/>
        <v>0</v>
      </c>
      <c r="O27" s="77">
        <f t="shared" si="14"/>
        <v>0</v>
      </c>
      <c r="P27" s="77">
        <f t="shared" si="14"/>
        <v>0</v>
      </c>
      <c r="Q27" s="77">
        <f t="shared" si="14"/>
        <v>0</v>
      </c>
      <c r="R27" s="77">
        <f t="shared" si="14"/>
        <v>261090</v>
      </c>
      <c r="S27" s="77">
        <f t="shared" si="14"/>
        <v>261090</v>
      </c>
      <c r="T27" s="77">
        <f t="shared" si="14"/>
        <v>0</v>
      </c>
      <c r="U27" s="77">
        <f t="shared" si="14"/>
        <v>0</v>
      </c>
      <c r="V27" s="77">
        <f t="shared" si="14"/>
        <v>0</v>
      </c>
      <c r="W27" s="77">
        <f t="shared" si="14"/>
        <v>0</v>
      </c>
      <c r="X27" s="77">
        <f t="shared" si="14"/>
        <v>0</v>
      </c>
      <c r="Y27" s="77">
        <f t="shared" si="14"/>
        <v>0</v>
      </c>
      <c r="Z27" s="77">
        <f t="shared" si="14"/>
        <v>261090</v>
      </c>
      <c r="AA27" s="77">
        <f t="shared" si="14"/>
        <v>261090</v>
      </c>
      <c r="AB27" s="77">
        <f t="shared" si="14"/>
        <v>0</v>
      </c>
      <c r="AC27" s="77">
        <f t="shared" si="14"/>
        <v>0</v>
      </c>
      <c r="AD27" s="77">
        <f t="shared" si="14"/>
        <v>261090</v>
      </c>
      <c r="AE27" s="77">
        <f t="shared" si="14"/>
        <v>261090</v>
      </c>
      <c r="AF27" s="77">
        <f t="shared" si="14"/>
        <v>0</v>
      </c>
      <c r="AG27" s="77">
        <f t="shared" si="14"/>
        <v>0</v>
      </c>
      <c r="AH27" s="77">
        <f t="shared" si="14"/>
        <v>0</v>
      </c>
      <c r="AI27" s="77">
        <f t="shared" si="14"/>
        <v>0</v>
      </c>
      <c r="AJ27" s="77">
        <f t="shared" si="14"/>
        <v>0</v>
      </c>
      <c r="AK27" s="77">
        <f t="shared" si="14"/>
        <v>0</v>
      </c>
      <c r="AL27" s="77">
        <f t="shared" si="14"/>
        <v>261090</v>
      </c>
      <c r="AM27" s="77">
        <f t="shared" si="14"/>
        <v>261090</v>
      </c>
      <c r="AN27" s="77">
        <f t="shared" si="14"/>
        <v>0</v>
      </c>
      <c r="AO27" s="77">
        <f t="shared" si="14"/>
        <v>0</v>
      </c>
      <c r="AP27" s="77">
        <f t="shared" si="14"/>
        <v>261090</v>
      </c>
      <c r="AQ27" s="77">
        <f t="shared" si="14"/>
        <v>261090</v>
      </c>
      <c r="AR27" s="77">
        <f t="shared" si="14"/>
        <v>0</v>
      </c>
      <c r="AS27" s="77">
        <f t="shared" si="14"/>
        <v>0</v>
      </c>
      <c r="AT27" s="77">
        <f t="shared" si="14"/>
        <v>0</v>
      </c>
      <c r="AU27" s="77">
        <f t="shared" si="14"/>
        <v>0</v>
      </c>
      <c r="AV27" s="77">
        <f t="shared" si="14"/>
        <v>0</v>
      </c>
      <c r="AW27" s="77">
        <f t="shared" si="14"/>
        <v>0</v>
      </c>
      <c r="AX27" s="77">
        <f t="shared" si="14"/>
        <v>261090</v>
      </c>
      <c r="AY27" s="77">
        <f t="shared" si="14"/>
        <v>261090</v>
      </c>
      <c r="AZ27" s="77">
        <f t="shared" si="14"/>
        <v>0</v>
      </c>
      <c r="BA27" s="77">
        <f t="shared" si="14"/>
        <v>0</v>
      </c>
      <c r="BB27" s="103">
        <v>0</v>
      </c>
      <c r="BC27" s="103">
        <v>0</v>
      </c>
    </row>
    <row r="28" spans="1:55" s="11" customFormat="1" ht="32.25" hidden="1" customHeight="1" x14ac:dyDescent="0.25">
      <c r="A28" s="27" t="s">
        <v>333</v>
      </c>
      <c r="B28" s="27"/>
      <c r="C28" s="27"/>
      <c r="D28" s="27"/>
      <c r="E28" s="62">
        <v>851</v>
      </c>
      <c r="F28" s="63" t="s">
        <v>328</v>
      </c>
      <c r="G28" s="63" t="s">
        <v>330</v>
      </c>
      <c r="H28" s="62" t="s">
        <v>350</v>
      </c>
      <c r="I28" s="63" t="s">
        <v>334</v>
      </c>
      <c r="J28" s="77">
        <f t="shared" ref="J28:BA28" si="15">J29</f>
        <v>143200</v>
      </c>
      <c r="K28" s="77">
        <f t="shared" si="15"/>
        <v>143200</v>
      </c>
      <c r="L28" s="77">
        <f t="shared" si="15"/>
        <v>0</v>
      </c>
      <c r="M28" s="77">
        <f t="shared" si="15"/>
        <v>0</v>
      </c>
      <c r="N28" s="77">
        <f t="shared" si="15"/>
        <v>22550</v>
      </c>
      <c r="O28" s="77">
        <f t="shared" si="15"/>
        <v>22550</v>
      </c>
      <c r="P28" s="77">
        <f t="shared" si="15"/>
        <v>0</v>
      </c>
      <c r="Q28" s="77">
        <f t="shared" si="15"/>
        <v>0</v>
      </c>
      <c r="R28" s="77">
        <f t="shared" si="15"/>
        <v>165750</v>
      </c>
      <c r="S28" s="77">
        <f t="shared" si="15"/>
        <v>165750</v>
      </c>
      <c r="T28" s="77">
        <f t="shared" si="15"/>
        <v>0</v>
      </c>
      <c r="U28" s="77">
        <f t="shared" si="15"/>
        <v>0</v>
      </c>
      <c r="V28" s="77">
        <f t="shared" si="15"/>
        <v>0</v>
      </c>
      <c r="W28" s="77">
        <f t="shared" si="15"/>
        <v>0</v>
      </c>
      <c r="X28" s="77">
        <f t="shared" si="15"/>
        <v>0</v>
      </c>
      <c r="Y28" s="77">
        <f t="shared" si="15"/>
        <v>0</v>
      </c>
      <c r="Z28" s="77">
        <f t="shared" si="15"/>
        <v>165750</v>
      </c>
      <c r="AA28" s="77">
        <f t="shared" si="15"/>
        <v>165750</v>
      </c>
      <c r="AB28" s="77">
        <f t="shared" si="15"/>
        <v>0</v>
      </c>
      <c r="AC28" s="77">
        <f t="shared" si="15"/>
        <v>0</v>
      </c>
      <c r="AD28" s="77">
        <f t="shared" si="15"/>
        <v>143200</v>
      </c>
      <c r="AE28" s="77">
        <f t="shared" si="15"/>
        <v>143200</v>
      </c>
      <c r="AF28" s="77">
        <f t="shared" si="15"/>
        <v>0</v>
      </c>
      <c r="AG28" s="77">
        <f t="shared" si="15"/>
        <v>0</v>
      </c>
      <c r="AH28" s="77">
        <f t="shared" si="15"/>
        <v>0</v>
      </c>
      <c r="AI28" s="77">
        <f t="shared" si="15"/>
        <v>0</v>
      </c>
      <c r="AJ28" s="77">
        <f t="shared" si="15"/>
        <v>0</v>
      </c>
      <c r="AK28" s="77">
        <f t="shared" si="15"/>
        <v>0</v>
      </c>
      <c r="AL28" s="77">
        <f t="shared" si="15"/>
        <v>143200</v>
      </c>
      <c r="AM28" s="77">
        <f t="shared" si="15"/>
        <v>143200</v>
      </c>
      <c r="AN28" s="77">
        <f t="shared" si="15"/>
        <v>0</v>
      </c>
      <c r="AO28" s="77">
        <f t="shared" si="15"/>
        <v>0</v>
      </c>
      <c r="AP28" s="77">
        <f t="shared" si="15"/>
        <v>143200</v>
      </c>
      <c r="AQ28" s="77">
        <f t="shared" si="15"/>
        <v>143200</v>
      </c>
      <c r="AR28" s="77">
        <f t="shared" si="15"/>
        <v>0</v>
      </c>
      <c r="AS28" s="77">
        <f t="shared" si="15"/>
        <v>0</v>
      </c>
      <c r="AT28" s="77">
        <f t="shared" si="15"/>
        <v>0</v>
      </c>
      <c r="AU28" s="77">
        <f t="shared" si="15"/>
        <v>0</v>
      </c>
      <c r="AV28" s="77">
        <f t="shared" si="15"/>
        <v>0</v>
      </c>
      <c r="AW28" s="77">
        <f t="shared" si="15"/>
        <v>0</v>
      </c>
      <c r="AX28" s="77">
        <f t="shared" si="15"/>
        <v>143200</v>
      </c>
      <c r="AY28" s="77">
        <f t="shared" si="15"/>
        <v>143200</v>
      </c>
      <c r="AZ28" s="77">
        <f t="shared" si="15"/>
        <v>0</v>
      </c>
      <c r="BA28" s="77">
        <f t="shared" si="15"/>
        <v>0</v>
      </c>
      <c r="BB28" s="103">
        <v>0</v>
      </c>
      <c r="BC28" s="103">
        <v>0</v>
      </c>
    </row>
    <row r="29" spans="1:55" s="11" customFormat="1" ht="32.25" hidden="1" customHeight="1" x14ac:dyDescent="0.25">
      <c r="A29" s="27" t="s">
        <v>335</v>
      </c>
      <c r="B29" s="15"/>
      <c r="C29" s="15"/>
      <c r="D29" s="15"/>
      <c r="E29" s="62">
        <v>851</v>
      </c>
      <c r="F29" s="63" t="s">
        <v>328</v>
      </c>
      <c r="G29" s="63" t="s">
        <v>330</v>
      </c>
      <c r="H29" s="62" t="s">
        <v>350</v>
      </c>
      <c r="I29" s="63" t="s">
        <v>336</v>
      </c>
      <c r="J29" s="77">
        <v>143200</v>
      </c>
      <c r="K29" s="77">
        <f>J29</f>
        <v>143200</v>
      </c>
      <c r="L29" s="77"/>
      <c r="M29" s="77"/>
      <c r="N29" s="77">
        <v>22550</v>
      </c>
      <c r="O29" s="77">
        <f>N29</f>
        <v>22550</v>
      </c>
      <c r="P29" s="77"/>
      <c r="Q29" s="77"/>
      <c r="R29" s="77">
        <f>J29+N29</f>
        <v>165750</v>
      </c>
      <c r="S29" s="77">
        <f>K29+O29</f>
        <v>165750</v>
      </c>
      <c r="T29" s="77">
        <f>L29+P29</f>
        <v>0</v>
      </c>
      <c r="U29" s="77">
        <f>M29+Q29</f>
        <v>0</v>
      </c>
      <c r="V29" s="77"/>
      <c r="W29" s="77">
        <f>V29</f>
        <v>0</v>
      </c>
      <c r="X29" s="77"/>
      <c r="Y29" s="77"/>
      <c r="Z29" s="77">
        <f>R29+V29</f>
        <v>165750</v>
      </c>
      <c r="AA29" s="77">
        <f>S29+W29</f>
        <v>165750</v>
      </c>
      <c r="AB29" s="77">
        <f>T29+X29</f>
        <v>0</v>
      </c>
      <c r="AC29" s="77">
        <f>U29+Y29</f>
        <v>0</v>
      </c>
      <c r="AD29" s="77">
        <v>143200</v>
      </c>
      <c r="AE29" s="77">
        <f>AD29</f>
        <v>143200</v>
      </c>
      <c r="AF29" s="77"/>
      <c r="AG29" s="77"/>
      <c r="AH29" s="77"/>
      <c r="AI29" s="77">
        <f>AH29</f>
        <v>0</v>
      </c>
      <c r="AJ29" s="77"/>
      <c r="AK29" s="77"/>
      <c r="AL29" s="77">
        <f>AD29+AH29</f>
        <v>143200</v>
      </c>
      <c r="AM29" s="77">
        <f>AE29+AI29</f>
        <v>143200</v>
      </c>
      <c r="AN29" s="77">
        <f>AF29+AJ29</f>
        <v>0</v>
      </c>
      <c r="AO29" s="77">
        <f>AG29+AK29</f>
        <v>0</v>
      </c>
      <c r="AP29" s="77">
        <v>143200</v>
      </c>
      <c r="AQ29" s="77">
        <f>AP29</f>
        <v>143200</v>
      </c>
      <c r="AR29" s="77"/>
      <c r="AS29" s="77"/>
      <c r="AT29" s="77"/>
      <c r="AU29" s="77">
        <f>AT29</f>
        <v>0</v>
      </c>
      <c r="AV29" s="77"/>
      <c r="AW29" s="77"/>
      <c r="AX29" s="77">
        <f>AP29+AT29</f>
        <v>143200</v>
      </c>
      <c r="AY29" s="77">
        <f>AQ29+AU29</f>
        <v>143200</v>
      </c>
      <c r="AZ29" s="77">
        <f>AR29+AV29</f>
        <v>0</v>
      </c>
      <c r="BA29" s="77">
        <f>AS29+AW29</f>
        <v>0</v>
      </c>
      <c r="BB29" s="103">
        <v>0</v>
      </c>
      <c r="BC29" s="103">
        <v>0</v>
      </c>
    </row>
    <row r="30" spans="1:55" s="11" customFormat="1" ht="32.25" hidden="1" customHeight="1" x14ac:dyDescent="0.25">
      <c r="A30" s="27" t="s">
        <v>337</v>
      </c>
      <c r="B30" s="15"/>
      <c r="C30" s="15"/>
      <c r="D30" s="15"/>
      <c r="E30" s="62">
        <v>851</v>
      </c>
      <c r="F30" s="63" t="s">
        <v>328</v>
      </c>
      <c r="G30" s="63" t="s">
        <v>330</v>
      </c>
      <c r="H30" s="62" t="s">
        <v>350</v>
      </c>
      <c r="I30" s="63" t="s">
        <v>338</v>
      </c>
      <c r="J30" s="77">
        <f t="shared" ref="J30:BA30" si="16">J31</f>
        <v>117890</v>
      </c>
      <c r="K30" s="77">
        <f t="shared" si="16"/>
        <v>117890</v>
      </c>
      <c r="L30" s="77">
        <f t="shared" si="16"/>
        <v>0</v>
      </c>
      <c r="M30" s="77">
        <f t="shared" si="16"/>
        <v>0</v>
      </c>
      <c r="N30" s="77">
        <f t="shared" si="16"/>
        <v>-22550</v>
      </c>
      <c r="O30" s="77">
        <f t="shared" si="16"/>
        <v>-22550</v>
      </c>
      <c r="P30" s="77">
        <f t="shared" si="16"/>
        <v>0</v>
      </c>
      <c r="Q30" s="77">
        <f t="shared" si="16"/>
        <v>0</v>
      </c>
      <c r="R30" s="77">
        <f t="shared" si="16"/>
        <v>95340</v>
      </c>
      <c r="S30" s="77">
        <f t="shared" si="16"/>
        <v>95340</v>
      </c>
      <c r="T30" s="77">
        <f t="shared" si="16"/>
        <v>0</v>
      </c>
      <c r="U30" s="77">
        <f t="shared" si="16"/>
        <v>0</v>
      </c>
      <c r="V30" s="77">
        <f t="shared" si="16"/>
        <v>0</v>
      </c>
      <c r="W30" s="77">
        <f t="shared" si="16"/>
        <v>0</v>
      </c>
      <c r="X30" s="77">
        <f t="shared" si="16"/>
        <v>0</v>
      </c>
      <c r="Y30" s="77">
        <f t="shared" si="16"/>
        <v>0</v>
      </c>
      <c r="Z30" s="77">
        <f t="shared" si="16"/>
        <v>95340</v>
      </c>
      <c r="AA30" s="77">
        <f t="shared" si="16"/>
        <v>95340</v>
      </c>
      <c r="AB30" s="77">
        <f t="shared" si="16"/>
        <v>0</v>
      </c>
      <c r="AC30" s="77">
        <f t="shared" si="16"/>
        <v>0</v>
      </c>
      <c r="AD30" s="77">
        <f t="shared" si="16"/>
        <v>117890</v>
      </c>
      <c r="AE30" s="77">
        <f t="shared" si="16"/>
        <v>117890</v>
      </c>
      <c r="AF30" s="77">
        <f t="shared" si="16"/>
        <v>0</v>
      </c>
      <c r="AG30" s="77">
        <f t="shared" si="16"/>
        <v>0</v>
      </c>
      <c r="AH30" s="77">
        <f t="shared" si="16"/>
        <v>0</v>
      </c>
      <c r="AI30" s="77">
        <f t="shared" si="16"/>
        <v>0</v>
      </c>
      <c r="AJ30" s="77">
        <f t="shared" si="16"/>
        <v>0</v>
      </c>
      <c r="AK30" s="77">
        <f t="shared" si="16"/>
        <v>0</v>
      </c>
      <c r="AL30" s="77">
        <f t="shared" si="16"/>
        <v>117890</v>
      </c>
      <c r="AM30" s="77">
        <f t="shared" si="16"/>
        <v>117890</v>
      </c>
      <c r="AN30" s="77">
        <f t="shared" si="16"/>
        <v>0</v>
      </c>
      <c r="AO30" s="77">
        <f t="shared" si="16"/>
        <v>0</v>
      </c>
      <c r="AP30" s="77">
        <f t="shared" si="16"/>
        <v>117890</v>
      </c>
      <c r="AQ30" s="77">
        <f t="shared" si="16"/>
        <v>117890</v>
      </c>
      <c r="AR30" s="77">
        <f t="shared" si="16"/>
        <v>0</v>
      </c>
      <c r="AS30" s="77">
        <f t="shared" si="16"/>
        <v>0</v>
      </c>
      <c r="AT30" s="77">
        <f t="shared" si="16"/>
        <v>0</v>
      </c>
      <c r="AU30" s="77">
        <f t="shared" si="16"/>
        <v>0</v>
      </c>
      <c r="AV30" s="77">
        <f t="shared" si="16"/>
        <v>0</v>
      </c>
      <c r="AW30" s="77">
        <f t="shared" si="16"/>
        <v>0</v>
      </c>
      <c r="AX30" s="77">
        <f t="shared" si="16"/>
        <v>117890</v>
      </c>
      <c r="AY30" s="77">
        <f t="shared" si="16"/>
        <v>117890</v>
      </c>
      <c r="AZ30" s="77">
        <f t="shared" si="16"/>
        <v>0</v>
      </c>
      <c r="BA30" s="77">
        <f t="shared" si="16"/>
        <v>0</v>
      </c>
      <c r="BB30" s="103">
        <v>0</v>
      </c>
      <c r="BC30" s="103">
        <v>0</v>
      </c>
    </row>
    <row r="31" spans="1:55" s="11" customFormat="1" ht="32.25" hidden="1" customHeight="1" x14ac:dyDescent="0.25">
      <c r="A31" s="27" t="s">
        <v>339</v>
      </c>
      <c r="B31" s="27"/>
      <c r="C31" s="27"/>
      <c r="D31" s="27"/>
      <c r="E31" s="62">
        <v>851</v>
      </c>
      <c r="F31" s="63" t="s">
        <v>328</v>
      </c>
      <c r="G31" s="63" t="s">
        <v>330</v>
      </c>
      <c r="H31" s="62" t="s">
        <v>350</v>
      </c>
      <c r="I31" s="63" t="s">
        <v>340</v>
      </c>
      <c r="J31" s="77">
        <v>117890</v>
      </c>
      <c r="K31" s="77">
        <f>J31</f>
        <v>117890</v>
      </c>
      <c r="L31" s="77"/>
      <c r="M31" s="77"/>
      <c r="N31" s="77">
        <v>-22550</v>
      </c>
      <c r="O31" s="77">
        <f>N31</f>
        <v>-22550</v>
      </c>
      <c r="P31" s="77"/>
      <c r="Q31" s="77"/>
      <c r="R31" s="77">
        <f>J31+N31</f>
        <v>95340</v>
      </c>
      <c r="S31" s="77">
        <f>K31+O31</f>
        <v>95340</v>
      </c>
      <c r="T31" s="77">
        <f>L31+P31</f>
        <v>0</v>
      </c>
      <c r="U31" s="77">
        <f>M31+Q31</f>
        <v>0</v>
      </c>
      <c r="V31" s="77"/>
      <c r="W31" s="77">
        <f>V31</f>
        <v>0</v>
      </c>
      <c r="X31" s="77"/>
      <c r="Y31" s="77"/>
      <c r="Z31" s="77">
        <f>R31+V31</f>
        <v>95340</v>
      </c>
      <c r="AA31" s="77">
        <f>S31+W31</f>
        <v>95340</v>
      </c>
      <c r="AB31" s="77">
        <f>T31+X31</f>
        <v>0</v>
      </c>
      <c r="AC31" s="77">
        <f>U31+Y31</f>
        <v>0</v>
      </c>
      <c r="AD31" s="77">
        <v>117890</v>
      </c>
      <c r="AE31" s="77">
        <f>AD31</f>
        <v>117890</v>
      </c>
      <c r="AF31" s="77"/>
      <c r="AG31" s="77"/>
      <c r="AH31" s="77"/>
      <c r="AI31" s="77">
        <f>AH31</f>
        <v>0</v>
      </c>
      <c r="AJ31" s="77"/>
      <c r="AK31" s="77"/>
      <c r="AL31" s="77">
        <f>AD31+AH31</f>
        <v>117890</v>
      </c>
      <c r="AM31" s="77">
        <f>AE31+AI31</f>
        <v>117890</v>
      </c>
      <c r="AN31" s="77">
        <f>AF31+AJ31</f>
        <v>0</v>
      </c>
      <c r="AO31" s="77">
        <f>AG31+AK31</f>
        <v>0</v>
      </c>
      <c r="AP31" s="77">
        <v>117890</v>
      </c>
      <c r="AQ31" s="77">
        <f>AP31</f>
        <v>117890</v>
      </c>
      <c r="AR31" s="77"/>
      <c r="AS31" s="77"/>
      <c r="AT31" s="77"/>
      <c r="AU31" s="77">
        <f>AT31</f>
        <v>0</v>
      </c>
      <c r="AV31" s="77"/>
      <c r="AW31" s="77"/>
      <c r="AX31" s="77">
        <f>AP31+AT31</f>
        <v>117890</v>
      </c>
      <c r="AY31" s="77">
        <f>AQ31+AU31</f>
        <v>117890</v>
      </c>
      <c r="AZ31" s="77">
        <f>AR31+AV31</f>
        <v>0</v>
      </c>
      <c r="BA31" s="77">
        <f>AS31+AW31</f>
        <v>0</v>
      </c>
      <c r="BB31" s="103">
        <v>0</v>
      </c>
      <c r="BC31" s="103">
        <v>0</v>
      </c>
    </row>
    <row r="32" spans="1:55" s="11" customFormat="1" ht="26.25" hidden="1" customHeight="1" x14ac:dyDescent="0.25">
      <c r="A32" s="27" t="s">
        <v>351</v>
      </c>
      <c r="B32" s="27"/>
      <c r="C32" s="27"/>
      <c r="D32" s="27"/>
      <c r="E32" s="62">
        <v>851</v>
      </c>
      <c r="F32" s="63" t="s">
        <v>328</v>
      </c>
      <c r="G32" s="63" t="s">
        <v>330</v>
      </c>
      <c r="H32" s="62" t="s">
        <v>352</v>
      </c>
      <c r="I32" s="63"/>
      <c r="J32" s="77">
        <f t="shared" ref="J32:S33" si="17">J33</f>
        <v>1505600</v>
      </c>
      <c r="K32" s="77">
        <f t="shared" si="17"/>
        <v>0</v>
      </c>
      <c r="L32" s="77">
        <f t="shared" si="17"/>
        <v>1505600</v>
      </c>
      <c r="M32" s="77">
        <f t="shared" si="17"/>
        <v>0</v>
      </c>
      <c r="N32" s="77">
        <f t="shared" si="17"/>
        <v>64600</v>
      </c>
      <c r="O32" s="77">
        <f t="shared" si="17"/>
        <v>0</v>
      </c>
      <c r="P32" s="77">
        <f t="shared" si="17"/>
        <v>64600</v>
      </c>
      <c r="Q32" s="77">
        <f t="shared" si="17"/>
        <v>0</v>
      </c>
      <c r="R32" s="77">
        <f t="shared" si="17"/>
        <v>1570200</v>
      </c>
      <c r="S32" s="77">
        <f t="shared" si="17"/>
        <v>0</v>
      </c>
      <c r="T32" s="77">
        <f t="shared" ref="T32:AC33" si="18">T33</f>
        <v>1570200</v>
      </c>
      <c r="U32" s="77">
        <f t="shared" si="18"/>
        <v>0</v>
      </c>
      <c r="V32" s="77">
        <f t="shared" si="18"/>
        <v>0</v>
      </c>
      <c r="W32" s="77">
        <f t="shared" si="18"/>
        <v>0</v>
      </c>
      <c r="X32" s="77">
        <f t="shared" si="18"/>
        <v>0</v>
      </c>
      <c r="Y32" s="77">
        <f t="shared" si="18"/>
        <v>0</v>
      </c>
      <c r="Z32" s="77">
        <f t="shared" si="18"/>
        <v>1570200</v>
      </c>
      <c r="AA32" s="77">
        <f t="shared" si="18"/>
        <v>0</v>
      </c>
      <c r="AB32" s="77">
        <f t="shared" si="18"/>
        <v>1570200</v>
      </c>
      <c r="AC32" s="77">
        <f t="shared" si="18"/>
        <v>0</v>
      </c>
      <c r="AD32" s="77">
        <f t="shared" ref="AD32:AM33" si="19">AD33</f>
        <v>1505600</v>
      </c>
      <c r="AE32" s="77">
        <f t="shared" si="19"/>
        <v>0</v>
      </c>
      <c r="AF32" s="77">
        <f t="shared" si="19"/>
        <v>1505600</v>
      </c>
      <c r="AG32" s="77">
        <f t="shared" si="19"/>
        <v>0</v>
      </c>
      <c r="AH32" s="77">
        <f t="shared" si="19"/>
        <v>0</v>
      </c>
      <c r="AI32" s="77">
        <f t="shared" si="19"/>
        <v>0</v>
      </c>
      <c r="AJ32" s="77">
        <f t="shared" si="19"/>
        <v>0</v>
      </c>
      <c r="AK32" s="77">
        <f t="shared" si="19"/>
        <v>0</v>
      </c>
      <c r="AL32" s="77">
        <f t="shared" si="19"/>
        <v>1505600</v>
      </c>
      <c r="AM32" s="77">
        <f t="shared" si="19"/>
        <v>0</v>
      </c>
      <c r="AN32" s="77">
        <f t="shared" ref="AN32:AW33" si="20">AN33</f>
        <v>1505600</v>
      </c>
      <c r="AO32" s="77">
        <f t="shared" si="20"/>
        <v>0</v>
      </c>
      <c r="AP32" s="77">
        <f t="shared" si="20"/>
        <v>1505600</v>
      </c>
      <c r="AQ32" s="77">
        <f t="shared" si="20"/>
        <v>0</v>
      </c>
      <c r="AR32" s="77">
        <f t="shared" si="20"/>
        <v>1505600</v>
      </c>
      <c r="AS32" s="77">
        <f t="shared" si="20"/>
        <v>0</v>
      </c>
      <c r="AT32" s="77">
        <f t="shared" si="20"/>
        <v>0</v>
      </c>
      <c r="AU32" s="77">
        <f t="shared" si="20"/>
        <v>0</v>
      </c>
      <c r="AV32" s="77">
        <f t="shared" si="20"/>
        <v>0</v>
      </c>
      <c r="AW32" s="77">
        <f t="shared" si="20"/>
        <v>0</v>
      </c>
      <c r="AX32" s="77">
        <f t="shared" ref="AX32:BA33" si="21">AX33</f>
        <v>1505600</v>
      </c>
      <c r="AY32" s="77">
        <f t="shared" si="21"/>
        <v>0</v>
      </c>
      <c r="AZ32" s="77">
        <f t="shared" si="21"/>
        <v>1505600</v>
      </c>
      <c r="BA32" s="77">
        <f t="shared" si="21"/>
        <v>0</v>
      </c>
      <c r="BB32" s="103">
        <v>0</v>
      </c>
      <c r="BC32" s="103">
        <v>0</v>
      </c>
    </row>
    <row r="33" spans="1:55" s="11" customFormat="1" ht="32.25" hidden="1" customHeight="1" x14ac:dyDescent="0.25">
      <c r="A33" s="27" t="s">
        <v>333</v>
      </c>
      <c r="B33" s="27"/>
      <c r="C33" s="27"/>
      <c r="D33" s="27"/>
      <c r="E33" s="62">
        <v>851</v>
      </c>
      <c r="F33" s="63" t="s">
        <v>353</v>
      </c>
      <c r="G33" s="63" t="s">
        <v>330</v>
      </c>
      <c r="H33" s="62" t="s">
        <v>352</v>
      </c>
      <c r="I33" s="63" t="s">
        <v>334</v>
      </c>
      <c r="J33" s="77">
        <f t="shared" si="17"/>
        <v>1505600</v>
      </c>
      <c r="K33" s="77">
        <f t="shared" si="17"/>
        <v>0</v>
      </c>
      <c r="L33" s="77">
        <f t="shared" si="17"/>
        <v>1505600</v>
      </c>
      <c r="M33" s="77">
        <f t="shared" si="17"/>
        <v>0</v>
      </c>
      <c r="N33" s="77">
        <f t="shared" si="17"/>
        <v>64600</v>
      </c>
      <c r="O33" s="77">
        <f t="shared" si="17"/>
        <v>0</v>
      </c>
      <c r="P33" s="77">
        <f t="shared" si="17"/>
        <v>64600</v>
      </c>
      <c r="Q33" s="77">
        <f t="shared" si="17"/>
        <v>0</v>
      </c>
      <c r="R33" s="77">
        <f t="shared" si="17"/>
        <v>1570200</v>
      </c>
      <c r="S33" s="77">
        <f t="shared" si="17"/>
        <v>0</v>
      </c>
      <c r="T33" s="77">
        <f t="shared" si="18"/>
        <v>1570200</v>
      </c>
      <c r="U33" s="77">
        <f t="shared" si="18"/>
        <v>0</v>
      </c>
      <c r="V33" s="77">
        <f t="shared" si="18"/>
        <v>0</v>
      </c>
      <c r="W33" s="77">
        <f t="shared" si="18"/>
        <v>0</v>
      </c>
      <c r="X33" s="77">
        <f t="shared" si="18"/>
        <v>0</v>
      </c>
      <c r="Y33" s="77">
        <f t="shared" si="18"/>
        <v>0</v>
      </c>
      <c r="Z33" s="77">
        <f t="shared" si="18"/>
        <v>1570200</v>
      </c>
      <c r="AA33" s="77">
        <f t="shared" si="18"/>
        <v>0</v>
      </c>
      <c r="AB33" s="77">
        <f t="shared" si="18"/>
        <v>1570200</v>
      </c>
      <c r="AC33" s="77">
        <f t="shared" si="18"/>
        <v>0</v>
      </c>
      <c r="AD33" s="77">
        <f t="shared" si="19"/>
        <v>1505600</v>
      </c>
      <c r="AE33" s="77">
        <f t="shared" si="19"/>
        <v>0</v>
      </c>
      <c r="AF33" s="77">
        <f t="shared" si="19"/>
        <v>1505600</v>
      </c>
      <c r="AG33" s="77">
        <f t="shared" si="19"/>
        <v>0</v>
      </c>
      <c r="AH33" s="77">
        <f t="shared" si="19"/>
        <v>0</v>
      </c>
      <c r="AI33" s="77">
        <f t="shared" si="19"/>
        <v>0</v>
      </c>
      <c r="AJ33" s="77">
        <f t="shared" si="19"/>
        <v>0</v>
      </c>
      <c r="AK33" s="77">
        <f t="shared" si="19"/>
        <v>0</v>
      </c>
      <c r="AL33" s="77">
        <f t="shared" si="19"/>
        <v>1505600</v>
      </c>
      <c r="AM33" s="77">
        <f t="shared" si="19"/>
        <v>0</v>
      </c>
      <c r="AN33" s="77">
        <f t="shared" si="20"/>
        <v>1505600</v>
      </c>
      <c r="AO33" s="77">
        <f t="shared" si="20"/>
        <v>0</v>
      </c>
      <c r="AP33" s="77">
        <f t="shared" si="20"/>
        <v>1505600</v>
      </c>
      <c r="AQ33" s="77">
        <f t="shared" si="20"/>
        <v>0</v>
      </c>
      <c r="AR33" s="77">
        <f t="shared" si="20"/>
        <v>1505600</v>
      </c>
      <c r="AS33" s="77">
        <f t="shared" si="20"/>
        <v>0</v>
      </c>
      <c r="AT33" s="77">
        <f t="shared" si="20"/>
        <v>0</v>
      </c>
      <c r="AU33" s="77">
        <f t="shared" si="20"/>
        <v>0</v>
      </c>
      <c r="AV33" s="77">
        <f t="shared" si="20"/>
        <v>0</v>
      </c>
      <c r="AW33" s="77">
        <f t="shared" si="20"/>
        <v>0</v>
      </c>
      <c r="AX33" s="77">
        <f t="shared" si="21"/>
        <v>1505600</v>
      </c>
      <c r="AY33" s="77">
        <f t="shared" si="21"/>
        <v>0</v>
      </c>
      <c r="AZ33" s="77">
        <f t="shared" si="21"/>
        <v>1505600</v>
      </c>
      <c r="BA33" s="77">
        <f t="shared" si="21"/>
        <v>0</v>
      </c>
      <c r="BB33" s="103">
        <v>0</v>
      </c>
      <c r="BC33" s="103">
        <v>0</v>
      </c>
    </row>
    <row r="34" spans="1:55" s="11" customFormat="1" ht="32.25" hidden="1" customHeight="1" x14ac:dyDescent="0.25">
      <c r="A34" s="27" t="s">
        <v>335</v>
      </c>
      <c r="B34" s="15"/>
      <c r="C34" s="15"/>
      <c r="D34" s="15"/>
      <c r="E34" s="62">
        <v>851</v>
      </c>
      <c r="F34" s="63" t="s">
        <v>328</v>
      </c>
      <c r="G34" s="63" t="s">
        <v>330</v>
      </c>
      <c r="H34" s="62" t="s">
        <v>352</v>
      </c>
      <c r="I34" s="63" t="s">
        <v>336</v>
      </c>
      <c r="J34" s="77">
        <v>1505600</v>
      </c>
      <c r="K34" s="77"/>
      <c r="L34" s="77">
        <f>J34</f>
        <v>1505600</v>
      </c>
      <c r="M34" s="77"/>
      <c r="N34" s="77">
        <v>64600</v>
      </c>
      <c r="O34" s="77"/>
      <c r="P34" s="77">
        <f>N34</f>
        <v>64600</v>
      </c>
      <c r="Q34" s="77"/>
      <c r="R34" s="77">
        <f>J34+N34</f>
        <v>1570200</v>
      </c>
      <c r="S34" s="77">
        <f>K34+O34</f>
        <v>0</v>
      </c>
      <c r="T34" s="77">
        <f>L34+P34</f>
        <v>1570200</v>
      </c>
      <c r="U34" s="77">
        <f>M34+Q34</f>
        <v>0</v>
      </c>
      <c r="V34" s="77"/>
      <c r="W34" s="77"/>
      <c r="X34" s="77">
        <f>V34</f>
        <v>0</v>
      </c>
      <c r="Y34" s="77"/>
      <c r="Z34" s="77">
        <f>R34+V34</f>
        <v>1570200</v>
      </c>
      <c r="AA34" s="77">
        <f>S34+W34</f>
        <v>0</v>
      </c>
      <c r="AB34" s="77">
        <f>T34+X34</f>
        <v>1570200</v>
      </c>
      <c r="AC34" s="77">
        <f>U34+Y34</f>
        <v>0</v>
      </c>
      <c r="AD34" s="77">
        <v>1505600</v>
      </c>
      <c r="AE34" s="77"/>
      <c r="AF34" s="77">
        <f>AD34</f>
        <v>1505600</v>
      </c>
      <c r="AG34" s="77"/>
      <c r="AH34" s="77"/>
      <c r="AI34" s="77"/>
      <c r="AJ34" s="77">
        <f>AH34</f>
        <v>0</v>
      </c>
      <c r="AK34" s="77"/>
      <c r="AL34" s="77">
        <f>AD34+AH34</f>
        <v>1505600</v>
      </c>
      <c r="AM34" s="77">
        <f>AE34+AI34</f>
        <v>0</v>
      </c>
      <c r="AN34" s="77">
        <f>AF34+AJ34</f>
        <v>1505600</v>
      </c>
      <c r="AO34" s="77">
        <f>AG34+AK34</f>
        <v>0</v>
      </c>
      <c r="AP34" s="77">
        <v>1505600</v>
      </c>
      <c r="AQ34" s="77"/>
      <c r="AR34" s="77">
        <f>AP34</f>
        <v>1505600</v>
      </c>
      <c r="AS34" s="77"/>
      <c r="AT34" s="77"/>
      <c r="AU34" s="77"/>
      <c r="AV34" s="77">
        <f>AT34</f>
        <v>0</v>
      </c>
      <c r="AW34" s="77"/>
      <c r="AX34" s="77">
        <f>AP34+AT34</f>
        <v>1505600</v>
      </c>
      <c r="AY34" s="77">
        <f>AQ34+AU34</f>
        <v>0</v>
      </c>
      <c r="AZ34" s="77">
        <f>AR34+AV34</f>
        <v>1505600</v>
      </c>
      <c r="BA34" s="77">
        <f>AS34+AW34</f>
        <v>0</v>
      </c>
      <c r="BB34" s="103">
        <v>0</v>
      </c>
      <c r="BC34" s="103">
        <v>0</v>
      </c>
    </row>
    <row r="35" spans="1:55" s="11" customFormat="1" ht="32.25" hidden="1" customHeight="1" x14ac:dyDescent="0.25">
      <c r="A35" s="27" t="s">
        <v>354</v>
      </c>
      <c r="B35" s="15"/>
      <c r="C35" s="12"/>
      <c r="D35" s="12"/>
      <c r="E35" s="62">
        <v>851</v>
      </c>
      <c r="F35" s="63" t="s">
        <v>353</v>
      </c>
      <c r="G35" s="63" t="s">
        <v>330</v>
      </c>
      <c r="H35" s="62" t="s">
        <v>355</v>
      </c>
      <c r="I35" s="63"/>
      <c r="J35" s="77">
        <f t="shared" ref="J35:BA35" si="22">J36+J38+J40+J42</f>
        <v>20792900</v>
      </c>
      <c r="K35" s="77">
        <f t="shared" si="22"/>
        <v>0</v>
      </c>
      <c r="L35" s="77">
        <f t="shared" si="22"/>
        <v>20792900</v>
      </c>
      <c r="M35" s="77">
        <f t="shared" si="22"/>
        <v>0</v>
      </c>
      <c r="N35" s="77">
        <f t="shared" si="22"/>
        <v>1687975</v>
      </c>
      <c r="O35" s="77">
        <f t="shared" si="22"/>
        <v>0</v>
      </c>
      <c r="P35" s="77">
        <f t="shared" si="22"/>
        <v>1687975</v>
      </c>
      <c r="Q35" s="77">
        <f t="shared" si="22"/>
        <v>0</v>
      </c>
      <c r="R35" s="77">
        <f t="shared" si="22"/>
        <v>22480875</v>
      </c>
      <c r="S35" s="77">
        <f t="shared" si="22"/>
        <v>0</v>
      </c>
      <c r="T35" s="77">
        <f t="shared" si="22"/>
        <v>22480875</v>
      </c>
      <c r="U35" s="77">
        <f t="shared" si="22"/>
        <v>0</v>
      </c>
      <c r="V35" s="77">
        <f t="shared" si="22"/>
        <v>0</v>
      </c>
      <c r="W35" s="77">
        <f t="shared" si="22"/>
        <v>0</v>
      </c>
      <c r="X35" s="77">
        <f t="shared" si="22"/>
        <v>0</v>
      </c>
      <c r="Y35" s="77">
        <f t="shared" si="22"/>
        <v>0</v>
      </c>
      <c r="Z35" s="77">
        <f t="shared" si="22"/>
        <v>22480875</v>
      </c>
      <c r="AA35" s="77">
        <f t="shared" si="22"/>
        <v>0</v>
      </c>
      <c r="AB35" s="77">
        <f t="shared" si="22"/>
        <v>22480875</v>
      </c>
      <c r="AC35" s="77">
        <f t="shared" si="22"/>
        <v>0</v>
      </c>
      <c r="AD35" s="77">
        <f t="shared" si="22"/>
        <v>17216200</v>
      </c>
      <c r="AE35" s="77">
        <f t="shared" si="22"/>
        <v>0</v>
      </c>
      <c r="AF35" s="77">
        <f t="shared" si="22"/>
        <v>17216200</v>
      </c>
      <c r="AG35" s="77">
        <f t="shared" si="22"/>
        <v>0</v>
      </c>
      <c r="AH35" s="77">
        <f t="shared" si="22"/>
        <v>0</v>
      </c>
      <c r="AI35" s="77">
        <f t="shared" si="22"/>
        <v>0</v>
      </c>
      <c r="AJ35" s="77">
        <f t="shared" si="22"/>
        <v>0</v>
      </c>
      <c r="AK35" s="77">
        <f t="shared" si="22"/>
        <v>0</v>
      </c>
      <c r="AL35" s="77">
        <f t="shared" si="22"/>
        <v>17216200</v>
      </c>
      <c r="AM35" s="77">
        <f t="shared" si="22"/>
        <v>0</v>
      </c>
      <c r="AN35" s="77">
        <f t="shared" si="22"/>
        <v>17216200</v>
      </c>
      <c r="AO35" s="77">
        <f t="shared" si="22"/>
        <v>0</v>
      </c>
      <c r="AP35" s="77">
        <f t="shared" si="22"/>
        <v>17216200</v>
      </c>
      <c r="AQ35" s="77">
        <f t="shared" si="22"/>
        <v>0</v>
      </c>
      <c r="AR35" s="77">
        <f t="shared" si="22"/>
        <v>17216200</v>
      </c>
      <c r="AS35" s="77">
        <f t="shared" si="22"/>
        <v>0</v>
      </c>
      <c r="AT35" s="77">
        <f t="shared" si="22"/>
        <v>0</v>
      </c>
      <c r="AU35" s="77">
        <f t="shared" si="22"/>
        <v>0</v>
      </c>
      <c r="AV35" s="77">
        <f t="shared" si="22"/>
        <v>0</v>
      </c>
      <c r="AW35" s="77">
        <f t="shared" si="22"/>
        <v>0</v>
      </c>
      <c r="AX35" s="77">
        <f t="shared" si="22"/>
        <v>17216200</v>
      </c>
      <c r="AY35" s="77">
        <f t="shared" si="22"/>
        <v>0</v>
      </c>
      <c r="AZ35" s="77">
        <f t="shared" si="22"/>
        <v>17216200</v>
      </c>
      <c r="BA35" s="77">
        <f t="shared" si="22"/>
        <v>0</v>
      </c>
      <c r="BB35" s="103">
        <v>0</v>
      </c>
      <c r="BC35" s="103">
        <v>0</v>
      </c>
    </row>
    <row r="36" spans="1:55" s="11" customFormat="1" ht="32.25" hidden="1" customHeight="1" x14ac:dyDescent="0.25">
      <c r="A36" s="27" t="s">
        <v>333</v>
      </c>
      <c r="B36" s="12"/>
      <c r="C36" s="12"/>
      <c r="D36" s="12"/>
      <c r="E36" s="62">
        <v>851</v>
      </c>
      <c r="F36" s="63" t="s">
        <v>328</v>
      </c>
      <c r="G36" s="63" t="s">
        <v>330</v>
      </c>
      <c r="H36" s="62" t="s">
        <v>355</v>
      </c>
      <c r="I36" s="63" t="s">
        <v>334</v>
      </c>
      <c r="J36" s="77">
        <f t="shared" ref="J36:BA36" si="23">J37</f>
        <v>15979000</v>
      </c>
      <c r="K36" s="77">
        <f t="shared" si="23"/>
        <v>0</v>
      </c>
      <c r="L36" s="77">
        <f t="shared" si="23"/>
        <v>15979000</v>
      </c>
      <c r="M36" s="77">
        <f t="shared" si="23"/>
        <v>0</v>
      </c>
      <c r="N36" s="77">
        <f t="shared" si="23"/>
        <v>1675900</v>
      </c>
      <c r="O36" s="77">
        <f t="shared" si="23"/>
        <v>0</v>
      </c>
      <c r="P36" s="77">
        <f t="shared" si="23"/>
        <v>1675900</v>
      </c>
      <c r="Q36" s="77">
        <f t="shared" si="23"/>
        <v>0</v>
      </c>
      <c r="R36" s="77">
        <f t="shared" si="23"/>
        <v>17654900</v>
      </c>
      <c r="S36" s="77">
        <f t="shared" si="23"/>
        <v>0</v>
      </c>
      <c r="T36" s="77">
        <f t="shared" si="23"/>
        <v>17654900</v>
      </c>
      <c r="U36" s="77">
        <f t="shared" si="23"/>
        <v>0</v>
      </c>
      <c r="V36" s="77">
        <f t="shared" si="23"/>
        <v>0</v>
      </c>
      <c r="W36" s="77">
        <f t="shared" si="23"/>
        <v>0</v>
      </c>
      <c r="X36" s="77">
        <f t="shared" si="23"/>
        <v>0</v>
      </c>
      <c r="Y36" s="77">
        <f t="shared" si="23"/>
        <v>0</v>
      </c>
      <c r="Z36" s="77">
        <f t="shared" si="23"/>
        <v>17654900</v>
      </c>
      <c r="AA36" s="77">
        <f t="shared" si="23"/>
        <v>0</v>
      </c>
      <c r="AB36" s="77">
        <f t="shared" si="23"/>
        <v>17654900</v>
      </c>
      <c r="AC36" s="77">
        <f t="shared" si="23"/>
        <v>0</v>
      </c>
      <c r="AD36" s="77">
        <f t="shared" si="23"/>
        <v>15979000</v>
      </c>
      <c r="AE36" s="77">
        <f t="shared" si="23"/>
        <v>0</v>
      </c>
      <c r="AF36" s="77">
        <f t="shared" si="23"/>
        <v>15979000</v>
      </c>
      <c r="AG36" s="77">
        <f t="shared" si="23"/>
        <v>0</v>
      </c>
      <c r="AH36" s="77">
        <f t="shared" si="23"/>
        <v>0</v>
      </c>
      <c r="AI36" s="77">
        <f t="shared" si="23"/>
        <v>0</v>
      </c>
      <c r="AJ36" s="77">
        <f t="shared" si="23"/>
        <v>0</v>
      </c>
      <c r="AK36" s="77">
        <f t="shared" si="23"/>
        <v>0</v>
      </c>
      <c r="AL36" s="77">
        <f t="shared" si="23"/>
        <v>15979000</v>
      </c>
      <c r="AM36" s="77">
        <f t="shared" si="23"/>
        <v>0</v>
      </c>
      <c r="AN36" s="77">
        <f t="shared" si="23"/>
        <v>15979000</v>
      </c>
      <c r="AO36" s="77">
        <f t="shared" si="23"/>
        <v>0</v>
      </c>
      <c r="AP36" s="77">
        <f t="shared" si="23"/>
        <v>15979000</v>
      </c>
      <c r="AQ36" s="77">
        <f t="shared" si="23"/>
        <v>0</v>
      </c>
      <c r="AR36" s="77">
        <f t="shared" si="23"/>
        <v>15979000</v>
      </c>
      <c r="AS36" s="77">
        <f t="shared" si="23"/>
        <v>0</v>
      </c>
      <c r="AT36" s="77">
        <f t="shared" si="23"/>
        <v>0</v>
      </c>
      <c r="AU36" s="77">
        <f t="shared" si="23"/>
        <v>0</v>
      </c>
      <c r="AV36" s="77">
        <f t="shared" si="23"/>
        <v>0</v>
      </c>
      <c r="AW36" s="77">
        <f t="shared" si="23"/>
        <v>0</v>
      </c>
      <c r="AX36" s="77">
        <f t="shared" si="23"/>
        <v>15979000</v>
      </c>
      <c r="AY36" s="77">
        <f t="shared" si="23"/>
        <v>0</v>
      </c>
      <c r="AZ36" s="77">
        <f t="shared" si="23"/>
        <v>15979000</v>
      </c>
      <c r="BA36" s="77">
        <f t="shared" si="23"/>
        <v>0</v>
      </c>
      <c r="BB36" s="103">
        <v>0</v>
      </c>
      <c r="BC36" s="103">
        <v>0</v>
      </c>
    </row>
    <row r="37" spans="1:55" s="11" customFormat="1" ht="32.25" hidden="1" customHeight="1" x14ac:dyDescent="0.25">
      <c r="A37" s="27" t="s">
        <v>335</v>
      </c>
      <c r="B37" s="12"/>
      <c r="C37" s="12"/>
      <c r="D37" s="12"/>
      <c r="E37" s="62">
        <v>851</v>
      </c>
      <c r="F37" s="63" t="s">
        <v>328</v>
      </c>
      <c r="G37" s="63" t="s">
        <v>330</v>
      </c>
      <c r="H37" s="62" t="s">
        <v>355</v>
      </c>
      <c r="I37" s="63" t="s">
        <v>336</v>
      </c>
      <c r="J37" s="77">
        <v>15979000</v>
      </c>
      <c r="K37" s="77"/>
      <c r="L37" s="77">
        <f>J37</f>
        <v>15979000</v>
      </c>
      <c r="M37" s="77"/>
      <c r="N37" s="77">
        <v>1675900</v>
      </c>
      <c r="O37" s="77"/>
      <c r="P37" s="77">
        <f>N37</f>
        <v>1675900</v>
      </c>
      <c r="Q37" s="77"/>
      <c r="R37" s="77">
        <f>J37+N37</f>
        <v>17654900</v>
      </c>
      <c r="S37" s="77">
        <f>K37+O37</f>
        <v>0</v>
      </c>
      <c r="T37" s="77">
        <f>L37+P37</f>
        <v>17654900</v>
      </c>
      <c r="U37" s="77">
        <f>M37+Q37</f>
        <v>0</v>
      </c>
      <c r="V37" s="77"/>
      <c r="W37" s="77"/>
      <c r="X37" s="77">
        <f>V37</f>
        <v>0</v>
      </c>
      <c r="Y37" s="77"/>
      <c r="Z37" s="77">
        <f>R37+V37</f>
        <v>17654900</v>
      </c>
      <c r="AA37" s="77">
        <f>S37+W37</f>
        <v>0</v>
      </c>
      <c r="AB37" s="77">
        <f>T37+X37</f>
        <v>17654900</v>
      </c>
      <c r="AC37" s="77">
        <f>U37+Y37</f>
        <v>0</v>
      </c>
      <c r="AD37" s="77">
        <v>15979000</v>
      </c>
      <c r="AE37" s="77"/>
      <c r="AF37" s="77">
        <f>AD37</f>
        <v>15979000</v>
      </c>
      <c r="AG37" s="77"/>
      <c r="AH37" s="77"/>
      <c r="AI37" s="77"/>
      <c r="AJ37" s="77">
        <f>AH37</f>
        <v>0</v>
      </c>
      <c r="AK37" s="77"/>
      <c r="AL37" s="77">
        <f>AD37+AH37</f>
        <v>15979000</v>
      </c>
      <c r="AM37" s="77">
        <f>AE37+AI37</f>
        <v>0</v>
      </c>
      <c r="AN37" s="77">
        <f>AF37+AJ37</f>
        <v>15979000</v>
      </c>
      <c r="AO37" s="77">
        <f>AG37+AK37</f>
        <v>0</v>
      </c>
      <c r="AP37" s="77">
        <v>15979000</v>
      </c>
      <c r="AQ37" s="77"/>
      <c r="AR37" s="77">
        <f>AP37</f>
        <v>15979000</v>
      </c>
      <c r="AS37" s="77"/>
      <c r="AT37" s="77"/>
      <c r="AU37" s="77"/>
      <c r="AV37" s="77">
        <f>AT37</f>
        <v>0</v>
      </c>
      <c r="AW37" s="77"/>
      <c r="AX37" s="77">
        <f>AP37+AT37</f>
        <v>15979000</v>
      </c>
      <c r="AY37" s="77">
        <f>AQ37+AU37</f>
        <v>0</v>
      </c>
      <c r="AZ37" s="77">
        <f>AR37+AV37</f>
        <v>15979000</v>
      </c>
      <c r="BA37" s="77">
        <f>AS37+AW37</f>
        <v>0</v>
      </c>
      <c r="BB37" s="103">
        <v>0</v>
      </c>
      <c r="BC37" s="103">
        <v>0</v>
      </c>
    </row>
    <row r="38" spans="1:55" s="11" customFormat="1" ht="32.25" hidden="1" customHeight="1" x14ac:dyDescent="0.25">
      <c r="A38" s="27" t="s">
        <v>337</v>
      </c>
      <c r="B38" s="12"/>
      <c r="C38" s="12"/>
      <c r="D38" s="12"/>
      <c r="E38" s="62">
        <v>851</v>
      </c>
      <c r="F38" s="63" t="s">
        <v>328</v>
      </c>
      <c r="G38" s="63" t="s">
        <v>330</v>
      </c>
      <c r="H38" s="62" t="s">
        <v>355</v>
      </c>
      <c r="I38" s="63" t="s">
        <v>338</v>
      </c>
      <c r="J38" s="77">
        <f t="shared" ref="J38:BA38" si="24">J39</f>
        <v>4721600</v>
      </c>
      <c r="K38" s="77">
        <f t="shared" si="24"/>
        <v>0</v>
      </c>
      <c r="L38" s="77">
        <f t="shared" si="24"/>
        <v>4721600</v>
      </c>
      <c r="M38" s="77">
        <f t="shared" si="24"/>
        <v>0</v>
      </c>
      <c r="N38" s="77">
        <f t="shared" si="24"/>
        <v>12075</v>
      </c>
      <c r="O38" s="77">
        <f t="shared" si="24"/>
        <v>0</v>
      </c>
      <c r="P38" s="77">
        <f t="shared" si="24"/>
        <v>12075</v>
      </c>
      <c r="Q38" s="77">
        <f t="shared" si="24"/>
        <v>0</v>
      </c>
      <c r="R38" s="77">
        <f t="shared" si="24"/>
        <v>4733675</v>
      </c>
      <c r="S38" s="77">
        <f t="shared" si="24"/>
        <v>0</v>
      </c>
      <c r="T38" s="77">
        <f t="shared" si="24"/>
        <v>4733675</v>
      </c>
      <c r="U38" s="77">
        <f t="shared" si="24"/>
        <v>0</v>
      </c>
      <c r="V38" s="77">
        <f t="shared" si="24"/>
        <v>0</v>
      </c>
      <c r="W38" s="77">
        <f t="shared" si="24"/>
        <v>0</v>
      </c>
      <c r="X38" s="77">
        <f t="shared" si="24"/>
        <v>0</v>
      </c>
      <c r="Y38" s="77">
        <f t="shared" si="24"/>
        <v>0</v>
      </c>
      <c r="Z38" s="77">
        <f t="shared" si="24"/>
        <v>4733675</v>
      </c>
      <c r="AA38" s="77">
        <f t="shared" si="24"/>
        <v>0</v>
      </c>
      <c r="AB38" s="77">
        <f t="shared" si="24"/>
        <v>4733675</v>
      </c>
      <c r="AC38" s="77">
        <f t="shared" si="24"/>
        <v>0</v>
      </c>
      <c r="AD38" s="77">
        <f t="shared" si="24"/>
        <v>1191000</v>
      </c>
      <c r="AE38" s="77">
        <f t="shared" si="24"/>
        <v>0</v>
      </c>
      <c r="AF38" s="77">
        <f t="shared" si="24"/>
        <v>1191000</v>
      </c>
      <c r="AG38" s="77">
        <f t="shared" si="24"/>
        <v>0</v>
      </c>
      <c r="AH38" s="77">
        <f t="shared" si="24"/>
        <v>0</v>
      </c>
      <c r="AI38" s="77">
        <f t="shared" si="24"/>
        <v>0</v>
      </c>
      <c r="AJ38" s="77">
        <f t="shared" si="24"/>
        <v>0</v>
      </c>
      <c r="AK38" s="77">
        <f t="shared" si="24"/>
        <v>0</v>
      </c>
      <c r="AL38" s="77">
        <f t="shared" si="24"/>
        <v>1191000</v>
      </c>
      <c r="AM38" s="77">
        <f t="shared" si="24"/>
        <v>0</v>
      </c>
      <c r="AN38" s="77">
        <f t="shared" si="24"/>
        <v>1191000</v>
      </c>
      <c r="AO38" s="77">
        <f t="shared" si="24"/>
        <v>0</v>
      </c>
      <c r="AP38" s="77">
        <f t="shared" si="24"/>
        <v>1191000</v>
      </c>
      <c r="AQ38" s="77">
        <f t="shared" si="24"/>
        <v>0</v>
      </c>
      <c r="AR38" s="77">
        <f t="shared" si="24"/>
        <v>1191000</v>
      </c>
      <c r="AS38" s="77">
        <f t="shared" si="24"/>
        <v>0</v>
      </c>
      <c r="AT38" s="77">
        <f t="shared" si="24"/>
        <v>0</v>
      </c>
      <c r="AU38" s="77">
        <f t="shared" si="24"/>
        <v>0</v>
      </c>
      <c r="AV38" s="77">
        <f t="shared" si="24"/>
        <v>0</v>
      </c>
      <c r="AW38" s="77">
        <f t="shared" si="24"/>
        <v>0</v>
      </c>
      <c r="AX38" s="77">
        <f t="shared" si="24"/>
        <v>1191000</v>
      </c>
      <c r="AY38" s="77">
        <f t="shared" si="24"/>
        <v>0</v>
      </c>
      <c r="AZ38" s="77">
        <f t="shared" si="24"/>
        <v>1191000</v>
      </c>
      <c r="BA38" s="77">
        <f t="shared" si="24"/>
        <v>0</v>
      </c>
      <c r="BB38" s="103">
        <v>0</v>
      </c>
      <c r="BC38" s="103">
        <v>0</v>
      </c>
    </row>
    <row r="39" spans="1:55" s="11" customFormat="1" ht="32.25" hidden="1" customHeight="1" x14ac:dyDescent="0.25">
      <c r="A39" s="27" t="s">
        <v>339</v>
      </c>
      <c r="B39" s="12"/>
      <c r="C39" s="12"/>
      <c r="D39" s="12"/>
      <c r="E39" s="62">
        <v>851</v>
      </c>
      <c r="F39" s="63" t="s">
        <v>328</v>
      </c>
      <c r="G39" s="63" t="s">
        <v>330</v>
      </c>
      <c r="H39" s="62" t="s">
        <v>355</v>
      </c>
      <c r="I39" s="63" t="s">
        <v>340</v>
      </c>
      <c r="J39" s="77">
        <v>4721600</v>
      </c>
      <c r="K39" s="77"/>
      <c r="L39" s="77">
        <f>J39</f>
        <v>4721600</v>
      </c>
      <c r="M39" s="77"/>
      <c r="N39" s="77">
        <f>4575+7500</f>
        <v>12075</v>
      </c>
      <c r="O39" s="77"/>
      <c r="P39" s="77">
        <f>N39</f>
        <v>12075</v>
      </c>
      <c r="Q39" s="77"/>
      <c r="R39" s="77">
        <f>J39+N39</f>
        <v>4733675</v>
      </c>
      <c r="S39" s="77">
        <f>K39+O39</f>
        <v>0</v>
      </c>
      <c r="T39" s="77">
        <f>L39+P39</f>
        <v>4733675</v>
      </c>
      <c r="U39" s="77">
        <f>M39+Q39</f>
        <v>0</v>
      </c>
      <c r="V39" s="77"/>
      <c r="W39" s="77"/>
      <c r="X39" s="77">
        <f>V39</f>
        <v>0</v>
      </c>
      <c r="Y39" s="77"/>
      <c r="Z39" s="77">
        <f>R39+V39</f>
        <v>4733675</v>
      </c>
      <c r="AA39" s="77">
        <f>S39+W39</f>
        <v>0</v>
      </c>
      <c r="AB39" s="77">
        <f>T39+X39</f>
        <v>4733675</v>
      </c>
      <c r="AC39" s="77">
        <f>U39+Y39</f>
        <v>0</v>
      </c>
      <c r="AD39" s="77">
        <v>1191000</v>
      </c>
      <c r="AE39" s="77"/>
      <c r="AF39" s="77">
        <f>AD39</f>
        <v>1191000</v>
      </c>
      <c r="AG39" s="77"/>
      <c r="AH39" s="77"/>
      <c r="AI39" s="77"/>
      <c r="AJ39" s="77">
        <f>AH39</f>
        <v>0</v>
      </c>
      <c r="AK39" s="77"/>
      <c r="AL39" s="77">
        <f>AD39+AH39</f>
        <v>1191000</v>
      </c>
      <c r="AM39" s="77">
        <f>AE39+AI39</f>
        <v>0</v>
      </c>
      <c r="AN39" s="77">
        <f>AF39+AJ39</f>
        <v>1191000</v>
      </c>
      <c r="AO39" s="77">
        <f>AG39+AK39</f>
        <v>0</v>
      </c>
      <c r="AP39" s="77">
        <v>1191000</v>
      </c>
      <c r="AQ39" s="77"/>
      <c r="AR39" s="77">
        <f>AP39</f>
        <v>1191000</v>
      </c>
      <c r="AS39" s="77"/>
      <c r="AT39" s="77"/>
      <c r="AU39" s="77"/>
      <c r="AV39" s="77">
        <f>AT39</f>
        <v>0</v>
      </c>
      <c r="AW39" s="77"/>
      <c r="AX39" s="77">
        <f>AP39+AT39</f>
        <v>1191000</v>
      </c>
      <c r="AY39" s="77">
        <f>AQ39+AU39</f>
        <v>0</v>
      </c>
      <c r="AZ39" s="77">
        <f>AR39+AV39</f>
        <v>1191000</v>
      </c>
      <c r="BA39" s="77">
        <f>AS39+AW39</f>
        <v>0</v>
      </c>
      <c r="BB39" s="103">
        <v>0</v>
      </c>
      <c r="BC39" s="103">
        <v>0</v>
      </c>
    </row>
    <row r="40" spans="1:55" s="11" customFormat="1" ht="32.25" hidden="1" customHeight="1" x14ac:dyDescent="0.25">
      <c r="A40" s="27" t="s">
        <v>356</v>
      </c>
      <c r="B40" s="12"/>
      <c r="C40" s="12"/>
      <c r="D40" s="12"/>
      <c r="E40" s="62">
        <v>851</v>
      </c>
      <c r="F40" s="63" t="s">
        <v>328</v>
      </c>
      <c r="G40" s="63" t="s">
        <v>330</v>
      </c>
      <c r="H40" s="62" t="s">
        <v>355</v>
      </c>
      <c r="I40" s="63" t="s">
        <v>357</v>
      </c>
      <c r="J40" s="77">
        <f>J41</f>
        <v>0</v>
      </c>
      <c r="K40" s="77"/>
      <c r="L40" s="77"/>
      <c r="M40" s="77"/>
      <c r="N40" s="77">
        <f>N41</f>
        <v>0</v>
      </c>
      <c r="O40" s="77"/>
      <c r="P40" s="77"/>
      <c r="Q40" s="77"/>
      <c r="R40" s="77">
        <f>R41</f>
        <v>0</v>
      </c>
      <c r="S40" s="77"/>
      <c r="T40" s="77"/>
      <c r="U40" s="77"/>
      <c r="V40" s="77">
        <f>V41</f>
        <v>0</v>
      </c>
      <c r="W40" s="77"/>
      <c r="X40" s="77"/>
      <c r="Y40" s="77"/>
      <c r="Z40" s="77">
        <f>Z41</f>
        <v>0</v>
      </c>
      <c r="AA40" s="77"/>
      <c r="AB40" s="77"/>
      <c r="AC40" s="77"/>
      <c r="AD40" s="77">
        <f>AD41</f>
        <v>0</v>
      </c>
      <c r="AE40" s="77"/>
      <c r="AF40" s="77"/>
      <c r="AG40" s="77"/>
      <c r="AH40" s="77">
        <f>AH41</f>
        <v>0</v>
      </c>
      <c r="AI40" s="77"/>
      <c r="AJ40" s="77"/>
      <c r="AK40" s="77"/>
      <c r="AL40" s="77">
        <f>AL41</f>
        <v>0</v>
      </c>
      <c r="AM40" s="77"/>
      <c r="AN40" s="77"/>
      <c r="AO40" s="77"/>
      <c r="AP40" s="77">
        <f>AP41</f>
        <v>0</v>
      </c>
      <c r="AQ40" s="77"/>
      <c r="AR40" s="77"/>
      <c r="AS40" s="77"/>
      <c r="AT40" s="77">
        <f>AT41</f>
        <v>0</v>
      </c>
      <c r="AU40" s="77"/>
      <c r="AV40" s="77"/>
      <c r="AW40" s="77"/>
      <c r="AX40" s="77">
        <f>AX41</f>
        <v>0</v>
      </c>
      <c r="AY40" s="77"/>
      <c r="AZ40" s="77"/>
      <c r="BA40" s="77"/>
      <c r="BB40" s="103">
        <v>0</v>
      </c>
      <c r="BC40" s="103">
        <v>0</v>
      </c>
    </row>
    <row r="41" spans="1:55" s="11" customFormat="1" ht="32.25" hidden="1" customHeight="1" x14ac:dyDescent="0.25">
      <c r="A41" s="27" t="s">
        <v>358</v>
      </c>
      <c r="B41" s="12"/>
      <c r="C41" s="12"/>
      <c r="D41" s="12"/>
      <c r="E41" s="62">
        <v>851</v>
      </c>
      <c r="F41" s="63" t="s">
        <v>328</v>
      </c>
      <c r="G41" s="63" t="s">
        <v>330</v>
      </c>
      <c r="H41" s="62" t="s">
        <v>355</v>
      </c>
      <c r="I41" s="63" t="s">
        <v>359</v>
      </c>
      <c r="J41" s="77"/>
      <c r="K41" s="77"/>
      <c r="L41" s="77">
        <f>J41</f>
        <v>0</v>
      </c>
      <c r="M41" s="77"/>
      <c r="N41" s="77"/>
      <c r="O41" s="77"/>
      <c r="P41" s="77">
        <f>N41</f>
        <v>0</v>
      </c>
      <c r="Q41" s="77"/>
      <c r="R41" s="77">
        <f>J41+N41</f>
        <v>0</v>
      </c>
      <c r="S41" s="77">
        <f>K41+O41</f>
        <v>0</v>
      </c>
      <c r="T41" s="77">
        <f>L41+P41</f>
        <v>0</v>
      </c>
      <c r="U41" s="77">
        <f>M41+Q41</f>
        <v>0</v>
      </c>
      <c r="V41" s="77"/>
      <c r="W41" s="77"/>
      <c r="X41" s="77">
        <f>V41</f>
        <v>0</v>
      </c>
      <c r="Y41" s="77"/>
      <c r="Z41" s="77">
        <f>R41+V41</f>
        <v>0</v>
      </c>
      <c r="AA41" s="77">
        <f>S41+W41</f>
        <v>0</v>
      </c>
      <c r="AB41" s="77">
        <f>T41+X41</f>
        <v>0</v>
      </c>
      <c r="AC41" s="77">
        <f>U41+Y41</f>
        <v>0</v>
      </c>
      <c r="AD41" s="77"/>
      <c r="AE41" s="77"/>
      <c r="AF41" s="77">
        <f>AD41</f>
        <v>0</v>
      </c>
      <c r="AG41" s="77"/>
      <c r="AH41" s="77"/>
      <c r="AI41" s="77"/>
      <c r="AJ41" s="77">
        <f>AH41</f>
        <v>0</v>
      </c>
      <c r="AK41" s="77"/>
      <c r="AL41" s="77">
        <f>AD41+AH41</f>
        <v>0</v>
      </c>
      <c r="AM41" s="77">
        <f>AE41+AI41</f>
        <v>0</v>
      </c>
      <c r="AN41" s="77">
        <f>AF41+AJ41</f>
        <v>0</v>
      </c>
      <c r="AO41" s="77">
        <f>AG41+AK41</f>
        <v>0</v>
      </c>
      <c r="AP41" s="77"/>
      <c r="AQ41" s="77"/>
      <c r="AR41" s="77">
        <f>AP41</f>
        <v>0</v>
      </c>
      <c r="AS41" s="77"/>
      <c r="AT41" s="77"/>
      <c r="AU41" s="77"/>
      <c r="AV41" s="77">
        <f>AT41</f>
        <v>0</v>
      </c>
      <c r="AW41" s="77"/>
      <c r="AX41" s="77">
        <f>AP41+AT41</f>
        <v>0</v>
      </c>
      <c r="AY41" s="77">
        <f>AQ41+AU41</f>
        <v>0</v>
      </c>
      <c r="AZ41" s="77">
        <f>AR41+AV41</f>
        <v>0</v>
      </c>
      <c r="BA41" s="77">
        <f>AS41+AW41</f>
        <v>0</v>
      </c>
      <c r="BB41" s="103">
        <v>0</v>
      </c>
      <c r="BC41" s="103">
        <v>0</v>
      </c>
    </row>
    <row r="42" spans="1:55" s="11" customFormat="1" ht="19.5" hidden="1" customHeight="1" x14ac:dyDescent="0.25">
      <c r="A42" s="27" t="s">
        <v>360</v>
      </c>
      <c r="B42" s="12"/>
      <c r="C42" s="12"/>
      <c r="D42" s="12"/>
      <c r="E42" s="62">
        <v>851</v>
      </c>
      <c r="F42" s="63" t="s">
        <v>328</v>
      </c>
      <c r="G42" s="63" t="s">
        <v>330</v>
      </c>
      <c r="H42" s="62" t="s">
        <v>355</v>
      </c>
      <c r="I42" s="63" t="s">
        <v>361</v>
      </c>
      <c r="J42" s="77">
        <f t="shared" ref="J42:BA42" si="25">J43</f>
        <v>92300</v>
      </c>
      <c r="K42" s="77">
        <f t="shared" si="25"/>
        <v>0</v>
      </c>
      <c r="L42" s="77">
        <f t="shared" si="25"/>
        <v>92300</v>
      </c>
      <c r="M42" s="77">
        <f t="shared" si="25"/>
        <v>0</v>
      </c>
      <c r="N42" s="77">
        <f t="shared" si="25"/>
        <v>0</v>
      </c>
      <c r="O42" s="77">
        <f t="shared" si="25"/>
        <v>0</v>
      </c>
      <c r="P42" s="77">
        <f t="shared" si="25"/>
        <v>0</v>
      </c>
      <c r="Q42" s="77">
        <f t="shared" si="25"/>
        <v>0</v>
      </c>
      <c r="R42" s="77">
        <f t="shared" si="25"/>
        <v>92300</v>
      </c>
      <c r="S42" s="77">
        <f t="shared" si="25"/>
        <v>0</v>
      </c>
      <c r="T42" s="77">
        <f t="shared" si="25"/>
        <v>92300</v>
      </c>
      <c r="U42" s="77">
        <f t="shared" si="25"/>
        <v>0</v>
      </c>
      <c r="V42" s="77">
        <f t="shared" si="25"/>
        <v>0</v>
      </c>
      <c r="W42" s="77">
        <f t="shared" si="25"/>
        <v>0</v>
      </c>
      <c r="X42" s="77">
        <f t="shared" si="25"/>
        <v>0</v>
      </c>
      <c r="Y42" s="77">
        <f t="shared" si="25"/>
        <v>0</v>
      </c>
      <c r="Z42" s="77">
        <f t="shared" si="25"/>
        <v>92300</v>
      </c>
      <c r="AA42" s="77">
        <f t="shared" si="25"/>
        <v>0</v>
      </c>
      <c r="AB42" s="77">
        <f t="shared" si="25"/>
        <v>92300</v>
      </c>
      <c r="AC42" s="77">
        <f t="shared" si="25"/>
        <v>0</v>
      </c>
      <c r="AD42" s="77">
        <f t="shared" si="25"/>
        <v>46200</v>
      </c>
      <c r="AE42" s="77">
        <f t="shared" si="25"/>
        <v>0</v>
      </c>
      <c r="AF42" s="77">
        <f t="shared" si="25"/>
        <v>46200</v>
      </c>
      <c r="AG42" s="77">
        <f t="shared" si="25"/>
        <v>0</v>
      </c>
      <c r="AH42" s="77">
        <f t="shared" si="25"/>
        <v>0</v>
      </c>
      <c r="AI42" s="77">
        <f t="shared" si="25"/>
        <v>0</v>
      </c>
      <c r="AJ42" s="77">
        <f t="shared" si="25"/>
        <v>0</v>
      </c>
      <c r="AK42" s="77">
        <f t="shared" si="25"/>
        <v>0</v>
      </c>
      <c r="AL42" s="77">
        <f t="shared" si="25"/>
        <v>46200</v>
      </c>
      <c r="AM42" s="77">
        <f t="shared" si="25"/>
        <v>0</v>
      </c>
      <c r="AN42" s="77">
        <f t="shared" si="25"/>
        <v>46200</v>
      </c>
      <c r="AO42" s="77">
        <f t="shared" si="25"/>
        <v>0</v>
      </c>
      <c r="AP42" s="77">
        <f t="shared" si="25"/>
        <v>46200</v>
      </c>
      <c r="AQ42" s="77">
        <f t="shared" si="25"/>
        <v>0</v>
      </c>
      <c r="AR42" s="77">
        <f t="shared" si="25"/>
        <v>46200</v>
      </c>
      <c r="AS42" s="77">
        <f t="shared" si="25"/>
        <v>0</v>
      </c>
      <c r="AT42" s="77">
        <f t="shared" si="25"/>
        <v>0</v>
      </c>
      <c r="AU42" s="77">
        <f t="shared" si="25"/>
        <v>0</v>
      </c>
      <c r="AV42" s="77">
        <f t="shared" si="25"/>
        <v>0</v>
      </c>
      <c r="AW42" s="77">
        <f t="shared" si="25"/>
        <v>0</v>
      </c>
      <c r="AX42" s="77">
        <f t="shared" si="25"/>
        <v>46200</v>
      </c>
      <c r="AY42" s="77">
        <f t="shared" si="25"/>
        <v>0</v>
      </c>
      <c r="AZ42" s="77">
        <f t="shared" si="25"/>
        <v>46200</v>
      </c>
      <c r="BA42" s="77">
        <f t="shared" si="25"/>
        <v>0</v>
      </c>
      <c r="BB42" s="103">
        <v>0</v>
      </c>
      <c r="BC42" s="103">
        <v>0</v>
      </c>
    </row>
    <row r="43" spans="1:55" s="11" customFormat="1" ht="23.25" hidden="1" customHeight="1" x14ac:dyDescent="0.25">
      <c r="A43" s="27" t="s">
        <v>362</v>
      </c>
      <c r="B43" s="12"/>
      <c r="C43" s="12"/>
      <c r="D43" s="12"/>
      <c r="E43" s="62">
        <v>851</v>
      </c>
      <c r="F43" s="63" t="s">
        <v>328</v>
      </c>
      <c r="G43" s="63" t="s">
        <v>330</v>
      </c>
      <c r="H43" s="62" t="s">
        <v>355</v>
      </c>
      <c r="I43" s="63" t="s">
        <v>363</v>
      </c>
      <c r="J43" s="77">
        <v>92300</v>
      </c>
      <c r="K43" s="77"/>
      <c r="L43" s="77">
        <f>J43</f>
        <v>92300</v>
      </c>
      <c r="M43" s="77"/>
      <c r="N43" s="77"/>
      <c r="O43" s="77"/>
      <c r="P43" s="77">
        <f>N43</f>
        <v>0</v>
      </c>
      <c r="Q43" s="77"/>
      <c r="R43" s="77">
        <f>J43+N43</f>
        <v>92300</v>
      </c>
      <c r="S43" s="77">
        <f>K43+O43</f>
        <v>0</v>
      </c>
      <c r="T43" s="77">
        <f>L43+P43</f>
        <v>92300</v>
      </c>
      <c r="U43" s="77">
        <f>M43+Q43</f>
        <v>0</v>
      </c>
      <c r="V43" s="77"/>
      <c r="W43" s="77"/>
      <c r="X43" s="77">
        <f>V43</f>
        <v>0</v>
      </c>
      <c r="Y43" s="77"/>
      <c r="Z43" s="77">
        <f>R43+V43</f>
        <v>92300</v>
      </c>
      <c r="AA43" s="77">
        <f>S43+W43</f>
        <v>0</v>
      </c>
      <c r="AB43" s="77">
        <f>T43+X43</f>
        <v>92300</v>
      </c>
      <c r="AC43" s="77">
        <f>U43+Y43</f>
        <v>0</v>
      </c>
      <c r="AD43" s="77">
        <v>46200</v>
      </c>
      <c r="AE43" s="77"/>
      <c r="AF43" s="77">
        <f>AD43</f>
        <v>46200</v>
      </c>
      <c r="AG43" s="77"/>
      <c r="AH43" s="77"/>
      <c r="AI43" s="77"/>
      <c r="AJ43" s="77">
        <f>AH43</f>
        <v>0</v>
      </c>
      <c r="AK43" s="77"/>
      <c r="AL43" s="77">
        <f>AD43+AH43</f>
        <v>46200</v>
      </c>
      <c r="AM43" s="77">
        <f>AE43+AI43</f>
        <v>0</v>
      </c>
      <c r="AN43" s="77">
        <f>AF43+AJ43</f>
        <v>46200</v>
      </c>
      <c r="AO43" s="77">
        <f>AG43+AK43</f>
        <v>0</v>
      </c>
      <c r="AP43" s="77">
        <v>46200</v>
      </c>
      <c r="AQ43" s="77"/>
      <c r="AR43" s="77">
        <f>AP43</f>
        <v>46200</v>
      </c>
      <c r="AS43" s="77"/>
      <c r="AT43" s="77"/>
      <c r="AU43" s="77"/>
      <c r="AV43" s="77">
        <f>AT43</f>
        <v>0</v>
      </c>
      <c r="AW43" s="77"/>
      <c r="AX43" s="77">
        <f>AP43+AT43</f>
        <v>46200</v>
      </c>
      <c r="AY43" s="77">
        <f>AQ43+AU43</f>
        <v>0</v>
      </c>
      <c r="AZ43" s="77">
        <f>AR43+AV43</f>
        <v>46200</v>
      </c>
      <c r="BA43" s="77">
        <f>AS43+AW43</f>
        <v>0</v>
      </c>
      <c r="BB43" s="103">
        <v>0</v>
      </c>
      <c r="BC43" s="103">
        <v>0</v>
      </c>
    </row>
    <row r="44" spans="1:55" s="11" customFormat="1" ht="32.25" hidden="1" customHeight="1" x14ac:dyDescent="0.25">
      <c r="A44" s="27" t="s">
        <v>364</v>
      </c>
      <c r="B44" s="15"/>
      <c r="C44" s="27"/>
      <c r="D44" s="27"/>
      <c r="E44" s="62">
        <v>851</v>
      </c>
      <c r="F44" s="63" t="s">
        <v>328</v>
      </c>
      <c r="G44" s="63" t="s">
        <v>330</v>
      </c>
      <c r="H44" s="62" t="s">
        <v>365</v>
      </c>
      <c r="I44" s="63"/>
      <c r="J44" s="77">
        <f t="shared" ref="J44:S45" si="26">J45</f>
        <v>100000</v>
      </c>
      <c r="K44" s="77">
        <f t="shared" si="26"/>
        <v>0</v>
      </c>
      <c r="L44" s="77">
        <f t="shared" si="26"/>
        <v>100000</v>
      </c>
      <c r="M44" s="77">
        <f t="shared" si="26"/>
        <v>0</v>
      </c>
      <c r="N44" s="77">
        <f t="shared" si="26"/>
        <v>0</v>
      </c>
      <c r="O44" s="77">
        <f t="shared" si="26"/>
        <v>0</v>
      </c>
      <c r="P44" s="77">
        <f t="shared" si="26"/>
        <v>0</v>
      </c>
      <c r="Q44" s="77">
        <f t="shared" si="26"/>
        <v>0</v>
      </c>
      <c r="R44" s="77">
        <f t="shared" si="26"/>
        <v>100000</v>
      </c>
      <c r="S44" s="77">
        <f t="shared" si="26"/>
        <v>0</v>
      </c>
      <c r="T44" s="77">
        <f t="shared" ref="T44:AC45" si="27">T45</f>
        <v>100000</v>
      </c>
      <c r="U44" s="77">
        <f t="shared" si="27"/>
        <v>0</v>
      </c>
      <c r="V44" s="77">
        <f t="shared" si="27"/>
        <v>0</v>
      </c>
      <c r="W44" s="77">
        <f t="shared" si="27"/>
        <v>0</v>
      </c>
      <c r="X44" s="77">
        <f t="shared" si="27"/>
        <v>0</v>
      </c>
      <c r="Y44" s="77">
        <f t="shared" si="27"/>
        <v>0</v>
      </c>
      <c r="Z44" s="77">
        <f t="shared" si="27"/>
        <v>100000</v>
      </c>
      <c r="AA44" s="77">
        <f t="shared" si="27"/>
        <v>0</v>
      </c>
      <c r="AB44" s="77">
        <f t="shared" si="27"/>
        <v>100000</v>
      </c>
      <c r="AC44" s="77">
        <f t="shared" si="27"/>
        <v>0</v>
      </c>
      <c r="AD44" s="77">
        <f t="shared" ref="AD44:AM45" si="28">AD45</f>
        <v>0</v>
      </c>
      <c r="AE44" s="77">
        <f t="shared" si="28"/>
        <v>0</v>
      </c>
      <c r="AF44" s="77">
        <f t="shared" si="28"/>
        <v>0</v>
      </c>
      <c r="AG44" s="77">
        <f t="shared" si="28"/>
        <v>0</v>
      </c>
      <c r="AH44" s="77">
        <f t="shared" si="28"/>
        <v>0</v>
      </c>
      <c r="AI44" s="77">
        <f t="shared" si="28"/>
        <v>0</v>
      </c>
      <c r="AJ44" s="77">
        <f t="shared" si="28"/>
        <v>0</v>
      </c>
      <c r="AK44" s="77">
        <f t="shared" si="28"/>
        <v>0</v>
      </c>
      <c r="AL44" s="77">
        <f t="shared" si="28"/>
        <v>0</v>
      </c>
      <c r="AM44" s="77">
        <f t="shared" si="28"/>
        <v>0</v>
      </c>
      <c r="AN44" s="77">
        <f t="shared" ref="AN44:AW45" si="29">AN45</f>
        <v>0</v>
      </c>
      <c r="AO44" s="77">
        <f t="shared" si="29"/>
        <v>0</v>
      </c>
      <c r="AP44" s="77">
        <f t="shared" si="29"/>
        <v>0</v>
      </c>
      <c r="AQ44" s="77">
        <f t="shared" si="29"/>
        <v>0</v>
      </c>
      <c r="AR44" s="77">
        <f t="shared" si="29"/>
        <v>0</v>
      </c>
      <c r="AS44" s="77">
        <f t="shared" si="29"/>
        <v>0</v>
      </c>
      <c r="AT44" s="77">
        <f t="shared" si="29"/>
        <v>0</v>
      </c>
      <c r="AU44" s="77">
        <f t="shared" si="29"/>
        <v>0</v>
      </c>
      <c r="AV44" s="77">
        <f t="shared" si="29"/>
        <v>0</v>
      </c>
      <c r="AW44" s="77">
        <f t="shared" si="29"/>
        <v>0</v>
      </c>
      <c r="AX44" s="77">
        <f t="shared" ref="AX44:BA45" si="30">AX45</f>
        <v>0</v>
      </c>
      <c r="AY44" s="77">
        <f t="shared" si="30"/>
        <v>0</v>
      </c>
      <c r="AZ44" s="77">
        <f t="shared" si="30"/>
        <v>0</v>
      </c>
      <c r="BA44" s="77">
        <f t="shared" si="30"/>
        <v>0</v>
      </c>
      <c r="BB44" s="103">
        <v>0</v>
      </c>
      <c r="BC44" s="103">
        <v>0</v>
      </c>
    </row>
    <row r="45" spans="1:55" s="11" customFormat="1" ht="32.25" hidden="1" customHeight="1" x14ac:dyDescent="0.25">
      <c r="A45" s="27" t="s">
        <v>337</v>
      </c>
      <c r="B45" s="27"/>
      <c r="C45" s="27"/>
      <c r="D45" s="27"/>
      <c r="E45" s="62">
        <v>851</v>
      </c>
      <c r="F45" s="63" t="s">
        <v>328</v>
      </c>
      <c r="G45" s="63" t="s">
        <v>330</v>
      </c>
      <c r="H45" s="62" t="s">
        <v>365</v>
      </c>
      <c r="I45" s="63" t="s">
        <v>338</v>
      </c>
      <c r="J45" s="77">
        <f t="shared" si="26"/>
        <v>100000</v>
      </c>
      <c r="K45" s="77">
        <f t="shared" si="26"/>
        <v>0</v>
      </c>
      <c r="L45" s="77">
        <f t="shared" si="26"/>
        <v>100000</v>
      </c>
      <c r="M45" s="77">
        <f t="shared" si="26"/>
        <v>0</v>
      </c>
      <c r="N45" s="77">
        <f t="shared" si="26"/>
        <v>0</v>
      </c>
      <c r="O45" s="77">
        <f t="shared" si="26"/>
        <v>0</v>
      </c>
      <c r="P45" s="77">
        <f t="shared" si="26"/>
        <v>0</v>
      </c>
      <c r="Q45" s="77">
        <f t="shared" si="26"/>
        <v>0</v>
      </c>
      <c r="R45" s="77">
        <f t="shared" si="26"/>
        <v>100000</v>
      </c>
      <c r="S45" s="77">
        <f t="shared" si="26"/>
        <v>0</v>
      </c>
      <c r="T45" s="77">
        <f t="shared" si="27"/>
        <v>100000</v>
      </c>
      <c r="U45" s="77">
        <f t="shared" si="27"/>
        <v>0</v>
      </c>
      <c r="V45" s="77">
        <f t="shared" si="27"/>
        <v>0</v>
      </c>
      <c r="W45" s="77">
        <f t="shared" si="27"/>
        <v>0</v>
      </c>
      <c r="X45" s="77">
        <f t="shared" si="27"/>
        <v>0</v>
      </c>
      <c r="Y45" s="77">
        <f t="shared" si="27"/>
        <v>0</v>
      </c>
      <c r="Z45" s="77">
        <f t="shared" si="27"/>
        <v>100000</v>
      </c>
      <c r="AA45" s="77">
        <f t="shared" si="27"/>
        <v>0</v>
      </c>
      <c r="AB45" s="77">
        <f t="shared" si="27"/>
        <v>100000</v>
      </c>
      <c r="AC45" s="77">
        <f t="shared" si="27"/>
        <v>0</v>
      </c>
      <c r="AD45" s="77">
        <f t="shared" si="28"/>
        <v>0</v>
      </c>
      <c r="AE45" s="77">
        <f t="shared" si="28"/>
        <v>0</v>
      </c>
      <c r="AF45" s="77">
        <f t="shared" si="28"/>
        <v>0</v>
      </c>
      <c r="AG45" s="77">
        <f t="shared" si="28"/>
        <v>0</v>
      </c>
      <c r="AH45" s="77">
        <f t="shared" si="28"/>
        <v>0</v>
      </c>
      <c r="AI45" s="77">
        <f t="shared" si="28"/>
        <v>0</v>
      </c>
      <c r="AJ45" s="77">
        <f t="shared" si="28"/>
        <v>0</v>
      </c>
      <c r="AK45" s="77">
        <f t="shared" si="28"/>
        <v>0</v>
      </c>
      <c r="AL45" s="77">
        <f t="shared" si="28"/>
        <v>0</v>
      </c>
      <c r="AM45" s="77">
        <f t="shared" si="28"/>
        <v>0</v>
      </c>
      <c r="AN45" s="77">
        <f t="shared" si="29"/>
        <v>0</v>
      </c>
      <c r="AO45" s="77">
        <f t="shared" si="29"/>
        <v>0</v>
      </c>
      <c r="AP45" s="77">
        <f t="shared" si="29"/>
        <v>0</v>
      </c>
      <c r="AQ45" s="77">
        <f t="shared" si="29"/>
        <v>0</v>
      </c>
      <c r="AR45" s="77">
        <f t="shared" si="29"/>
        <v>0</v>
      </c>
      <c r="AS45" s="77">
        <f t="shared" si="29"/>
        <v>0</v>
      </c>
      <c r="AT45" s="77">
        <f t="shared" si="29"/>
        <v>0</v>
      </c>
      <c r="AU45" s="77">
        <f t="shared" si="29"/>
        <v>0</v>
      </c>
      <c r="AV45" s="77">
        <f t="shared" si="29"/>
        <v>0</v>
      </c>
      <c r="AW45" s="77">
        <f t="shared" si="29"/>
        <v>0</v>
      </c>
      <c r="AX45" s="77">
        <f t="shared" si="30"/>
        <v>0</v>
      </c>
      <c r="AY45" s="77">
        <f t="shared" si="30"/>
        <v>0</v>
      </c>
      <c r="AZ45" s="77">
        <f t="shared" si="30"/>
        <v>0</v>
      </c>
      <c r="BA45" s="77">
        <f t="shared" si="30"/>
        <v>0</v>
      </c>
      <c r="BB45" s="103">
        <v>0</v>
      </c>
      <c r="BC45" s="103">
        <v>0</v>
      </c>
    </row>
    <row r="46" spans="1:55" s="11" customFormat="1" ht="32.25" hidden="1" customHeight="1" x14ac:dyDescent="0.25">
      <c r="A46" s="27" t="s">
        <v>339</v>
      </c>
      <c r="B46" s="27"/>
      <c r="C46" s="27"/>
      <c r="D46" s="27"/>
      <c r="E46" s="62">
        <v>851</v>
      </c>
      <c r="F46" s="63" t="s">
        <v>328</v>
      </c>
      <c r="G46" s="63" t="s">
        <v>330</v>
      </c>
      <c r="H46" s="62" t="s">
        <v>365</v>
      </c>
      <c r="I46" s="63" t="s">
        <v>340</v>
      </c>
      <c r="J46" s="77">
        <v>100000</v>
      </c>
      <c r="K46" s="77"/>
      <c r="L46" s="77">
        <f>J46</f>
        <v>100000</v>
      </c>
      <c r="M46" s="77"/>
      <c r="N46" s="77"/>
      <c r="O46" s="77"/>
      <c r="P46" s="77">
        <f>N46</f>
        <v>0</v>
      </c>
      <c r="Q46" s="77"/>
      <c r="R46" s="77">
        <f>J46+N46</f>
        <v>100000</v>
      </c>
      <c r="S46" s="77">
        <f>K46+O46</f>
        <v>0</v>
      </c>
      <c r="T46" s="77">
        <f>L46+P46</f>
        <v>100000</v>
      </c>
      <c r="U46" s="77">
        <f>M46+Q46</f>
        <v>0</v>
      </c>
      <c r="V46" s="77"/>
      <c r="W46" s="77"/>
      <c r="X46" s="77">
        <f>V46</f>
        <v>0</v>
      </c>
      <c r="Y46" s="77"/>
      <c r="Z46" s="77">
        <f>R46+V46</f>
        <v>100000</v>
      </c>
      <c r="AA46" s="77">
        <f>S46+W46</f>
        <v>0</v>
      </c>
      <c r="AB46" s="77">
        <f>T46+X46</f>
        <v>100000</v>
      </c>
      <c r="AC46" s="77">
        <f>U46+Y46</f>
        <v>0</v>
      </c>
      <c r="AD46" s="77"/>
      <c r="AE46" s="77"/>
      <c r="AF46" s="77">
        <f>AD46</f>
        <v>0</v>
      </c>
      <c r="AG46" s="77"/>
      <c r="AH46" s="77"/>
      <c r="AI46" s="77"/>
      <c r="AJ46" s="77">
        <f>AH46</f>
        <v>0</v>
      </c>
      <c r="AK46" s="77"/>
      <c r="AL46" s="77">
        <f>AD46+AH46</f>
        <v>0</v>
      </c>
      <c r="AM46" s="77">
        <f>AE46+AI46</f>
        <v>0</v>
      </c>
      <c r="AN46" s="77">
        <f>AF46+AJ46</f>
        <v>0</v>
      </c>
      <c r="AO46" s="77">
        <f>AG46+AK46</f>
        <v>0</v>
      </c>
      <c r="AP46" s="77"/>
      <c r="AQ46" s="77"/>
      <c r="AR46" s="77">
        <f>AP46</f>
        <v>0</v>
      </c>
      <c r="AS46" s="77"/>
      <c r="AT46" s="77"/>
      <c r="AU46" s="77"/>
      <c r="AV46" s="77">
        <f>AT46</f>
        <v>0</v>
      </c>
      <c r="AW46" s="77"/>
      <c r="AX46" s="77">
        <f>AP46+AT46</f>
        <v>0</v>
      </c>
      <c r="AY46" s="77">
        <f>AQ46+AU46</f>
        <v>0</v>
      </c>
      <c r="AZ46" s="77">
        <f>AR46+AV46</f>
        <v>0</v>
      </c>
      <c r="BA46" s="77">
        <f>AS46+AW46</f>
        <v>0</v>
      </c>
      <c r="BB46" s="103">
        <v>0</v>
      </c>
      <c r="BC46" s="103">
        <v>0</v>
      </c>
    </row>
    <row r="47" spans="1:55" s="11" customFormat="1" ht="32.25" hidden="1" customHeight="1" x14ac:dyDescent="0.25">
      <c r="A47" s="15" t="s">
        <v>366</v>
      </c>
      <c r="B47" s="15"/>
      <c r="C47" s="15"/>
      <c r="D47" s="15"/>
      <c r="E47" s="62">
        <v>851</v>
      </c>
      <c r="F47" s="63" t="s">
        <v>328</v>
      </c>
      <c r="G47" s="63" t="s">
        <v>330</v>
      </c>
      <c r="H47" s="62" t="s">
        <v>367</v>
      </c>
      <c r="I47" s="63"/>
      <c r="J47" s="77">
        <f t="shared" ref="J47:S48" si="31">J48</f>
        <v>100000</v>
      </c>
      <c r="K47" s="77">
        <f t="shared" si="31"/>
        <v>0</v>
      </c>
      <c r="L47" s="77">
        <f t="shared" si="31"/>
        <v>100000</v>
      </c>
      <c r="M47" s="77">
        <f t="shared" si="31"/>
        <v>0</v>
      </c>
      <c r="N47" s="77">
        <f t="shared" si="31"/>
        <v>0</v>
      </c>
      <c r="O47" s="77">
        <f t="shared" si="31"/>
        <v>0</v>
      </c>
      <c r="P47" s="77">
        <f t="shared" si="31"/>
        <v>0</v>
      </c>
      <c r="Q47" s="77">
        <f t="shared" si="31"/>
        <v>0</v>
      </c>
      <c r="R47" s="77">
        <f t="shared" si="31"/>
        <v>100000</v>
      </c>
      <c r="S47" s="77">
        <f t="shared" si="31"/>
        <v>0</v>
      </c>
      <c r="T47" s="77">
        <f t="shared" ref="T47:AC48" si="32">T48</f>
        <v>100000</v>
      </c>
      <c r="U47" s="77">
        <f t="shared" si="32"/>
        <v>0</v>
      </c>
      <c r="V47" s="77">
        <f t="shared" si="32"/>
        <v>0</v>
      </c>
      <c r="W47" s="77">
        <f t="shared" si="32"/>
        <v>0</v>
      </c>
      <c r="X47" s="77">
        <f t="shared" si="32"/>
        <v>0</v>
      </c>
      <c r="Y47" s="77">
        <f t="shared" si="32"/>
        <v>0</v>
      </c>
      <c r="Z47" s="77">
        <f t="shared" si="32"/>
        <v>100000</v>
      </c>
      <c r="AA47" s="77">
        <f t="shared" si="32"/>
        <v>0</v>
      </c>
      <c r="AB47" s="77">
        <f t="shared" si="32"/>
        <v>100000</v>
      </c>
      <c r="AC47" s="77">
        <f t="shared" si="32"/>
        <v>0</v>
      </c>
      <c r="AD47" s="77">
        <f t="shared" ref="AD47:AM48" si="33">AD48</f>
        <v>0</v>
      </c>
      <c r="AE47" s="77">
        <f t="shared" si="33"/>
        <v>0</v>
      </c>
      <c r="AF47" s="77">
        <f t="shared" si="33"/>
        <v>0</v>
      </c>
      <c r="AG47" s="77">
        <f t="shared" si="33"/>
        <v>0</v>
      </c>
      <c r="AH47" s="77">
        <f t="shared" si="33"/>
        <v>0</v>
      </c>
      <c r="AI47" s="77">
        <f t="shared" si="33"/>
        <v>0</v>
      </c>
      <c r="AJ47" s="77">
        <f t="shared" si="33"/>
        <v>0</v>
      </c>
      <c r="AK47" s="77">
        <f t="shared" si="33"/>
        <v>0</v>
      </c>
      <c r="AL47" s="77">
        <f t="shared" si="33"/>
        <v>0</v>
      </c>
      <c r="AM47" s="77">
        <f t="shared" si="33"/>
        <v>0</v>
      </c>
      <c r="AN47" s="77">
        <f t="shared" ref="AN47:AW48" si="34">AN48</f>
        <v>0</v>
      </c>
      <c r="AO47" s="77">
        <f t="shared" si="34"/>
        <v>0</v>
      </c>
      <c r="AP47" s="77">
        <f t="shared" si="34"/>
        <v>0</v>
      </c>
      <c r="AQ47" s="77">
        <f t="shared" si="34"/>
        <v>0</v>
      </c>
      <c r="AR47" s="77">
        <f t="shared" si="34"/>
        <v>0</v>
      </c>
      <c r="AS47" s="77">
        <f t="shared" si="34"/>
        <v>0</v>
      </c>
      <c r="AT47" s="77">
        <f t="shared" si="34"/>
        <v>0</v>
      </c>
      <c r="AU47" s="77">
        <f t="shared" si="34"/>
        <v>0</v>
      </c>
      <c r="AV47" s="77">
        <f t="shared" si="34"/>
        <v>0</v>
      </c>
      <c r="AW47" s="77">
        <f t="shared" si="34"/>
        <v>0</v>
      </c>
      <c r="AX47" s="77">
        <f t="shared" ref="AX47:BA48" si="35">AX48</f>
        <v>0</v>
      </c>
      <c r="AY47" s="77">
        <f t="shared" si="35"/>
        <v>0</v>
      </c>
      <c r="AZ47" s="77">
        <f t="shared" si="35"/>
        <v>0</v>
      </c>
      <c r="BA47" s="77">
        <f t="shared" si="35"/>
        <v>0</v>
      </c>
      <c r="BB47" s="103">
        <v>0</v>
      </c>
      <c r="BC47" s="103">
        <v>0</v>
      </c>
    </row>
    <row r="48" spans="1:55" s="11" customFormat="1" ht="32.25" hidden="1" customHeight="1" x14ac:dyDescent="0.25">
      <c r="A48" s="27" t="s">
        <v>337</v>
      </c>
      <c r="B48" s="27"/>
      <c r="C48" s="27"/>
      <c r="D48" s="27"/>
      <c r="E48" s="62">
        <v>851</v>
      </c>
      <c r="F48" s="63" t="s">
        <v>328</v>
      </c>
      <c r="G48" s="63" t="s">
        <v>330</v>
      </c>
      <c r="H48" s="62" t="s">
        <v>367</v>
      </c>
      <c r="I48" s="63" t="s">
        <v>338</v>
      </c>
      <c r="J48" s="77">
        <f t="shared" si="31"/>
        <v>100000</v>
      </c>
      <c r="K48" s="77">
        <f t="shared" si="31"/>
        <v>0</v>
      </c>
      <c r="L48" s="77">
        <f t="shared" si="31"/>
        <v>100000</v>
      </c>
      <c r="M48" s="77">
        <f t="shared" si="31"/>
        <v>0</v>
      </c>
      <c r="N48" s="77">
        <f t="shared" si="31"/>
        <v>0</v>
      </c>
      <c r="O48" s="77">
        <f t="shared" si="31"/>
        <v>0</v>
      </c>
      <c r="P48" s="77">
        <f t="shared" si="31"/>
        <v>0</v>
      </c>
      <c r="Q48" s="77">
        <f t="shared" si="31"/>
        <v>0</v>
      </c>
      <c r="R48" s="77">
        <f t="shared" si="31"/>
        <v>100000</v>
      </c>
      <c r="S48" s="77">
        <f t="shared" si="31"/>
        <v>0</v>
      </c>
      <c r="T48" s="77">
        <f t="shared" si="32"/>
        <v>100000</v>
      </c>
      <c r="U48" s="77">
        <f t="shared" si="32"/>
        <v>0</v>
      </c>
      <c r="V48" s="77">
        <f t="shared" si="32"/>
        <v>0</v>
      </c>
      <c r="W48" s="77">
        <f t="shared" si="32"/>
        <v>0</v>
      </c>
      <c r="X48" s="77">
        <f t="shared" si="32"/>
        <v>0</v>
      </c>
      <c r="Y48" s="77">
        <f t="shared" si="32"/>
        <v>0</v>
      </c>
      <c r="Z48" s="77">
        <f t="shared" si="32"/>
        <v>100000</v>
      </c>
      <c r="AA48" s="77">
        <f t="shared" si="32"/>
        <v>0</v>
      </c>
      <c r="AB48" s="77">
        <f t="shared" si="32"/>
        <v>100000</v>
      </c>
      <c r="AC48" s="77">
        <f t="shared" si="32"/>
        <v>0</v>
      </c>
      <c r="AD48" s="77">
        <f t="shared" si="33"/>
        <v>0</v>
      </c>
      <c r="AE48" s="77">
        <f t="shared" si="33"/>
        <v>0</v>
      </c>
      <c r="AF48" s="77">
        <f t="shared" si="33"/>
        <v>0</v>
      </c>
      <c r="AG48" s="77">
        <f t="shared" si="33"/>
        <v>0</v>
      </c>
      <c r="AH48" s="77">
        <f t="shared" si="33"/>
        <v>0</v>
      </c>
      <c r="AI48" s="77">
        <f t="shared" si="33"/>
        <v>0</v>
      </c>
      <c r="AJ48" s="77">
        <f t="shared" si="33"/>
        <v>0</v>
      </c>
      <c r="AK48" s="77">
        <f t="shared" si="33"/>
        <v>0</v>
      </c>
      <c r="AL48" s="77">
        <f t="shared" si="33"/>
        <v>0</v>
      </c>
      <c r="AM48" s="77">
        <f t="shared" si="33"/>
        <v>0</v>
      </c>
      <c r="AN48" s="77">
        <f t="shared" si="34"/>
        <v>0</v>
      </c>
      <c r="AO48" s="77">
        <f t="shared" si="34"/>
        <v>0</v>
      </c>
      <c r="AP48" s="77">
        <f t="shared" si="34"/>
        <v>0</v>
      </c>
      <c r="AQ48" s="77">
        <f t="shared" si="34"/>
        <v>0</v>
      </c>
      <c r="AR48" s="77">
        <f t="shared" si="34"/>
        <v>0</v>
      </c>
      <c r="AS48" s="77">
        <f t="shared" si="34"/>
        <v>0</v>
      </c>
      <c r="AT48" s="77">
        <f t="shared" si="34"/>
        <v>0</v>
      </c>
      <c r="AU48" s="77">
        <f t="shared" si="34"/>
        <v>0</v>
      </c>
      <c r="AV48" s="77">
        <f t="shared" si="34"/>
        <v>0</v>
      </c>
      <c r="AW48" s="77">
        <f t="shared" si="34"/>
        <v>0</v>
      </c>
      <c r="AX48" s="77">
        <f t="shared" si="35"/>
        <v>0</v>
      </c>
      <c r="AY48" s="77">
        <f t="shared" si="35"/>
        <v>0</v>
      </c>
      <c r="AZ48" s="77">
        <f t="shared" si="35"/>
        <v>0</v>
      </c>
      <c r="BA48" s="77">
        <f t="shared" si="35"/>
        <v>0</v>
      </c>
      <c r="BB48" s="103">
        <v>0</v>
      </c>
      <c r="BC48" s="103">
        <v>0</v>
      </c>
    </row>
    <row r="49" spans="1:55" s="11" customFormat="1" ht="32.25" hidden="1" customHeight="1" x14ac:dyDescent="0.25">
      <c r="A49" s="27" t="s">
        <v>339</v>
      </c>
      <c r="B49" s="27"/>
      <c r="C49" s="27"/>
      <c r="D49" s="27"/>
      <c r="E49" s="62">
        <v>851</v>
      </c>
      <c r="F49" s="63" t="s">
        <v>328</v>
      </c>
      <c r="G49" s="63" t="s">
        <v>330</v>
      </c>
      <c r="H49" s="62" t="s">
        <v>367</v>
      </c>
      <c r="I49" s="63" t="s">
        <v>340</v>
      </c>
      <c r="J49" s="77">
        <v>100000</v>
      </c>
      <c r="K49" s="77"/>
      <c r="L49" s="77">
        <f>J49</f>
        <v>100000</v>
      </c>
      <c r="M49" s="77"/>
      <c r="N49" s="77"/>
      <c r="O49" s="77"/>
      <c r="P49" s="77">
        <f>N49</f>
        <v>0</v>
      </c>
      <c r="Q49" s="77"/>
      <c r="R49" s="77">
        <f>J49+N49</f>
        <v>100000</v>
      </c>
      <c r="S49" s="77">
        <f>K49+O49</f>
        <v>0</v>
      </c>
      <c r="T49" s="77">
        <f>L49+P49</f>
        <v>100000</v>
      </c>
      <c r="U49" s="77">
        <f>M49+Q49</f>
        <v>0</v>
      </c>
      <c r="V49" s="77"/>
      <c r="W49" s="77"/>
      <c r="X49" s="77">
        <f>V49</f>
        <v>0</v>
      </c>
      <c r="Y49" s="77"/>
      <c r="Z49" s="77">
        <f>R49+V49</f>
        <v>100000</v>
      </c>
      <c r="AA49" s="77">
        <f>S49+W49</f>
        <v>0</v>
      </c>
      <c r="AB49" s="77">
        <f>T49+X49</f>
        <v>100000</v>
      </c>
      <c r="AC49" s="77">
        <f>U49+Y49</f>
        <v>0</v>
      </c>
      <c r="AD49" s="77"/>
      <c r="AE49" s="77"/>
      <c r="AF49" s="77">
        <f>AD49</f>
        <v>0</v>
      </c>
      <c r="AG49" s="77"/>
      <c r="AH49" s="77"/>
      <c r="AI49" s="77"/>
      <c r="AJ49" s="77">
        <f>AH49</f>
        <v>0</v>
      </c>
      <c r="AK49" s="77"/>
      <c r="AL49" s="77">
        <f>AD49+AH49</f>
        <v>0</v>
      </c>
      <c r="AM49" s="77">
        <f>AE49+AI49</f>
        <v>0</v>
      </c>
      <c r="AN49" s="77">
        <f>AF49+AJ49</f>
        <v>0</v>
      </c>
      <c r="AO49" s="77">
        <f>AG49+AK49</f>
        <v>0</v>
      </c>
      <c r="AP49" s="77"/>
      <c r="AQ49" s="77"/>
      <c r="AR49" s="77">
        <f>AP49</f>
        <v>0</v>
      </c>
      <c r="AS49" s="77"/>
      <c r="AT49" s="77"/>
      <c r="AU49" s="77"/>
      <c r="AV49" s="77">
        <f>AT49</f>
        <v>0</v>
      </c>
      <c r="AW49" s="77"/>
      <c r="AX49" s="77">
        <f>AP49+AT49</f>
        <v>0</v>
      </c>
      <c r="AY49" s="77">
        <f>AQ49+AU49</f>
        <v>0</v>
      </c>
      <c r="AZ49" s="77">
        <f>AR49+AV49</f>
        <v>0</v>
      </c>
      <c r="BA49" s="77">
        <f>AS49+AW49</f>
        <v>0</v>
      </c>
      <c r="BB49" s="103">
        <v>0</v>
      </c>
      <c r="BC49" s="103">
        <v>0</v>
      </c>
    </row>
    <row r="50" spans="1:55" s="11" customFormat="1" ht="32.25" hidden="1" customHeight="1" x14ac:dyDescent="0.25">
      <c r="A50" s="27" t="s">
        <v>368</v>
      </c>
      <c r="B50" s="15"/>
      <c r="C50" s="27"/>
      <c r="D50" s="27"/>
      <c r="E50" s="62">
        <v>851</v>
      </c>
      <c r="F50" s="63" t="s">
        <v>328</v>
      </c>
      <c r="G50" s="63" t="s">
        <v>330</v>
      </c>
      <c r="H50" s="62" t="s">
        <v>369</v>
      </c>
      <c r="I50" s="63"/>
      <c r="J50" s="77">
        <f t="shared" ref="J50:S51" si="36">J51</f>
        <v>65000</v>
      </c>
      <c r="K50" s="77">
        <f t="shared" si="36"/>
        <v>0</v>
      </c>
      <c r="L50" s="77">
        <f t="shared" si="36"/>
        <v>65000</v>
      </c>
      <c r="M50" s="77">
        <f t="shared" si="36"/>
        <v>0</v>
      </c>
      <c r="N50" s="77">
        <f t="shared" si="36"/>
        <v>13000</v>
      </c>
      <c r="O50" s="77">
        <f t="shared" si="36"/>
        <v>0</v>
      </c>
      <c r="P50" s="77">
        <f t="shared" si="36"/>
        <v>13000</v>
      </c>
      <c r="Q50" s="77">
        <f t="shared" si="36"/>
        <v>0</v>
      </c>
      <c r="R50" s="77">
        <f t="shared" si="36"/>
        <v>78000</v>
      </c>
      <c r="S50" s="77">
        <f t="shared" si="36"/>
        <v>0</v>
      </c>
      <c r="T50" s="77">
        <f t="shared" ref="T50:AC51" si="37">T51</f>
        <v>78000</v>
      </c>
      <c r="U50" s="77">
        <f t="shared" si="37"/>
        <v>0</v>
      </c>
      <c r="V50" s="77">
        <f t="shared" si="37"/>
        <v>0</v>
      </c>
      <c r="W50" s="77">
        <f t="shared" si="37"/>
        <v>0</v>
      </c>
      <c r="X50" s="77">
        <f t="shared" si="37"/>
        <v>0</v>
      </c>
      <c r="Y50" s="77">
        <f t="shared" si="37"/>
        <v>0</v>
      </c>
      <c r="Z50" s="77">
        <f t="shared" si="37"/>
        <v>78000</v>
      </c>
      <c r="AA50" s="77">
        <f t="shared" si="37"/>
        <v>0</v>
      </c>
      <c r="AB50" s="77">
        <f t="shared" si="37"/>
        <v>78000</v>
      </c>
      <c r="AC50" s="77">
        <f t="shared" si="37"/>
        <v>0</v>
      </c>
      <c r="AD50" s="77">
        <f t="shared" ref="AD50:AM51" si="38">AD51</f>
        <v>0</v>
      </c>
      <c r="AE50" s="77">
        <f t="shared" si="38"/>
        <v>0</v>
      </c>
      <c r="AF50" s="77">
        <f t="shared" si="38"/>
        <v>0</v>
      </c>
      <c r="AG50" s="77">
        <f t="shared" si="38"/>
        <v>0</v>
      </c>
      <c r="AH50" s="77">
        <f t="shared" si="38"/>
        <v>0</v>
      </c>
      <c r="AI50" s="77">
        <f t="shared" si="38"/>
        <v>0</v>
      </c>
      <c r="AJ50" s="77">
        <f t="shared" si="38"/>
        <v>0</v>
      </c>
      <c r="AK50" s="77">
        <f t="shared" si="38"/>
        <v>0</v>
      </c>
      <c r="AL50" s="77">
        <f t="shared" si="38"/>
        <v>0</v>
      </c>
      <c r="AM50" s="77">
        <f t="shared" si="38"/>
        <v>0</v>
      </c>
      <c r="AN50" s="77">
        <f t="shared" ref="AN50:AW51" si="39">AN51</f>
        <v>0</v>
      </c>
      <c r="AO50" s="77">
        <f t="shared" si="39"/>
        <v>0</v>
      </c>
      <c r="AP50" s="77">
        <f t="shared" si="39"/>
        <v>0</v>
      </c>
      <c r="AQ50" s="77">
        <f t="shared" si="39"/>
        <v>0</v>
      </c>
      <c r="AR50" s="77">
        <f t="shared" si="39"/>
        <v>0</v>
      </c>
      <c r="AS50" s="77">
        <f t="shared" si="39"/>
        <v>0</v>
      </c>
      <c r="AT50" s="77">
        <f t="shared" si="39"/>
        <v>0</v>
      </c>
      <c r="AU50" s="77">
        <f t="shared" si="39"/>
        <v>0</v>
      </c>
      <c r="AV50" s="77">
        <f t="shared" si="39"/>
        <v>0</v>
      </c>
      <c r="AW50" s="77">
        <f t="shared" si="39"/>
        <v>0</v>
      </c>
      <c r="AX50" s="77">
        <f t="shared" ref="AX50:BA51" si="40">AX51</f>
        <v>0</v>
      </c>
      <c r="AY50" s="77">
        <f t="shared" si="40"/>
        <v>0</v>
      </c>
      <c r="AZ50" s="77">
        <f t="shared" si="40"/>
        <v>0</v>
      </c>
      <c r="BA50" s="77">
        <f t="shared" si="40"/>
        <v>0</v>
      </c>
      <c r="BB50" s="103">
        <v>0</v>
      </c>
      <c r="BC50" s="103">
        <v>0</v>
      </c>
    </row>
    <row r="51" spans="1:55" s="11" customFormat="1" ht="32.25" hidden="1" customHeight="1" x14ac:dyDescent="0.25">
      <c r="A51" s="27" t="s">
        <v>360</v>
      </c>
      <c r="B51" s="27"/>
      <c r="C51" s="27"/>
      <c r="D51" s="27"/>
      <c r="E51" s="62">
        <v>851</v>
      </c>
      <c r="F51" s="63" t="s">
        <v>328</v>
      </c>
      <c r="G51" s="63" t="s">
        <v>330</v>
      </c>
      <c r="H51" s="62" t="s">
        <v>369</v>
      </c>
      <c r="I51" s="63" t="s">
        <v>361</v>
      </c>
      <c r="J51" s="77">
        <f t="shared" si="36"/>
        <v>65000</v>
      </c>
      <c r="K51" s="77">
        <f t="shared" si="36"/>
        <v>0</v>
      </c>
      <c r="L51" s="77">
        <f t="shared" si="36"/>
        <v>65000</v>
      </c>
      <c r="M51" s="77">
        <f t="shared" si="36"/>
        <v>0</v>
      </c>
      <c r="N51" s="77">
        <f t="shared" si="36"/>
        <v>13000</v>
      </c>
      <c r="O51" s="77">
        <f t="shared" si="36"/>
        <v>0</v>
      </c>
      <c r="P51" s="77">
        <f t="shared" si="36"/>
        <v>13000</v>
      </c>
      <c r="Q51" s="77">
        <f t="shared" si="36"/>
        <v>0</v>
      </c>
      <c r="R51" s="77">
        <f t="shared" si="36"/>
        <v>78000</v>
      </c>
      <c r="S51" s="77">
        <f t="shared" si="36"/>
        <v>0</v>
      </c>
      <c r="T51" s="77">
        <f t="shared" si="37"/>
        <v>78000</v>
      </c>
      <c r="U51" s="77">
        <f t="shared" si="37"/>
        <v>0</v>
      </c>
      <c r="V51" s="77">
        <f t="shared" si="37"/>
        <v>0</v>
      </c>
      <c r="W51" s="77">
        <f t="shared" si="37"/>
        <v>0</v>
      </c>
      <c r="X51" s="77">
        <f t="shared" si="37"/>
        <v>0</v>
      </c>
      <c r="Y51" s="77">
        <f t="shared" si="37"/>
        <v>0</v>
      </c>
      <c r="Z51" s="77">
        <f t="shared" si="37"/>
        <v>78000</v>
      </c>
      <c r="AA51" s="77">
        <f t="shared" si="37"/>
        <v>0</v>
      </c>
      <c r="AB51" s="77">
        <f t="shared" si="37"/>
        <v>78000</v>
      </c>
      <c r="AC51" s="77">
        <f t="shared" si="37"/>
        <v>0</v>
      </c>
      <c r="AD51" s="77">
        <f t="shared" si="38"/>
        <v>0</v>
      </c>
      <c r="AE51" s="77">
        <f t="shared" si="38"/>
        <v>0</v>
      </c>
      <c r="AF51" s="77">
        <f t="shared" si="38"/>
        <v>0</v>
      </c>
      <c r="AG51" s="77">
        <f t="shared" si="38"/>
        <v>0</v>
      </c>
      <c r="AH51" s="77">
        <f t="shared" si="38"/>
        <v>0</v>
      </c>
      <c r="AI51" s="77">
        <f t="shared" si="38"/>
        <v>0</v>
      </c>
      <c r="AJ51" s="77">
        <f t="shared" si="38"/>
        <v>0</v>
      </c>
      <c r="AK51" s="77">
        <f t="shared" si="38"/>
        <v>0</v>
      </c>
      <c r="AL51" s="77">
        <f t="shared" si="38"/>
        <v>0</v>
      </c>
      <c r="AM51" s="77">
        <f t="shared" si="38"/>
        <v>0</v>
      </c>
      <c r="AN51" s="77">
        <f t="shared" si="39"/>
        <v>0</v>
      </c>
      <c r="AO51" s="77">
        <f t="shared" si="39"/>
        <v>0</v>
      </c>
      <c r="AP51" s="77">
        <f t="shared" si="39"/>
        <v>0</v>
      </c>
      <c r="AQ51" s="77">
        <f t="shared" si="39"/>
        <v>0</v>
      </c>
      <c r="AR51" s="77">
        <f t="shared" si="39"/>
        <v>0</v>
      </c>
      <c r="AS51" s="77">
        <f t="shared" si="39"/>
        <v>0</v>
      </c>
      <c r="AT51" s="77">
        <f t="shared" si="39"/>
        <v>0</v>
      </c>
      <c r="AU51" s="77">
        <f t="shared" si="39"/>
        <v>0</v>
      </c>
      <c r="AV51" s="77">
        <f t="shared" si="39"/>
        <v>0</v>
      </c>
      <c r="AW51" s="77">
        <f t="shared" si="39"/>
        <v>0</v>
      </c>
      <c r="AX51" s="77">
        <f t="shared" si="40"/>
        <v>0</v>
      </c>
      <c r="AY51" s="77">
        <f t="shared" si="40"/>
        <v>0</v>
      </c>
      <c r="AZ51" s="77">
        <f t="shared" si="40"/>
        <v>0</v>
      </c>
      <c r="BA51" s="77">
        <f t="shared" si="40"/>
        <v>0</v>
      </c>
      <c r="BB51" s="103">
        <v>0</v>
      </c>
      <c r="BC51" s="103">
        <v>0</v>
      </c>
    </row>
    <row r="52" spans="1:55" s="11" customFormat="1" ht="32.25" hidden="1" customHeight="1" x14ac:dyDescent="0.25">
      <c r="A52" s="27" t="s">
        <v>362</v>
      </c>
      <c r="B52" s="27"/>
      <c r="C52" s="27"/>
      <c r="D52" s="27"/>
      <c r="E52" s="62">
        <v>851</v>
      </c>
      <c r="F52" s="63" t="s">
        <v>328</v>
      </c>
      <c r="G52" s="63" t="s">
        <v>330</v>
      </c>
      <c r="H52" s="62" t="s">
        <v>369</v>
      </c>
      <c r="I52" s="63" t="s">
        <v>363</v>
      </c>
      <c r="J52" s="77">
        <v>65000</v>
      </c>
      <c r="K52" s="77"/>
      <c r="L52" s="77">
        <f>J52</f>
        <v>65000</v>
      </c>
      <c r="M52" s="77"/>
      <c r="N52" s="77">
        <v>13000</v>
      </c>
      <c r="O52" s="77"/>
      <c r="P52" s="77">
        <f>N52</f>
        <v>13000</v>
      </c>
      <c r="Q52" s="77"/>
      <c r="R52" s="77">
        <f>J52+N52</f>
        <v>78000</v>
      </c>
      <c r="S52" s="77">
        <f>K52+O52</f>
        <v>0</v>
      </c>
      <c r="T52" s="77">
        <f>L52+P52</f>
        <v>78000</v>
      </c>
      <c r="U52" s="77">
        <f>M52+Q52</f>
        <v>0</v>
      </c>
      <c r="V52" s="77"/>
      <c r="W52" s="77"/>
      <c r="X52" s="77">
        <f>V52</f>
        <v>0</v>
      </c>
      <c r="Y52" s="77"/>
      <c r="Z52" s="77">
        <f>R52+V52</f>
        <v>78000</v>
      </c>
      <c r="AA52" s="77">
        <f>S52+W52</f>
        <v>0</v>
      </c>
      <c r="AB52" s="77">
        <f>T52+X52</f>
        <v>78000</v>
      </c>
      <c r="AC52" s="77">
        <f>U52+Y52</f>
        <v>0</v>
      </c>
      <c r="AD52" s="77"/>
      <c r="AE52" s="77"/>
      <c r="AF52" s="77">
        <f>AD52</f>
        <v>0</v>
      </c>
      <c r="AG52" s="77"/>
      <c r="AH52" s="77"/>
      <c r="AI52" s="77"/>
      <c r="AJ52" s="77">
        <f>AH52</f>
        <v>0</v>
      </c>
      <c r="AK52" s="77"/>
      <c r="AL52" s="77">
        <f>AD52+AH52</f>
        <v>0</v>
      </c>
      <c r="AM52" s="77">
        <f>AE52+AI52</f>
        <v>0</v>
      </c>
      <c r="AN52" s="77">
        <f>AF52+AJ52</f>
        <v>0</v>
      </c>
      <c r="AO52" s="77">
        <f>AG52+AK52</f>
        <v>0</v>
      </c>
      <c r="AP52" s="77"/>
      <c r="AQ52" s="77"/>
      <c r="AR52" s="77">
        <f>AP52</f>
        <v>0</v>
      </c>
      <c r="AS52" s="77"/>
      <c r="AT52" s="77"/>
      <c r="AU52" s="77"/>
      <c r="AV52" s="77">
        <f>AT52</f>
        <v>0</v>
      </c>
      <c r="AW52" s="77"/>
      <c r="AX52" s="77">
        <f>AP52+AT52</f>
        <v>0</v>
      </c>
      <c r="AY52" s="77">
        <f>AQ52+AU52</f>
        <v>0</v>
      </c>
      <c r="AZ52" s="77">
        <f>AR52+AV52</f>
        <v>0</v>
      </c>
      <c r="BA52" s="77">
        <f>AS52+AW52</f>
        <v>0</v>
      </c>
      <c r="BB52" s="103">
        <v>0</v>
      </c>
      <c r="BC52" s="103">
        <v>0</v>
      </c>
    </row>
    <row r="53" spans="1:55" s="11" customFormat="1" ht="32.25" hidden="1" customHeight="1" x14ac:dyDescent="0.25">
      <c r="A53" s="27" t="s">
        <v>370</v>
      </c>
      <c r="B53" s="15"/>
      <c r="C53" s="27"/>
      <c r="D53" s="27"/>
      <c r="E53" s="62">
        <v>851</v>
      </c>
      <c r="F53" s="63" t="s">
        <v>328</v>
      </c>
      <c r="G53" s="63" t="s">
        <v>330</v>
      </c>
      <c r="H53" s="62" t="s">
        <v>371</v>
      </c>
      <c r="I53" s="63"/>
      <c r="J53" s="77">
        <f t="shared" ref="J53:S54" si="41">J54</f>
        <v>2500</v>
      </c>
      <c r="K53" s="77">
        <f t="shared" si="41"/>
        <v>0</v>
      </c>
      <c r="L53" s="77">
        <f t="shared" si="41"/>
        <v>0</v>
      </c>
      <c r="M53" s="77">
        <f t="shared" si="41"/>
        <v>2500</v>
      </c>
      <c r="N53" s="77">
        <f t="shared" si="41"/>
        <v>0</v>
      </c>
      <c r="O53" s="77">
        <f t="shared" si="41"/>
        <v>0</v>
      </c>
      <c r="P53" s="77">
        <f t="shared" si="41"/>
        <v>0</v>
      </c>
      <c r="Q53" s="77">
        <f t="shared" si="41"/>
        <v>0</v>
      </c>
      <c r="R53" s="77">
        <f t="shared" si="41"/>
        <v>2500</v>
      </c>
      <c r="S53" s="77">
        <f t="shared" si="41"/>
        <v>0</v>
      </c>
      <c r="T53" s="77">
        <f t="shared" ref="T53:AC54" si="42">T54</f>
        <v>0</v>
      </c>
      <c r="U53" s="77">
        <f t="shared" si="42"/>
        <v>2500</v>
      </c>
      <c r="V53" s="77">
        <f t="shared" si="42"/>
        <v>0</v>
      </c>
      <c r="W53" s="77">
        <f t="shared" si="42"/>
        <v>0</v>
      </c>
      <c r="X53" s="77">
        <f t="shared" si="42"/>
        <v>0</v>
      </c>
      <c r="Y53" s="77">
        <f t="shared" si="42"/>
        <v>0</v>
      </c>
      <c r="Z53" s="77">
        <f t="shared" si="42"/>
        <v>2500</v>
      </c>
      <c r="AA53" s="77">
        <f t="shared" si="42"/>
        <v>0</v>
      </c>
      <c r="AB53" s="77">
        <f t="shared" si="42"/>
        <v>0</v>
      </c>
      <c r="AC53" s="77">
        <f t="shared" si="42"/>
        <v>2500</v>
      </c>
      <c r="AD53" s="77">
        <f t="shared" ref="AD53:AM54" si="43">AD54</f>
        <v>2500</v>
      </c>
      <c r="AE53" s="77">
        <f t="shared" si="43"/>
        <v>0</v>
      </c>
      <c r="AF53" s="77">
        <f t="shared" si="43"/>
        <v>0</v>
      </c>
      <c r="AG53" s="77">
        <f t="shared" si="43"/>
        <v>2500</v>
      </c>
      <c r="AH53" s="77">
        <f t="shared" si="43"/>
        <v>0</v>
      </c>
      <c r="AI53" s="77">
        <f t="shared" si="43"/>
        <v>0</v>
      </c>
      <c r="AJ53" s="77">
        <f t="shared" si="43"/>
        <v>0</v>
      </c>
      <c r="AK53" s="77">
        <f t="shared" si="43"/>
        <v>0</v>
      </c>
      <c r="AL53" s="77">
        <f t="shared" si="43"/>
        <v>2500</v>
      </c>
      <c r="AM53" s="77">
        <f t="shared" si="43"/>
        <v>0</v>
      </c>
      <c r="AN53" s="77">
        <f t="shared" ref="AN53:AW54" si="44">AN54</f>
        <v>0</v>
      </c>
      <c r="AO53" s="77">
        <f t="shared" si="44"/>
        <v>2500</v>
      </c>
      <c r="AP53" s="77">
        <f t="shared" si="44"/>
        <v>2500</v>
      </c>
      <c r="AQ53" s="77">
        <f t="shared" si="44"/>
        <v>0</v>
      </c>
      <c r="AR53" s="77">
        <f t="shared" si="44"/>
        <v>0</v>
      </c>
      <c r="AS53" s="77">
        <f t="shared" si="44"/>
        <v>2500</v>
      </c>
      <c r="AT53" s="77">
        <f t="shared" si="44"/>
        <v>0</v>
      </c>
      <c r="AU53" s="77">
        <f t="shared" si="44"/>
        <v>0</v>
      </c>
      <c r="AV53" s="77">
        <f t="shared" si="44"/>
        <v>0</v>
      </c>
      <c r="AW53" s="77">
        <f t="shared" si="44"/>
        <v>0</v>
      </c>
      <c r="AX53" s="77">
        <f t="shared" ref="AX53:BA54" si="45">AX54</f>
        <v>2500</v>
      </c>
      <c r="AY53" s="77">
        <f t="shared" si="45"/>
        <v>0</v>
      </c>
      <c r="AZ53" s="77">
        <f t="shared" si="45"/>
        <v>0</v>
      </c>
      <c r="BA53" s="77">
        <f t="shared" si="45"/>
        <v>2500</v>
      </c>
      <c r="BB53" s="103">
        <v>0</v>
      </c>
      <c r="BC53" s="103">
        <v>0</v>
      </c>
    </row>
    <row r="54" spans="1:55" s="11" customFormat="1" ht="32.25" hidden="1" customHeight="1" x14ac:dyDescent="0.25">
      <c r="A54" s="27" t="s">
        <v>337</v>
      </c>
      <c r="B54" s="15"/>
      <c r="C54" s="15"/>
      <c r="D54" s="15"/>
      <c r="E54" s="62">
        <v>851</v>
      </c>
      <c r="F54" s="63" t="s">
        <v>328</v>
      </c>
      <c r="G54" s="63" t="s">
        <v>330</v>
      </c>
      <c r="H54" s="62" t="s">
        <v>371</v>
      </c>
      <c r="I54" s="63" t="s">
        <v>338</v>
      </c>
      <c r="J54" s="77">
        <f t="shared" si="41"/>
        <v>2500</v>
      </c>
      <c r="K54" s="77">
        <f t="shared" si="41"/>
        <v>0</v>
      </c>
      <c r="L54" s="77">
        <f t="shared" si="41"/>
        <v>0</v>
      </c>
      <c r="M54" s="77">
        <f t="shared" si="41"/>
        <v>2500</v>
      </c>
      <c r="N54" s="77">
        <f t="shared" si="41"/>
        <v>0</v>
      </c>
      <c r="O54" s="77">
        <f t="shared" si="41"/>
        <v>0</v>
      </c>
      <c r="P54" s="77">
        <f t="shared" si="41"/>
        <v>0</v>
      </c>
      <c r="Q54" s="77">
        <f t="shared" si="41"/>
        <v>0</v>
      </c>
      <c r="R54" s="77">
        <f t="shared" si="41"/>
        <v>2500</v>
      </c>
      <c r="S54" s="77">
        <f t="shared" si="41"/>
        <v>0</v>
      </c>
      <c r="T54" s="77">
        <f t="shared" si="42"/>
        <v>0</v>
      </c>
      <c r="U54" s="77">
        <f t="shared" si="42"/>
        <v>2500</v>
      </c>
      <c r="V54" s="77">
        <f t="shared" si="42"/>
        <v>0</v>
      </c>
      <c r="W54" s="77">
        <f t="shared" si="42"/>
        <v>0</v>
      </c>
      <c r="X54" s="77">
        <f t="shared" si="42"/>
        <v>0</v>
      </c>
      <c r="Y54" s="77">
        <f t="shared" si="42"/>
        <v>0</v>
      </c>
      <c r="Z54" s="77">
        <f t="shared" si="42"/>
        <v>2500</v>
      </c>
      <c r="AA54" s="77">
        <f t="shared" si="42"/>
        <v>0</v>
      </c>
      <c r="AB54" s="77">
        <f t="shared" si="42"/>
        <v>0</v>
      </c>
      <c r="AC54" s="77">
        <f t="shared" si="42"/>
        <v>2500</v>
      </c>
      <c r="AD54" s="77">
        <f t="shared" si="43"/>
        <v>2500</v>
      </c>
      <c r="AE54" s="77">
        <f t="shared" si="43"/>
        <v>0</v>
      </c>
      <c r="AF54" s="77">
        <f t="shared" si="43"/>
        <v>0</v>
      </c>
      <c r="AG54" s="77">
        <f t="shared" si="43"/>
        <v>2500</v>
      </c>
      <c r="AH54" s="77">
        <f t="shared" si="43"/>
        <v>0</v>
      </c>
      <c r="AI54" s="77">
        <f t="shared" si="43"/>
        <v>0</v>
      </c>
      <c r="AJ54" s="77">
        <f t="shared" si="43"/>
        <v>0</v>
      </c>
      <c r="AK54" s="77">
        <f t="shared" si="43"/>
        <v>0</v>
      </c>
      <c r="AL54" s="77">
        <f t="shared" si="43"/>
        <v>2500</v>
      </c>
      <c r="AM54" s="77">
        <f t="shared" si="43"/>
        <v>0</v>
      </c>
      <c r="AN54" s="77">
        <f t="shared" si="44"/>
        <v>0</v>
      </c>
      <c r="AO54" s="77">
        <f t="shared" si="44"/>
        <v>2500</v>
      </c>
      <c r="AP54" s="77">
        <f t="shared" si="44"/>
        <v>2500</v>
      </c>
      <c r="AQ54" s="77">
        <f t="shared" si="44"/>
        <v>0</v>
      </c>
      <c r="AR54" s="77">
        <f t="shared" si="44"/>
        <v>0</v>
      </c>
      <c r="AS54" s="77">
        <f t="shared" si="44"/>
        <v>2500</v>
      </c>
      <c r="AT54" s="77">
        <f t="shared" si="44"/>
        <v>0</v>
      </c>
      <c r="AU54" s="77">
        <f t="shared" si="44"/>
        <v>0</v>
      </c>
      <c r="AV54" s="77">
        <f t="shared" si="44"/>
        <v>0</v>
      </c>
      <c r="AW54" s="77">
        <f t="shared" si="44"/>
        <v>0</v>
      </c>
      <c r="AX54" s="77">
        <f t="shared" si="45"/>
        <v>2500</v>
      </c>
      <c r="AY54" s="77">
        <f t="shared" si="45"/>
        <v>0</v>
      </c>
      <c r="AZ54" s="77">
        <f t="shared" si="45"/>
        <v>0</v>
      </c>
      <c r="BA54" s="77">
        <f t="shared" si="45"/>
        <v>2500</v>
      </c>
      <c r="BB54" s="103">
        <v>0</v>
      </c>
      <c r="BC54" s="103">
        <v>0</v>
      </c>
    </row>
    <row r="55" spans="1:55" s="11" customFormat="1" ht="32.25" hidden="1" customHeight="1" x14ac:dyDescent="0.25">
      <c r="A55" s="27" t="s">
        <v>339</v>
      </c>
      <c r="B55" s="27"/>
      <c r="C55" s="27"/>
      <c r="D55" s="27"/>
      <c r="E55" s="62">
        <v>851</v>
      </c>
      <c r="F55" s="63" t="s">
        <v>328</v>
      </c>
      <c r="G55" s="63" t="s">
        <v>330</v>
      </c>
      <c r="H55" s="62" t="s">
        <v>371</v>
      </c>
      <c r="I55" s="63" t="s">
        <v>340</v>
      </c>
      <c r="J55" s="77">
        <v>2500</v>
      </c>
      <c r="K55" s="77"/>
      <c r="L55" s="77"/>
      <c r="M55" s="77">
        <f>J55</f>
        <v>2500</v>
      </c>
      <c r="N55" s="77"/>
      <c r="O55" s="77"/>
      <c r="P55" s="77"/>
      <c r="Q55" s="77">
        <f>N55</f>
        <v>0</v>
      </c>
      <c r="R55" s="77">
        <f>J55+N55</f>
        <v>2500</v>
      </c>
      <c r="S55" s="77">
        <f>K55+O55</f>
        <v>0</v>
      </c>
      <c r="T55" s="77">
        <f>L55+P55</f>
        <v>0</v>
      </c>
      <c r="U55" s="77">
        <f>M55+Q55</f>
        <v>2500</v>
      </c>
      <c r="V55" s="77"/>
      <c r="W55" s="77"/>
      <c r="X55" s="77"/>
      <c r="Y55" s="77">
        <f>V55</f>
        <v>0</v>
      </c>
      <c r="Z55" s="77">
        <f>R55+V55</f>
        <v>2500</v>
      </c>
      <c r="AA55" s="77">
        <f>S55+W55</f>
        <v>0</v>
      </c>
      <c r="AB55" s="77">
        <f>T55+X55</f>
        <v>0</v>
      </c>
      <c r="AC55" s="77">
        <f>U55+Y55</f>
        <v>2500</v>
      </c>
      <c r="AD55" s="77">
        <v>2500</v>
      </c>
      <c r="AE55" s="77"/>
      <c r="AF55" s="77"/>
      <c r="AG55" s="77">
        <f>AD55</f>
        <v>2500</v>
      </c>
      <c r="AH55" s="77"/>
      <c r="AI55" s="77"/>
      <c r="AJ55" s="77"/>
      <c r="AK55" s="77">
        <f>AH55</f>
        <v>0</v>
      </c>
      <c r="AL55" s="77">
        <f>AD55+AH55</f>
        <v>2500</v>
      </c>
      <c r="AM55" s="77">
        <f>AE55+AI55</f>
        <v>0</v>
      </c>
      <c r="AN55" s="77">
        <f>AF55+AJ55</f>
        <v>0</v>
      </c>
      <c r="AO55" s="77">
        <f>AG55+AK55</f>
        <v>2500</v>
      </c>
      <c r="AP55" s="77">
        <v>2500</v>
      </c>
      <c r="AQ55" s="77"/>
      <c r="AR55" s="77"/>
      <c r="AS55" s="77">
        <f>AP55</f>
        <v>2500</v>
      </c>
      <c r="AT55" s="77"/>
      <c r="AU55" s="77"/>
      <c r="AV55" s="77"/>
      <c r="AW55" s="77">
        <f>AT55</f>
        <v>0</v>
      </c>
      <c r="AX55" s="77">
        <f>AP55+AT55</f>
        <v>2500</v>
      </c>
      <c r="AY55" s="77">
        <f>AQ55+AU55</f>
        <v>0</v>
      </c>
      <c r="AZ55" s="77">
        <f>AR55+AV55</f>
        <v>0</v>
      </c>
      <c r="BA55" s="77">
        <f>AS55+AW55</f>
        <v>2500</v>
      </c>
      <c r="BB55" s="103">
        <v>0</v>
      </c>
      <c r="BC55" s="103">
        <v>0</v>
      </c>
    </row>
    <row r="56" spans="1:55" s="11" customFormat="1" ht="46.5" customHeight="1" x14ac:dyDescent="0.25">
      <c r="A56" s="117" t="s">
        <v>372</v>
      </c>
      <c r="B56" s="27"/>
      <c r="C56" s="27"/>
      <c r="D56" s="27"/>
      <c r="E56" s="62">
        <v>851</v>
      </c>
      <c r="F56" s="63" t="s">
        <v>328</v>
      </c>
      <c r="G56" s="63" t="s">
        <v>330</v>
      </c>
      <c r="H56" s="118" t="s">
        <v>373</v>
      </c>
      <c r="I56" s="63"/>
      <c r="J56" s="77">
        <f t="shared" ref="J56:S57" si="46">J57</f>
        <v>0</v>
      </c>
      <c r="K56" s="77">
        <f t="shared" si="46"/>
        <v>0</v>
      </c>
      <c r="L56" s="77">
        <f t="shared" si="46"/>
        <v>0</v>
      </c>
      <c r="M56" s="77">
        <f t="shared" si="46"/>
        <v>0</v>
      </c>
      <c r="N56" s="77">
        <f t="shared" si="46"/>
        <v>0</v>
      </c>
      <c r="O56" s="77">
        <f t="shared" si="46"/>
        <v>0</v>
      </c>
      <c r="P56" s="77">
        <f t="shared" si="46"/>
        <v>0</v>
      </c>
      <c r="Q56" s="77">
        <f t="shared" si="46"/>
        <v>0</v>
      </c>
      <c r="R56" s="77">
        <f t="shared" si="46"/>
        <v>0</v>
      </c>
      <c r="S56" s="77">
        <f t="shared" si="46"/>
        <v>0</v>
      </c>
      <c r="T56" s="77">
        <f t="shared" ref="T56:AC57" si="47">T57</f>
        <v>0</v>
      </c>
      <c r="U56" s="77">
        <f t="shared" si="47"/>
        <v>0</v>
      </c>
      <c r="V56" s="77">
        <f t="shared" si="47"/>
        <v>331523.36</v>
      </c>
      <c r="W56" s="77">
        <f t="shared" si="47"/>
        <v>331523.36</v>
      </c>
      <c r="X56" s="77">
        <f t="shared" si="47"/>
        <v>0</v>
      </c>
      <c r="Y56" s="77">
        <f t="shared" si="47"/>
        <v>0</v>
      </c>
      <c r="Z56" s="77">
        <f t="shared" si="47"/>
        <v>331523.36</v>
      </c>
      <c r="AA56" s="77">
        <f t="shared" si="47"/>
        <v>331523.36</v>
      </c>
      <c r="AB56" s="77">
        <f t="shared" si="47"/>
        <v>0</v>
      </c>
      <c r="AC56" s="77">
        <f t="shared" si="47"/>
        <v>0</v>
      </c>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103">
        <v>0</v>
      </c>
      <c r="BC56" s="103">
        <v>0</v>
      </c>
    </row>
    <row r="57" spans="1:55" s="11" customFormat="1" ht="102.75" customHeight="1" x14ac:dyDescent="0.25">
      <c r="A57" s="117" t="s">
        <v>333</v>
      </c>
      <c r="B57" s="27"/>
      <c r="C57" s="27"/>
      <c r="D57" s="27"/>
      <c r="E57" s="62">
        <v>851</v>
      </c>
      <c r="F57" s="63" t="s">
        <v>328</v>
      </c>
      <c r="G57" s="63" t="s">
        <v>330</v>
      </c>
      <c r="H57" s="118" t="s">
        <v>373</v>
      </c>
      <c r="I57" s="63" t="s">
        <v>334</v>
      </c>
      <c r="J57" s="77">
        <f t="shared" si="46"/>
        <v>0</v>
      </c>
      <c r="K57" s="77">
        <f t="shared" si="46"/>
        <v>0</v>
      </c>
      <c r="L57" s="77">
        <f t="shared" si="46"/>
        <v>0</v>
      </c>
      <c r="M57" s="77">
        <f t="shared" si="46"/>
        <v>0</v>
      </c>
      <c r="N57" s="77">
        <f t="shared" si="46"/>
        <v>0</v>
      </c>
      <c r="O57" s="77">
        <f t="shared" si="46"/>
        <v>0</v>
      </c>
      <c r="P57" s="77">
        <f t="shared" si="46"/>
        <v>0</v>
      </c>
      <c r="Q57" s="77">
        <f t="shared" si="46"/>
        <v>0</v>
      </c>
      <c r="R57" s="77">
        <f t="shared" si="46"/>
        <v>0</v>
      </c>
      <c r="S57" s="77">
        <f t="shared" si="46"/>
        <v>0</v>
      </c>
      <c r="T57" s="77">
        <f t="shared" si="47"/>
        <v>0</v>
      </c>
      <c r="U57" s="77">
        <f t="shared" si="47"/>
        <v>0</v>
      </c>
      <c r="V57" s="77">
        <f t="shared" si="47"/>
        <v>331523.36</v>
      </c>
      <c r="W57" s="77">
        <f t="shared" si="47"/>
        <v>331523.36</v>
      </c>
      <c r="X57" s="77">
        <f t="shared" si="47"/>
        <v>0</v>
      </c>
      <c r="Y57" s="77">
        <f t="shared" si="47"/>
        <v>0</v>
      </c>
      <c r="Z57" s="77">
        <f t="shared" si="47"/>
        <v>331523.36</v>
      </c>
      <c r="AA57" s="77">
        <f t="shared" si="47"/>
        <v>331523.36</v>
      </c>
      <c r="AB57" s="77">
        <f t="shared" si="47"/>
        <v>0</v>
      </c>
      <c r="AC57" s="77">
        <f t="shared" si="47"/>
        <v>0</v>
      </c>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103">
        <v>0</v>
      </c>
      <c r="BC57" s="103">
        <v>0</v>
      </c>
    </row>
    <row r="58" spans="1:55" s="11" customFormat="1" ht="46.5" customHeight="1" x14ac:dyDescent="0.25">
      <c r="A58" s="117" t="s">
        <v>335</v>
      </c>
      <c r="B58" s="27"/>
      <c r="C58" s="27"/>
      <c r="D58" s="27"/>
      <c r="E58" s="62">
        <v>851</v>
      </c>
      <c r="F58" s="63" t="s">
        <v>328</v>
      </c>
      <c r="G58" s="63" t="s">
        <v>330</v>
      </c>
      <c r="H58" s="118" t="s">
        <v>373</v>
      </c>
      <c r="I58" s="63" t="s">
        <v>336</v>
      </c>
      <c r="J58" s="77"/>
      <c r="K58" s="77"/>
      <c r="L58" s="77"/>
      <c r="M58" s="77"/>
      <c r="N58" s="77"/>
      <c r="O58" s="77"/>
      <c r="P58" s="77"/>
      <c r="Q58" s="77"/>
      <c r="R58" s="77"/>
      <c r="S58" s="77"/>
      <c r="T58" s="77"/>
      <c r="U58" s="77"/>
      <c r="V58" s="77">
        <v>331523.36</v>
      </c>
      <c r="W58" s="77">
        <f>V58</f>
        <v>331523.36</v>
      </c>
      <c r="X58" s="77"/>
      <c r="Y58" s="77"/>
      <c r="Z58" s="77">
        <f>R58+V58</f>
        <v>331523.36</v>
      </c>
      <c r="AA58" s="77">
        <f>S58+W58</f>
        <v>331523.36</v>
      </c>
      <c r="AB58" s="77">
        <f>T58+X58</f>
        <v>0</v>
      </c>
      <c r="AC58" s="77">
        <f>U58+Y58</f>
        <v>0</v>
      </c>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103">
        <v>0</v>
      </c>
      <c r="BC58" s="103">
        <v>0</v>
      </c>
    </row>
    <row r="59" spans="1:55" s="11" customFormat="1" ht="17.25" hidden="1" customHeight="1" x14ac:dyDescent="0.25">
      <c r="A59" s="13" t="s">
        <v>374</v>
      </c>
      <c r="B59" s="27"/>
      <c r="C59" s="27"/>
      <c r="D59" s="27"/>
      <c r="E59" s="119">
        <v>851</v>
      </c>
      <c r="F59" s="113" t="s">
        <v>328</v>
      </c>
      <c r="G59" s="113" t="s">
        <v>375</v>
      </c>
      <c r="H59" s="62" t="s">
        <v>326</v>
      </c>
      <c r="I59" s="113"/>
      <c r="J59" s="76">
        <f t="shared" ref="J59:S61" si="48">J60</f>
        <v>51585</v>
      </c>
      <c r="K59" s="76">
        <f t="shared" si="48"/>
        <v>51585</v>
      </c>
      <c r="L59" s="76">
        <f t="shared" si="48"/>
        <v>0</v>
      </c>
      <c r="M59" s="76">
        <f t="shared" si="48"/>
        <v>0</v>
      </c>
      <c r="N59" s="76">
        <f t="shared" si="48"/>
        <v>0</v>
      </c>
      <c r="O59" s="76">
        <f t="shared" si="48"/>
        <v>0</v>
      </c>
      <c r="P59" s="76">
        <f t="shared" si="48"/>
        <v>0</v>
      </c>
      <c r="Q59" s="76">
        <f t="shared" si="48"/>
        <v>0</v>
      </c>
      <c r="R59" s="76">
        <f t="shared" si="48"/>
        <v>51585</v>
      </c>
      <c r="S59" s="76">
        <f t="shared" si="48"/>
        <v>51585</v>
      </c>
      <c r="T59" s="76">
        <f t="shared" ref="T59:AC61" si="49">T60</f>
        <v>0</v>
      </c>
      <c r="U59" s="76">
        <f t="shared" si="49"/>
        <v>0</v>
      </c>
      <c r="V59" s="76">
        <f t="shared" si="49"/>
        <v>0</v>
      </c>
      <c r="W59" s="76">
        <f t="shared" si="49"/>
        <v>0</v>
      </c>
      <c r="X59" s="76">
        <f t="shared" si="49"/>
        <v>0</v>
      </c>
      <c r="Y59" s="76">
        <f t="shared" si="49"/>
        <v>0</v>
      </c>
      <c r="Z59" s="76">
        <f t="shared" si="49"/>
        <v>51585</v>
      </c>
      <c r="AA59" s="76">
        <f t="shared" si="49"/>
        <v>51585</v>
      </c>
      <c r="AB59" s="76">
        <f t="shared" si="49"/>
        <v>0</v>
      </c>
      <c r="AC59" s="76">
        <f t="shared" si="49"/>
        <v>0</v>
      </c>
      <c r="AD59" s="76">
        <f t="shared" ref="AD59:AM61" si="50">AD60</f>
        <v>3132</v>
      </c>
      <c r="AE59" s="76">
        <f t="shared" si="50"/>
        <v>3132</v>
      </c>
      <c r="AF59" s="76">
        <f t="shared" si="50"/>
        <v>0</v>
      </c>
      <c r="AG59" s="76">
        <f t="shared" si="50"/>
        <v>0</v>
      </c>
      <c r="AH59" s="76">
        <f t="shared" si="50"/>
        <v>0</v>
      </c>
      <c r="AI59" s="76">
        <f t="shared" si="50"/>
        <v>0</v>
      </c>
      <c r="AJ59" s="76">
        <f t="shared" si="50"/>
        <v>0</v>
      </c>
      <c r="AK59" s="76">
        <f t="shared" si="50"/>
        <v>0</v>
      </c>
      <c r="AL59" s="76">
        <f t="shared" si="50"/>
        <v>3132</v>
      </c>
      <c r="AM59" s="76">
        <f t="shared" si="50"/>
        <v>3132</v>
      </c>
      <c r="AN59" s="76">
        <f t="shared" ref="AN59:AW61" si="51">AN60</f>
        <v>0</v>
      </c>
      <c r="AO59" s="76">
        <f t="shared" si="51"/>
        <v>0</v>
      </c>
      <c r="AP59" s="76">
        <f t="shared" si="51"/>
        <v>2783</v>
      </c>
      <c r="AQ59" s="76">
        <f t="shared" si="51"/>
        <v>2783</v>
      </c>
      <c r="AR59" s="76">
        <f t="shared" si="51"/>
        <v>0</v>
      </c>
      <c r="AS59" s="76">
        <f t="shared" si="51"/>
        <v>0</v>
      </c>
      <c r="AT59" s="76">
        <f t="shared" si="51"/>
        <v>0</v>
      </c>
      <c r="AU59" s="76">
        <f t="shared" si="51"/>
        <v>0</v>
      </c>
      <c r="AV59" s="76">
        <f t="shared" si="51"/>
        <v>0</v>
      </c>
      <c r="AW59" s="76">
        <f t="shared" si="51"/>
        <v>0</v>
      </c>
      <c r="AX59" s="76">
        <f t="shared" ref="AX59:BA61" si="52">AX60</f>
        <v>2783</v>
      </c>
      <c r="AY59" s="76">
        <f t="shared" si="52"/>
        <v>2783</v>
      </c>
      <c r="AZ59" s="76">
        <f t="shared" si="52"/>
        <v>0</v>
      </c>
      <c r="BA59" s="76">
        <f t="shared" si="52"/>
        <v>0</v>
      </c>
      <c r="BB59" s="103">
        <v>0</v>
      </c>
      <c r="BC59" s="103">
        <v>0</v>
      </c>
    </row>
    <row r="60" spans="1:55" s="11" customFormat="1" ht="32.25" hidden="1" customHeight="1" x14ac:dyDescent="0.25">
      <c r="A60" s="27" t="s">
        <v>376</v>
      </c>
      <c r="B60" s="27"/>
      <c r="C60" s="27"/>
      <c r="D60" s="27"/>
      <c r="E60" s="62">
        <v>851</v>
      </c>
      <c r="F60" s="63" t="s">
        <v>328</v>
      </c>
      <c r="G60" s="63" t="s">
        <v>375</v>
      </c>
      <c r="H60" s="62" t="s">
        <v>377</v>
      </c>
      <c r="I60" s="63"/>
      <c r="J60" s="77">
        <f t="shared" si="48"/>
        <v>51585</v>
      </c>
      <c r="K60" s="77">
        <f t="shared" si="48"/>
        <v>51585</v>
      </c>
      <c r="L60" s="77">
        <f t="shared" si="48"/>
        <v>0</v>
      </c>
      <c r="M60" s="77">
        <f t="shared" si="48"/>
        <v>0</v>
      </c>
      <c r="N60" s="77">
        <f t="shared" si="48"/>
        <v>0</v>
      </c>
      <c r="O60" s="77">
        <f t="shared" si="48"/>
        <v>0</v>
      </c>
      <c r="P60" s="77">
        <f t="shared" si="48"/>
        <v>0</v>
      </c>
      <c r="Q60" s="77">
        <f t="shared" si="48"/>
        <v>0</v>
      </c>
      <c r="R60" s="77">
        <f t="shared" si="48"/>
        <v>51585</v>
      </c>
      <c r="S60" s="77">
        <f t="shared" si="48"/>
        <v>51585</v>
      </c>
      <c r="T60" s="77">
        <f t="shared" si="49"/>
        <v>0</v>
      </c>
      <c r="U60" s="77">
        <f t="shared" si="49"/>
        <v>0</v>
      </c>
      <c r="V60" s="77">
        <f t="shared" si="49"/>
        <v>0</v>
      </c>
      <c r="W60" s="77">
        <f t="shared" si="49"/>
        <v>0</v>
      </c>
      <c r="X60" s="77">
        <f t="shared" si="49"/>
        <v>0</v>
      </c>
      <c r="Y60" s="77">
        <f t="shared" si="49"/>
        <v>0</v>
      </c>
      <c r="Z60" s="77">
        <f t="shared" si="49"/>
        <v>51585</v>
      </c>
      <c r="AA60" s="77">
        <f t="shared" si="49"/>
        <v>51585</v>
      </c>
      <c r="AB60" s="77">
        <f t="shared" si="49"/>
        <v>0</v>
      </c>
      <c r="AC60" s="77">
        <f t="shared" si="49"/>
        <v>0</v>
      </c>
      <c r="AD60" s="77">
        <f t="shared" si="50"/>
        <v>3132</v>
      </c>
      <c r="AE60" s="77">
        <f t="shared" si="50"/>
        <v>3132</v>
      </c>
      <c r="AF60" s="77">
        <f t="shared" si="50"/>
        <v>0</v>
      </c>
      <c r="AG60" s="77">
        <f t="shared" si="50"/>
        <v>0</v>
      </c>
      <c r="AH60" s="77">
        <f t="shared" si="50"/>
        <v>0</v>
      </c>
      <c r="AI60" s="77">
        <f t="shared" si="50"/>
        <v>0</v>
      </c>
      <c r="AJ60" s="77">
        <f t="shared" si="50"/>
        <v>0</v>
      </c>
      <c r="AK60" s="77">
        <f t="shared" si="50"/>
        <v>0</v>
      </c>
      <c r="AL60" s="77">
        <f t="shared" si="50"/>
        <v>3132</v>
      </c>
      <c r="AM60" s="77">
        <f t="shared" si="50"/>
        <v>3132</v>
      </c>
      <c r="AN60" s="77">
        <f t="shared" si="51"/>
        <v>0</v>
      </c>
      <c r="AO60" s="77">
        <f t="shared" si="51"/>
        <v>0</v>
      </c>
      <c r="AP60" s="77">
        <f t="shared" si="51"/>
        <v>2783</v>
      </c>
      <c r="AQ60" s="77">
        <f t="shared" si="51"/>
        <v>2783</v>
      </c>
      <c r="AR60" s="77">
        <f t="shared" si="51"/>
        <v>0</v>
      </c>
      <c r="AS60" s="77">
        <f t="shared" si="51"/>
        <v>0</v>
      </c>
      <c r="AT60" s="77">
        <f t="shared" si="51"/>
        <v>0</v>
      </c>
      <c r="AU60" s="77">
        <f t="shared" si="51"/>
        <v>0</v>
      </c>
      <c r="AV60" s="77">
        <f t="shared" si="51"/>
        <v>0</v>
      </c>
      <c r="AW60" s="77">
        <f t="shared" si="51"/>
        <v>0</v>
      </c>
      <c r="AX60" s="77">
        <f t="shared" si="52"/>
        <v>2783</v>
      </c>
      <c r="AY60" s="77">
        <f t="shared" si="52"/>
        <v>2783</v>
      </c>
      <c r="AZ60" s="77">
        <f t="shared" si="52"/>
        <v>0</v>
      </c>
      <c r="BA60" s="77">
        <f t="shared" si="52"/>
        <v>0</v>
      </c>
      <c r="BB60" s="103">
        <v>0</v>
      </c>
      <c r="BC60" s="103">
        <v>0</v>
      </c>
    </row>
    <row r="61" spans="1:55" s="11" customFormat="1" ht="32.25" hidden="1" customHeight="1" x14ac:dyDescent="0.25">
      <c r="A61" s="27" t="s">
        <v>337</v>
      </c>
      <c r="B61" s="15"/>
      <c r="C61" s="15"/>
      <c r="D61" s="15"/>
      <c r="E61" s="62">
        <v>851</v>
      </c>
      <c r="F61" s="63" t="s">
        <v>328</v>
      </c>
      <c r="G61" s="63" t="s">
        <v>375</v>
      </c>
      <c r="H61" s="62" t="s">
        <v>377</v>
      </c>
      <c r="I61" s="63" t="s">
        <v>338</v>
      </c>
      <c r="J61" s="77">
        <f t="shared" si="48"/>
        <v>51585</v>
      </c>
      <c r="K61" s="77">
        <f t="shared" si="48"/>
        <v>51585</v>
      </c>
      <c r="L61" s="77">
        <f t="shared" si="48"/>
        <v>0</v>
      </c>
      <c r="M61" s="77">
        <f t="shared" si="48"/>
        <v>0</v>
      </c>
      <c r="N61" s="77">
        <f t="shared" si="48"/>
        <v>0</v>
      </c>
      <c r="O61" s="77">
        <f t="shared" si="48"/>
        <v>0</v>
      </c>
      <c r="P61" s="77">
        <f t="shared" si="48"/>
        <v>0</v>
      </c>
      <c r="Q61" s="77">
        <f t="shared" si="48"/>
        <v>0</v>
      </c>
      <c r="R61" s="77">
        <f t="shared" si="48"/>
        <v>51585</v>
      </c>
      <c r="S61" s="77">
        <f t="shared" si="48"/>
        <v>51585</v>
      </c>
      <c r="T61" s="77">
        <f t="shared" si="49"/>
        <v>0</v>
      </c>
      <c r="U61" s="77">
        <f t="shared" si="49"/>
        <v>0</v>
      </c>
      <c r="V61" s="77">
        <f t="shared" si="49"/>
        <v>0</v>
      </c>
      <c r="W61" s="77">
        <f t="shared" si="49"/>
        <v>0</v>
      </c>
      <c r="X61" s="77">
        <f t="shared" si="49"/>
        <v>0</v>
      </c>
      <c r="Y61" s="77">
        <f t="shared" si="49"/>
        <v>0</v>
      </c>
      <c r="Z61" s="77">
        <f t="shared" si="49"/>
        <v>51585</v>
      </c>
      <c r="AA61" s="77">
        <f t="shared" si="49"/>
        <v>51585</v>
      </c>
      <c r="AB61" s="77">
        <f t="shared" si="49"/>
        <v>0</v>
      </c>
      <c r="AC61" s="77">
        <f t="shared" si="49"/>
        <v>0</v>
      </c>
      <c r="AD61" s="77">
        <f t="shared" si="50"/>
        <v>3132</v>
      </c>
      <c r="AE61" s="77">
        <f t="shared" si="50"/>
        <v>3132</v>
      </c>
      <c r="AF61" s="77">
        <f t="shared" si="50"/>
        <v>0</v>
      </c>
      <c r="AG61" s="77">
        <f t="shared" si="50"/>
        <v>0</v>
      </c>
      <c r="AH61" s="77">
        <f t="shared" si="50"/>
        <v>0</v>
      </c>
      <c r="AI61" s="77">
        <f t="shared" si="50"/>
        <v>0</v>
      </c>
      <c r="AJ61" s="77">
        <f t="shared" si="50"/>
        <v>0</v>
      </c>
      <c r="AK61" s="77">
        <f t="shared" si="50"/>
        <v>0</v>
      </c>
      <c r="AL61" s="77">
        <f t="shared" si="50"/>
        <v>3132</v>
      </c>
      <c r="AM61" s="77">
        <f t="shared" si="50"/>
        <v>3132</v>
      </c>
      <c r="AN61" s="77">
        <f t="shared" si="51"/>
        <v>0</v>
      </c>
      <c r="AO61" s="77">
        <f t="shared" si="51"/>
        <v>0</v>
      </c>
      <c r="AP61" s="77">
        <f t="shared" si="51"/>
        <v>2783</v>
      </c>
      <c r="AQ61" s="77">
        <f t="shared" si="51"/>
        <v>2783</v>
      </c>
      <c r="AR61" s="77">
        <f t="shared" si="51"/>
        <v>0</v>
      </c>
      <c r="AS61" s="77">
        <f t="shared" si="51"/>
        <v>0</v>
      </c>
      <c r="AT61" s="77">
        <f t="shared" si="51"/>
        <v>0</v>
      </c>
      <c r="AU61" s="77">
        <f t="shared" si="51"/>
        <v>0</v>
      </c>
      <c r="AV61" s="77">
        <f t="shared" si="51"/>
        <v>0</v>
      </c>
      <c r="AW61" s="77">
        <f t="shared" si="51"/>
        <v>0</v>
      </c>
      <c r="AX61" s="77">
        <f t="shared" si="52"/>
        <v>2783</v>
      </c>
      <c r="AY61" s="77">
        <f t="shared" si="52"/>
        <v>2783</v>
      </c>
      <c r="AZ61" s="77">
        <f t="shared" si="52"/>
        <v>0</v>
      </c>
      <c r="BA61" s="77">
        <f t="shared" si="52"/>
        <v>0</v>
      </c>
      <c r="BB61" s="103">
        <v>0</v>
      </c>
      <c r="BC61" s="103">
        <v>0</v>
      </c>
    </row>
    <row r="62" spans="1:55" s="11" customFormat="1" ht="32.25" hidden="1" customHeight="1" x14ac:dyDescent="0.25">
      <c r="A62" s="27" t="s">
        <v>339</v>
      </c>
      <c r="B62" s="27"/>
      <c r="C62" s="27"/>
      <c r="D62" s="27"/>
      <c r="E62" s="62">
        <v>851</v>
      </c>
      <c r="F62" s="63" t="s">
        <v>328</v>
      </c>
      <c r="G62" s="63" t="s">
        <v>375</v>
      </c>
      <c r="H62" s="62" t="s">
        <v>377</v>
      </c>
      <c r="I62" s="63" t="s">
        <v>340</v>
      </c>
      <c r="J62" s="77">
        <v>51585</v>
      </c>
      <c r="K62" s="77">
        <f>J62</f>
        <v>51585</v>
      </c>
      <c r="L62" s="77"/>
      <c r="M62" s="77"/>
      <c r="N62" s="77"/>
      <c r="O62" s="77">
        <f>N62</f>
        <v>0</v>
      </c>
      <c r="P62" s="77"/>
      <c r="Q62" s="77"/>
      <c r="R62" s="77">
        <f>J62+N62</f>
        <v>51585</v>
      </c>
      <c r="S62" s="77">
        <f>K62+O62</f>
        <v>51585</v>
      </c>
      <c r="T62" s="77">
        <f>L62+P62</f>
        <v>0</v>
      </c>
      <c r="U62" s="77">
        <f>M62+Q62</f>
        <v>0</v>
      </c>
      <c r="V62" s="77"/>
      <c r="W62" s="77">
        <f>V62</f>
        <v>0</v>
      </c>
      <c r="X62" s="77"/>
      <c r="Y62" s="77"/>
      <c r="Z62" s="77">
        <f>R62+V62</f>
        <v>51585</v>
      </c>
      <c r="AA62" s="77">
        <f>S62+W62</f>
        <v>51585</v>
      </c>
      <c r="AB62" s="77">
        <f>T62+X62</f>
        <v>0</v>
      </c>
      <c r="AC62" s="77">
        <f>U62+Y62</f>
        <v>0</v>
      </c>
      <c r="AD62" s="77">
        <v>3132</v>
      </c>
      <c r="AE62" s="77">
        <f>AD62</f>
        <v>3132</v>
      </c>
      <c r="AF62" s="77"/>
      <c r="AG62" s="77"/>
      <c r="AH62" s="77"/>
      <c r="AI62" s="77">
        <f>AH62</f>
        <v>0</v>
      </c>
      <c r="AJ62" s="77"/>
      <c r="AK62" s="77"/>
      <c r="AL62" s="77">
        <f>AD62+AH62</f>
        <v>3132</v>
      </c>
      <c r="AM62" s="77">
        <f>AE62+AI62</f>
        <v>3132</v>
      </c>
      <c r="AN62" s="77">
        <f>AF62+AJ62</f>
        <v>0</v>
      </c>
      <c r="AO62" s="77">
        <f>AG62+AK62</f>
        <v>0</v>
      </c>
      <c r="AP62" s="77">
        <v>2783</v>
      </c>
      <c r="AQ62" s="77">
        <f>AP62</f>
        <v>2783</v>
      </c>
      <c r="AR62" s="77"/>
      <c r="AS62" s="77"/>
      <c r="AT62" s="77"/>
      <c r="AU62" s="77">
        <f>AT62</f>
        <v>0</v>
      </c>
      <c r="AV62" s="77"/>
      <c r="AW62" s="77"/>
      <c r="AX62" s="77">
        <f>AP62+AT62</f>
        <v>2783</v>
      </c>
      <c r="AY62" s="77">
        <f>AQ62+AU62</f>
        <v>2783</v>
      </c>
      <c r="AZ62" s="77">
        <f>AR62+AV62</f>
        <v>0</v>
      </c>
      <c r="BA62" s="77">
        <f>AS62+AW62</f>
        <v>0</v>
      </c>
      <c r="BB62" s="103">
        <v>0</v>
      </c>
      <c r="BC62" s="103">
        <v>0</v>
      </c>
    </row>
    <row r="63" spans="1:55" s="116" customFormat="1" ht="16.5" customHeight="1" x14ac:dyDescent="0.25">
      <c r="A63" s="13" t="s">
        <v>378</v>
      </c>
      <c r="B63" s="111"/>
      <c r="C63" s="111"/>
      <c r="D63" s="111"/>
      <c r="E63" s="62">
        <v>851</v>
      </c>
      <c r="F63" s="113" t="s">
        <v>328</v>
      </c>
      <c r="G63" s="113" t="s">
        <v>379</v>
      </c>
      <c r="H63" s="62" t="s">
        <v>326</v>
      </c>
      <c r="I63" s="113"/>
      <c r="J63" s="76">
        <f t="shared" ref="J63:BA63" si="53">J64+J70+J73+J76+J67+J79+J82</f>
        <v>3634900</v>
      </c>
      <c r="K63" s="76">
        <f t="shared" si="53"/>
        <v>0</v>
      </c>
      <c r="L63" s="76">
        <f t="shared" si="53"/>
        <v>3634900</v>
      </c>
      <c r="M63" s="76">
        <f t="shared" si="53"/>
        <v>0</v>
      </c>
      <c r="N63" s="76">
        <f t="shared" si="53"/>
        <v>0</v>
      </c>
      <c r="O63" s="76">
        <f t="shared" si="53"/>
        <v>0</v>
      </c>
      <c r="P63" s="76">
        <f t="shared" si="53"/>
        <v>0</v>
      </c>
      <c r="Q63" s="76">
        <f t="shared" si="53"/>
        <v>0</v>
      </c>
      <c r="R63" s="76">
        <f t="shared" si="53"/>
        <v>3634900</v>
      </c>
      <c r="S63" s="76">
        <f t="shared" si="53"/>
        <v>0</v>
      </c>
      <c r="T63" s="76">
        <f t="shared" si="53"/>
        <v>3634900</v>
      </c>
      <c r="U63" s="76">
        <f t="shared" si="53"/>
        <v>0</v>
      </c>
      <c r="V63" s="76">
        <f t="shared" si="53"/>
        <v>124171</v>
      </c>
      <c r="W63" s="76">
        <f t="shared" si="53"/>
        <v>0</v>
      </c>
      <c r="X63" s="76">
        <f t="shared" si="53"/>
        <v>124171</v>
      </c>
      <c r="Y63" s="76">
        <f t="shared" si="53"/>
        <v>0</v>
      </c>
      <c r="Z63" s="76">
        <f t="shared" si="53"/>
        <v>3759071</v>
      </c>
      <c r="AA63" s="76">
        <f t="shared" si="53"/>
        <v>0</v>
      </c>
      <c r="AB63" s="76">
        <f t="shared" si="53"/>
        <v>3759071</v>
      </c>
      <c r="AC63" s="76">
        <f t="shared" si="53"/>
        <v>0</v>
      </c>
      <c r="AD63" s="76">
        <f t="shared" si="53"/>
        <v>2749400</v>
      </c>
      <c r="AE63" s="76">
        <f t="shared" si="53"/>
        <v>0</v>
      </c>
      <c r="AF63" s="76">
        <f t="shared" si="53"/>
        <v>2749400</v>
      </c>
      <c r="AG63" s="76">
        <f t="shared" si="53"/>
        <v>0</v>
      </c>
      <c r="AH63" s="76">
        <f t="shared" si="53"/>
        <v>0</v>
      </c>
      <c r="AI63" s="76">
        <f t="shared" si="53"/>
        <v>0</v>
      </c>
      <c r="AJ63" s="76">
        <f t="shared" si="53"/>
        <v>0</v>
      </c>
      <c r="AK63" s="76">
        <f t="shared" si="53"/>
        <v>0</v>
      </c>
      <c r="AL63" s="76">
        <f t="shared" si="53"/>
        <v>2749400</v>
      </c>
      <c r="AM63" s="76">
        <f t="shared" si="53"/>
        <v>0</v>
      </c>
      <c r="AN63" s="76">
        <f t="shared" si="53"/>
        <v>2749400</v>
      </c>
      <c r="AO63" s="76">
        <f t="shared" si="53"/>
        <v>0</v>
      </c>
      <c r="AP63" s="76">
        <f t="shared" si="53"/>
        <v>2749400</v>
      </c>
      <c r="AQ63" s="76">
        <f t="shared" si="53"/>
        <v>0</v>
      </c>
      <c r="AR63" s="76">
        <f t="shared" si="53"/>
        <v>2749400</v>
      </c>
      <c r="AS63" s="76">
        <f t="shared" si="53"/>
        <v>0</v>
      </c>
      <c r="AT63" s="76">
        <f t="shared" si="53"/>
        <v>0</v>
      </c>
      <c r="AU63" s="76">
        <f t="shared" si="53"/>
        <v>0</v>
      </c>
      <c r="AV63" s="76">
        <f t="shared" si="53"/>
        <v>0</v>
      </c>
      <c r="AW63" s="76">
        <f t="shared" si="53"/>
        <v>0</v>
      </c>
      <c r="AX63" s="76">
        <f t="shared" si="53"/>
        <v>2749400</v>
      </c>
      <c r="AY63" s="76">
        <f t="shared" si="53"/>
        <v>0</v>
      </c>
      <c r="AZ63" s="76">
        <f t="shared" si="53"/>
        <v>2749400</v>
      </c>
      <c r="BA63" s="76">
        <f t="shared" si="53"/>
        <v>0</v>
      </c>
      <c r="BB63" s="103">
        <v>0</v>
      </c>
      <c r="BC63" s="103">
        <v>0</v>
      </c>
    </row>
    <row r="64" spans="1:55" s="11" customFormat="1" ht="32.25" hidden="1" customHeight="1" x14ac:dyDescent="0.25">
      <c r="A64" s="27" t="s">
        <v>380</v>
      </c>
      <c r="B64" s="27"/>
      <c r="C64" s="27"/>
      <c r="D64" s="27"/>
      <c r="E64" s="62">
        <v>851</v>
      </c>
      <c r="F64" s="63" t="s">
        <v>328</v>
      </c>
      <c r="G64" s="62" t="s">
        <v>379</v>
      </c>
      <c r="H64" s="62" t="s">
        <v>381</v>
      </c>
      <c r="I64" s="63"/>
      <c r="J64" s="77">
        <f t="shared" ref="J64:S65" si="54">J65</f>
        <v>0</v>
      </c>
      <c r="K64" s="77">
        <f t="shared" si="54"/>
        <v>0</v>
      </c>
      <c r="L64" s="77">
        <f t="shared" si="54"/>
        <v>0</v>
      </c>
      <c r="M64" s="77">
        <f t="shared" si="54"/>
        <v>0</v>
      </c>
      <c r="N64" s="77">
        <f t="shared" si="54"/>
        <v>0</v>
      </c>
      <c r="O64" s="77">
        <f t="shared" si="54"/>
        <v>0</v>
      </c>
      <c r="P64" s="77">
        <f t="shared" si="54"/>
        <v>0</v>
      </c>
      <c r="Q64" s="77">
        <f t="shared" si="54"/>
        <v>0</v>
      </c>
      <c r="R64" s="77">
        <f t="shared" si="54"/>
        <v>0</v>
      </c>
      <c r="S64" s="77">
        <f t="shared" si="54"/>
        <v>0</v>
      </c>
      <c r="T64" s="77">
        <f t="shared" ref="T64:AC65" si="55">T65</f>
        <v>0</v>
      </c>
      <c r="U64" s="77">
        <f t="shared" si="55"/>
        <v>0</v>
      </c>
      <c r="V64" s="77">
        <f t="shared" si="55"/>
        <v>0</v>
      </c>
      <c r="W64" s="77">
        <f t="shared" si="55"/>
        <v>0</v>
      </c>
      <c r="X64" s="77">
        <f t="shared" si="55"/>
        <v>0</v>
      </c>
      <c r="Y64" s="77">
        <f t="shared" si="55"/>
        <v>0</v>
      </c>
      <c r="Z64" s="77">
        <f t="shared" si="55"/>
        <v>0</v>
      </c>
      <c r="AA64" s="77">
        <f t="shared" si="55"/>
        <v>0</v>
      </c>
      <c r="AB64" s="77">
        <f t="shared" si="55"/>
        <v>0</v>
      </c>
      <c r="AC64" s="77">
        <f t="shared" si="55"/>
        <v>0</v>
      </c>
      <c r="AD64" s="77">
        <f t="shared" ref="AD64:AM65" si="56">AD65</f>
        <v>0</v>
      </c>
      <c r="AE64" s="77">
        <f t="shared" si="56"/>
        <v>0</v>
      </c>
      <c r="AF64" s="77">
        <f t="shared" si="56"/>
        <v>0</v>
      </c>
      <c r="AG64" s="77">
        <f t="shared" si="56"/>
        <v>0</v>
      </c>
      <c r="AH64" s="77">
        <f t="shared" si="56"/>
        <v>0</v>
      </c>
      <c r="AI64" s="77">
        <f t="shared" si="56"/>
        <v>0</v>
      </c>
      <c r="AJ64" s="77">
        <f t="shared" si="56"/>
        <v>0</v>
      </c>
      <c r="AK64" s="77">
        <f t="shared" si="56"/>
        <v>0</v>
      </c>
      <c r="AL64" s="77">
        <f t="shared" si="56"/>
        <v>0</v>
      </c>
      <c r="AM64" s="77">
        <f t="shared" si="56"/>
        <v>0</v>
      </c>
      <c r="AN64" s="77">
        <f t="shared" ref="AN64:AW65" si="57">AN65</f>
        <v>0</v>
      </c>
      <c r="AO64" s="77">
        <f t="shared" si="57"/>
        <v>0</v>
      </c>
      <c r="AP64" s="77">
        <f t="shared" si="57"/>
        <v>0</v>
      </c>
      <c r="AQ64" s="77">
        <f t="shared" si="57"/>
        <v>0</v>
      </c>
      <c r="AR64" s="77">
        <f t="shared" si="57"/>
        <v>0</v>
      </c>
      <c r="AS64" s="77">
        <f t="shared" si="57"/>
        <v>0</v>
      </c>
      <c r="AT64" s="77">
        <f t="shared" si="57"/>
        <v>0</v>
      </c>
      <c r="AU64" s="77">
        <f t="shared" si="57"/>
        <v>0</v>
      </c>
      <c r="AV64" s="77">
        <f t="shared" si="57"/>
        <v>0</v>
      </c>
      <c r="AW64" s="77">
        <f t="shared" si="57"/>
        <v>0</v>
      </c>
      <c r="AX64" s="77">
        <f t="shared" ref="AX64:BA65" si="58">AX65</f>
        <v>0</v>
      </c>
      <c r="AY64" s="77">
        <f t="shared" si="58"/>
        <v>0</v>
      </c>
      <c r="AZ64" s="77">
        <f t="shared" si="58"/>
        <v>0</v>
      </c>
      <c r="BA64" s="77">
        <f t="shared" si="58"/>
        <v>0</v>
      </c>
      <c r="BB64" s="103">
        <v>0</v>
      </c>
      <c r="BC64" s="103">
        <v>0</v>
      </c>
    </row>
    <row r="65" spans="1:55" s="11" customFormat="1" ht="32.25" hidden="1" customHeight="1" x14ac:dyDescent="0.25">
      <c r="A65" s="27" t="s">
        <v>337</v>
      </c>
      <c r="B65" s="27"/>
      <c r="C65" s="27"/>
      <c r="D65" s="27"/>
      <c r="E65" s="62">
        <v>851</v>
      </c>
      <c r="F65" s="63" t="s">
        <v>328</v>
      </c>
      <c r="G65" s="62" t="s">
        <v>379</v>
      </c>
      <c r="H65" s="62" t="s">
        <v>381</v>
      </c>
      <c r="I65" s="63" t="s">
        <v>338</v>
      </c>
      <c r="J65" s="77">
        <f t="shared" si="54"/>
        <v>0</v>
      </c>
      <c r="K65" s="77">
        <f t="shared" si="54"/>
        <v>0</v>
      </c>
      <c r="L65" s="77">
        <f t="shared" si="54"/>
        <v>0</v>
      </c>
      <c r="M65" s="77">
        <f t="shared" si="54"/>
        <v>0</v>
      </c>
      <c r="N65" s="77">
        <f t="shared" si="54"/>
        <v>0</v>
      </c>
      <c r="O65" s="77">
        <f t="shared" si="54"/>
        <v>0</v>
      </c>
      <c r="P65" s="77">
        <f t="shared" si="54"/>
        <v>0</v>
      </c>
      <c r="Q65" s="77">
        <f t="shared" si="54"/>
        <v>0</v>
      </c>
      <c r="R65" s="77">
        <f t="shared" si="54"/>
        <v>0</v>
      </c>
      <c r="S65" s="77">
        <f t="shared" si="54"/>
        <v>0</v>
      </c>
      <c r="T65" s="77">
        <f t="shared" si="55"/>
        <v>0</v>
      </c>
      <c r="U65" s="77">
        <f t="shared" si="55"/>
        <v>0</v>
      </c>
      <c r="V65" s="77">
        <f t="shared" si="55"/>
        <v>0</v>
      </c>
      <c r="W65" s="77">
        <f t="shared" si="55"/>
        <v>0</v>
      </c>
      <c r="X65" s="77">
        <f t="shared" si="55"/>
        <v>0</v>
      </c>
      <c r="Y65" s="77">
        <f t="shared" si="55"/>
        <v>0</v>
      </c>
      <c r="Z65" s="77">
        <f t="shared" si="55"/>
        <v>0</v>
      </c>
      <c r="AA65" s="77">
        <f t="shared" si="55"/>
        <v>0</v>
      </c>
      <c r="AB65" s="77">
        <f t="shared" si="55"/>
        <v>0</v>
      </c>
      <c r="AC65" s="77">
        <f t="shared" si="55"/>
        <v>0</v>
      </c>
      <c r="AD65" s="77">
        <f t="shared" si="56"/>
        <v>0</v>
      </c>
      <c r="AE65" s="77">
        <f t="shared" si="56"/>
        <v>0</v>
      </c>
      <c r="AF65" s="77">
        <f t="shared" si="56"/>
        <v>0</v>
      </c>
      <c r="AG65" s="77">
        <f t="shared" si="56"/>
        <v>0</v>
      </c>
      <c r="AH65" s="77">
        <f t="shared" si="56"/>
        <v>0</v>
      </c>
      <c r="AI65" s="77">
        <f t="shared" si="56"/>
        <v>0</v>
      </c>
      <c r="AJ65" s="77">
        <f t="shared" si="56"/>
        <v>0</v>
      </c>
      <c r="AK65" s="77">
        <f t="shared" si="56"/>
        <v>0</v>
      </c>
      <c r="AL65" s="77">
        <f t="shared" si="56"/>
        <v>0</v>
      </c>
      <c r="AM65" s="77">
        <f t="shared" si="56"/>
        <v>0</v>
      </c>
      <c r="AN65" s="77">
        <f t="shared" si="57"/>
        <v>0</v>
      </c>
      <c r="AO65" s="77">
        <f t="shared" si="57"/>
        <v>0</v>
      </c>
      <c r="AP65" s="77">
        <f t="shared" si="57"/>
        <v>0</v>
      </c>
      <c r="AQ65" s="77">
        <f t="shared" si="57"/>
        <v>0</v>
      </c>
      <c r="AR65" s="77">
        <f t="shared" si="57"/>
        <v>0</v>
      </c>
      <c r="AS65" s="77">
        <f t="shared" si="57"/>
        <v>0</v>
      </c>
      <c r="AT65" s="77">
        <f t="shared" si="57"/>
        <v>0</v>
      </c>
      <c r="AU65" s="77">
        <f t="shared" si="57"/>
        <v>0</v>
      </c>
      <c r="AV65" s="77">
        <f t="shared" si="57"/>
        <v>0</v>
      </c>
      <c r="AW65" s="77">
        <f t="shared" si="57"/>
        <v>0</v>
      </c>
      <c r="AX65" s="77">
        <f t="shared" si="58"/>
        <v>0</v>
      </c>
      <c r="AY65" s="77">
        <f t="shared" si="58"/>
        <v>0</v>
      </c>
      <c r="AZ65" s="77">
        <f t="shared" si="58"/>
        <v>0</v>
      </c>
      <c r="BA65" s="77">
        <f t="shared" si="58"/>
        <v>0</v>
      </c>
      <c r="BB65" s="103">
        <v>0</v>
      </c>
      <c r="BC65" s="103">
        <v>0</v>
      </c>
    </row>
    <row r="66" spans="1:55" s="11" customFormat="1" ht="32.25" hidden="1" customHeight="1" x14ac:dyDescent="0.25">
      <c r="A66" s="27" t="s">
        <v>339</v>
      </c>
      <c r="B66" s="27"/>
      <c r="C66" s="27"/>
      <c r="D66" s="27"/>
      <c r="E66" s="62">
        <v>851</v>
      </c>
      <c r="F66" s="63" t="s">
        <v>328</v>
      </c>
      <c r="G66" s="62" t="s">
        <v>379</v>
      </c>
      <c r="H66" s="62" t="s">
        <v>381</v>
      </c>
      <c r="I66" s="63" t="s">
        <v>340</v>
      </c>
      <c r="J66" s="77"/>
      <c r="K66" s="77"/>
      <c r="L66" s="77"/>
      <c r="M66" s="77"/>
      <c r="N66" s="77"/>
      <c r="O66" s="77"/>
      <c r="P66" s="77"/>
      <c r="Q66" s="77"/>
      <c r="R66" s="77">
        <f>J66+N66</f>
        <v>0</v>
      </c>
      <c r="S66" s="77">
        <f>K66+O66</f>
        <v>0</v>
      </c>
      <c r="T66" s="77">
        <f>L66+P66</f>
        <v>0</v>
      </c>
      <c r="U66" s="77">
        <f>M66+Q66</f>
        <v>0</v>
      </c>
      <c r="V66" s="77"/>
      <c r="W66" s="77"/>
      <c r="X66" s="77"/>
      <c r="Y66" s="77"/>
      <c r="Z66" s="77">
        <f>R66+V66</f>
        <v>0</v>
      </c>
      <c r="AA66" s="77">
        <f>S66+W66</f>
        <v>0</v>
      </c>
      <c r="AB66" s="77">
        <f>T66+X66</f>
        <v>0</v>
      </c>
      <c r="AC66" s="77">
        <f>U66+Y66</f>
        <v>0</v>
      </c>
      <c r="AD66" s="77"/>
      <c r="AE66" s="77"/>
      <c r="AF66" s="77"/>
      <c r="AG66" s="77"/>
      <c r="AH66" s="77"/>
      <c r="AI66" s="77"/>
      <c r="AJ66" s="77"/>
      <c r="AK66" s="77"/>
      <c r="AL66" s="77">
        <f>AD66+AH66</f>
        <v>0</v>
      </c>
      <c r="AM66" s="77">
        <f>AE66+AI66</f>
        <v>0</v>
      </c>
      <c r="AN66" s="77">
        <f>AF66+AJ66</f>
        <v>0</v>
      </c>
      <c r="AO66" s="77">
        <f>AG66+AK66</f>
        <v>0</v>
      </c>
      <c r="AP66" s="77"/>
      <c r="AQ66" s="77"/>
      <c r="AR66" s="77"/>
      <c r="AS66" s="77"/>
      <c r="AT66" s="77"/>
      <c r="AU66" s="77"/>
      <c r="AV66" s="77"/>
      <c r="AW66" s="77"/>
      <c r="AX66" s="77">
        <f>AP66+AT66</f>
        <v>0</v>
      </c>
      <c r="AY66" s="77">
        <f>AQ66+AU66</f>
        <v>0</v>
      </c>
      <c r="AZ66" s="77">
        <f>AR66+AV66</f>
        <v>0</v>
      </c>
      <c r="BA66" s="77">
        <f>AS66+AW66</f>
        <v>0</v>
      </c>
      <c r="BB66" s="103">
        <v>0</v>
      </c>
      <c r="BC66" s="103">
        <v>0</v>
      </c>
    </row>
    <row r="67" spans="1:55" s="11" customFormat="1" ht="32.25" hidden="1" customHeight="1" x14ac:dyDescent="0.25">
      <c r="A67" s="27" t="s">
        <v>382</v>
      </c>
      <c r="B67" s="27"/>
      <c r="C67" s="27"/>
      <c r="D67" s="27"/>
      <c r="E67" s="62">
        <v>851</v>
      </c>
      <c r="F67" s="63" t="s">
        <v>328</v>
      </c>
      <c r="G67" s="62" t="s">
        <v>379</v>
      </c>
      <c r="H67" s="62" t="s">
        <v>383</v>
      </c>
      <c r="I67" s="63"/>
      <c r="J67" s="77">
        <f t="shared" ref="J67:S68" si="59">J68</f>
        <v>35500</v>
      </c>
      <c r="K67" s="77">
        <f t="shared" si="59"/>
        <v>0</v>
      </c>
      <c r="L67" s="77">
        <f t="shared" si="59"/>
        <v>35500</v>
      </c>
      <c r="M67" s="77">
        <f t="shared" si="59"/>
        <v>0</v>
      </c>
      <c r="N67" s="77">
        <f t="shared" si="59"/>
        <v>0</v>
      </c>
      <c r="O67" s="77">
        <f t="shared" si="59"/>
        <v>0</v>
      </c>
      <c r="P67" s="77">
        <f t="shared" si="59"/>
        <v>0</v>
      </c>
      <c r="Q67" s="77">
        <f t="shared" si="59"/>
        <v>0</v>
      </c>
      <c r="R67" s="77">
        <f t="shared" si="59"/>
        <v>35500</v>
      </c>
      <c r="S67" s="77">
        <f t="shared" si="59"/>
        <v>0</v>
      </c>
      <c r="T67" s="77">
        <f t="shared" ref="T67:AC68" si="60">T68</f>
        <v>35500</v>
      </c>
      <c r="U67" s="77">
        <f t="shared" si="60"/>
        <v>0</v>
      </c>
      <c r="V67" s="77">
        <f t="shared" si="60"/>
        <v>0</v>
      </c>
      <c r="W67" s="77">
        <f t="shared" si="60"/>
        <v>0</v>
      </c>
      <c r="X67" s="77">
        <f t="shared" si="60"/>
        <v>0</v>
      </c>
      <c r="Y67" s="77">
        <f t="shared" si="60"/>
        <v>0</v>
      </c>
      <c r="Z67" s="77">
        <f t="shared" si="60"/>
        <v>35500</v>
      </c>
      <c r="AA67" s="77">
        <f t="shared" si="60"/>
        <v>0</v>
      </c>
      <c r="AB67" s="77">
        <f t="shared" si="60"/>
        <v>35500</v>
      </c>
      <c r="AC67" s="77">
        <f t="shared" si="60"/>
        <v>0</v>
      </c>
      <c r="AD67" s="77">
        <f t="shared" ref="AD67:AM68" si="61">AD68</f>
        <v>0</v>
      </c>
      <c r="AE67" s="77">
        <f t="shared" si="61"/>
        <v>0</v>
      </c>
      <c r="AF67" s="77">
        <f t="shared" si="61"/>
        <v>0</v>
      </c>
      <c r="AG67" s="77">
        <f t="shared" si="61"/>
        <v>0</v>
      </c>
      <c r="AH67" s="77">
        <f t="shared" si="61"/>
        <v>0</v>
      </c>
      <c r="AI67" s="77">
        <f t="shared" si="61"/>
        <v>0</v>
      </c>
      <c r="AJ67" s="77">
        <f t="shared" si="61"/>
        <v>0</v>
      </c>
      <c r="AK67" s="77">
        <f t="shared" si="61"/>
        <v>0</v>
      </c>
      <c r="AL67" s="77">
        <f t="shared" si="61"/>
        <v>0</v>
      </c>
      <c r="AM67" s="77">
        <f t="shared" si="61"/>
        <v>0</v>
      </c>
      <c r="AN67" s="77">
        <f t="shared" ref="AN67:AW68" si="62">AN68</f>
        <v>0</v>
      </c>
      <c r="AO67" s="77">
        <f t="shared" si="62"/>
        <v>0</v>
      </c>
      <c r="AP67" s="77">
        <f t="shared" si="62"/>
        <v>0</v>
      </c>
      <c r="AQ67" s="77">
        <f t="shared" si="62"/>
        <v>0</v>
      </c>
      <c r="AR67" s="77">
        <f t="shared" si="62"/>
        <v>0</v>
      </c>
      <c r="AS67" s="77">
        <f t="shared" si="62"/>
        <v>0</v>
      </c>
      <c r="AT67" s="77">
        <f t="shared" si="62"/>
        <v>0</v>
      </c>
      <c r="AU67" s="77">
        <f t="shared" si="62"/>
        <v>0</v>
      </c>
      <c r="AV67" s="77">
        <f t="shared" si="62"/>
        <v>0</v>
      </c>
      <c r="AW67" s="77">
        <f t="shared" si="62"/>
        <v>0</v>
      </c>
      <c r="AX67" s="77">
        <f t="shared" ref="AX67:BA68" si="63">AX68</f>
        <v>0</v>
      </c>
      <c r="AY67" s="77">
        <f t="shared" si="63"/>
        <v>0</v>
      </c>
      <c r="AZ67" s="77">
        <f t="shared" si="63"/>
        <v>0</v>
      </c>
      <c r="BA67" s="77">
        <f t="shared" si="63"/>
        <v>0</v>
      </c>
      <c r="BB67" s="103">
        <v>0</v>
      </c>
      <c r="BC67" s="103">
        <v>0</v>
      </c>
    </row>
    <row r="68" spans="1:55" s="11" customFormat="1" ht="32.25" hidden="1" customHeight="1" x14ac:dyDescent="0.25">
      <c r="A68" s="27" t="s">
        <v>337</v>
      </c>
      <c r="B68" s="15"/>
      <c r="C68" s="15"/>
      <c r="D68" s="15"/>
      <c r="E68" s="62">
        <v>851</v>
      </c>
      <c r="F68" s="63" t="s">
        <v>328</v>
      </c>
      <c r="G68" s="62" t="s">
        <v>379</v>
      </c>
      <c r="H68" s="62" t="s">
        <v>383</v>
      </c>
      <c r="I68" s="63" t="s">
        <v>338</v>
      </c>
      <c r="J68" s="77">
        <f t="shared" si="59"/>
        <v>35500</v>
      </c>
      <c r="K68" s="77">
        <f t="shared" si="59"/>
        <v>0</v>
      </c>
      <c r="L68" s="77">
        <f t="shared" si="59"/>
        <v>35500</v>
      </c>
      <c r="M68" s="77">
        <f t="shared" si="59"/>
        <v>0</v>
      </c>
      <c r="N68" s="77">
        <f t="shared" si="59"/>
        <v>0</v>
      </c>
      <c r="O68" s="77">
        <f t="shared" si="59"/>
        <v>0</v>
      </c>
      <c r="P68" s="77">
        <f t="shared" si="59"/>
        <v>0</v>
      </c>
      <c r="Q68" s="77">
        <f t="shared" si="59"/>
        <v>0</v>
      </c>
      <c r="R68" s="77">
        <f t="shared" si="59"/>
        <v>35500</v>
      </c>
      <c r="S68" s="77">
        <f t="shared" si="59"/>
        <v>0</v>
      </c>
      <c r="T68" s="77">
        <f t="shared" si="60"/>
        <v>35500</v>
      </c>
      <c r="U68" s="77">
        <f t="shared" si="60"/>
        <v>0</v>
      </c>
      <c r="V68" s="77">
        <f t="shared" si="60"/>
        <v>0</v>
      </c>
      <c r="W68" s="77">
        <f t="shared" si="60"/>
        <v>0</v>
      </c>
      <c r="X68" s="77">
        <f t="shared" si="60"/>
        <v>0</v>
      </c>
      <c r="Y68" s="77">
        <f t="shared" si="60"/>
        <v>0</v>
      </c>
      <c r="Z68" s="77">
        <f t="shared" si="60"/>
        <v>35500</v>
      </c>
      <c r="AA68" s="77">
        <f t="shared" si="60"/>
        <v>0</v>
      </c>
      <c r="AB68" s="77">
        <f t="shared" si="60"/>
        <v>35500</v>
      </c>
      <c r="AC68" s="77">
        <f t="shared" si="60"/>
        <v>0</v>
      </c>
      <c r="AD68" s="77">
        <f t="shared" si="61"/>
        <v>0</v>
      </c>
      <c r="AE68" s="77">
        <f t="shared" si="61"/>
        <v>0</v>
      </c>
      <c r="AF68" s="77">
        <f t="shared" si="61"/>
        <v>0</v>
      </c>
      <c r="AG68" s="77">
        <f t="shared" si="61"/>
        <v>0</v>
      </c>
      <c r="AH68" s="77">
        <f t="shared" si="61"/>
        <v>0</v>
      </c>
      <c r="AI68" s="77">
        <f t="shared" si="61"/>
        <v>0</v>
      </c>
      <c r="AJ68" s="77">
        <f t="shared" si="61"/>
        <v>0</v>
      </c>
      <c r="AK68" s="77">
        <f t="shared" si="61"/>
        <v>0</v>
      </c>
      <c r="AL68" s="77">
        <f t="shared" si="61"/>
        <v>0</v>
      </c>
      <c r="AM68" s="77">
        <f t="shared" si="61"/>
        <v>0</v>
      </c>
      <c r="AN68" s="77">
        <f t="shared" si="62"/>
        <v>0</v>
      </c>
      <c r="AO68" s="77">
        <f t="shared" si="62"/>
        <v>0</v>
      </c>
      <c r="AP68" s="77">
        <f t="shared" si="62"/>
        <v>0</v>
      </c>
      <c r="AQ68" s="77">
        <f t="shared" si="62"/>
        <v>0</v>
      </c>
      <c r="AR68" s="77">
        <f t="shared" si="62"/>
        <v>0</v>
      </c>
      <c r="AS68" s="77">
        <f t="shared" si="62"/>
        <v>0</v>
      </c>
      <c r="AT68" s="77">
        <f t="shared" si="62"/>
        <v>0</v>
      </c>
      <c r="AU68" s="77">
        <f t="shared" si="62"/>
        <v>0</v>
      </c>
      <c r="AV68" s="77">
        <f t="shared" si="62"/>
        <v>0</v>
      </c>
      <c r="AW68" s="77">
        <f t="shared" si="62"/>
        <v>0</v>
      </c>
      <c r="AX68" s="77">
        <f t="shared" si="63"/>
        <v>0</v>
      </c>
      <c r="AY68" s="77">
        <f t="shared" si="63"/>
        <v>0</v>
      </c>
      <c r="AZ68" s="77">
        <f t="shared" si="63"/>
        <v>0</v>
      </c>
      <c r="BA68" s="77">
        <f t="shared" si="63"/>
        <v>0</v>
      </c>
      <c r="BB68" s="103">
        <v>0</v>
      </c>
      <c r="BC68" s="103">
        <v>0</v>
      </c>
    </row>
    <row r="69" spans="1:55" s="11" customFormat="1" ht="32.25" hidden="1" customHeight="1" x14ac:dyDescent="0.25">
      <c r="A69" s="27" t="s">
        <v>339</v>
      </c>
      <c r="B69" s="27"/>
      <c r="C69" s="27"/>
      <c r="D69" s="27"/>
      <c r="E69" s="62">
        <v>851</v>
      </c>
      <c r="F69" s="63" t="s">
        <v>328</v>
      </c>
      <c r="G69" s="62" t="s">
        <v>379</v>
      </c>
      <c r="H69" s="62" t="s">
        <v>383</v>
      </c>
      <c r="I69" s="63" t="s">
        <v>340</v>
      </c>
      <c r="J69" s="77">
        <v>35500</v>
      </c>
      <c r="K69" s="77"/>
      <c r="L69" s="77">
        <f>J69</f>
        <v>35500</v>
      </c>
      <c r="M69" s="77"/>
      <c r="N69" s="77"/>
      <c r="O69" s="77"/>
      <c r="P69" s="77">
        <f>N69</f>
        <v>0</v>
      </c>
      <c r="Q69" s="77"/>
      <c r="R69" s="77">
        <f>J69+N69</f>
        <v>35500</v>
      </c>
      <c r="S69" s="77">
        <f>K69+O69</f>
        <v>0</v>
      </c>
      <c r="T69" s="77">
        <f>L69+P69</f>
        <v>35500</v>
      </c>
      <c r="U69" s="77">
        <f>M69+Q69</f>
        <v>0</v>
      </c>
      <c r="V69" s="77"/>
      <c r="W69" s="77"/>
      <c r="X69" s="77">
        <f>V69</f>
        <v>0</v>
      </c>
      <c r="Y69" s="77"/>
      <c r="Z69" s="77">
        <f>R69+V69</f>
        <v>35500</v>
      </c>
      <c r="AA69" s="77">
        <f>S69+W69</f>
        <v>0</v>
      </c>
      <c r="AB69" s="77">
        <f>T69+X69</f>
        <v>35500</v>
      </c>
      <c r="AC69" s="77">
        <f>U69+Y69</f>
        <v>0</v>
      </c>
      <c r="AD69" s="77"/>
      <c r="AE69" s="77"/>
      <c r="AF69" s="77">
        <f>AD69</f>
        <v>0</v>
      </c>
      <c r="AG69" s="77"/>
      <c r="AH69" s="77"/>
      <c r="AI69" s="77"/>
      <c r="AJ69" s="77">
        <f>AH69</f>
        <v>0</v>
      </c>
      <c r="AK69" s="77"/>
      <c r="AL69" s="77">
        <f>AD69+AH69</f>
        <v>0</v>
      </c>
      <c r="AM69" s="77">
        <f>AE69+AI69</f>
        <v>0</v>
      </c>
      <c r="AN69" s="77">
        <f>AF69+AJ69</f>
        <v>0</v>
      </c>
      <c r="AO69" s="77">
        <f>AG69+AK69</f>
        <v>0</v>
      </c>
      <c r="AP69" s="77"/>
      <c r="AQ69" s="77"/>
      <c r="AR69" s="77">
        <f>AP69</f>
        <v>0</v>
      </c>
      <c r="AS69" s="77"/>
      <c r="AT69" s="77"/>
      <c r="AU69" s="77"/>
      <c r="AV69" s="77">
        <f>AT69</f>
        <v>0</v>
      </c>
      <c r="AW69" s="77"/>
      <c r="AX69" s="77">
        <f>AP69+AT69</f>
        <v>0</v>
      </c>
      <c r="AY69" s="77">
        <f>AQ69+AU69</f>
        <v>0</v>
      </c>
      <c r="AZ69" s="77">
        <f>AR69+AV69</f>
        <v>0</v>
      </c>
      <c r="BA69" s="77">
        <f>AS69+AW69</f>
        <v>0</v>
      </c>
      <c r="BB69" s="103">
        <v>0</v>
      </c>
      <c r="BC69" s="103">
        <v>0</v>
      </c>
    </row>
    <row r="70" spans="1:55" s="11" customFormat="1" ht="32.25" hidden="1" customHeight="1" x14ac:dyDescent="0.25">
      <c r="A70" s="27" t="s">
        <v>384</v>
      </c>
      <c r="B70" s="27"/>
      <c r="C70" s="27"/>
      <c r="D70" s="27"/>
      <c r="E70" s="62">
        <v>851</v>
      </c>
      <c r="F70" s="63" t="s">
        <v>353</v>
      </c>
      <c r="G70" s="62" t="s">
        <v>379</v>
      </c>
      <c r="H70" s="62" t="s">
        <v>385</v>
      </c>
      <c r="I70" s="63"/>
      <c r="J70" s="77">
        <f t="shared" ref="J70:S71" si="64">J71</f>
        <v>579500</v>
      </c>
      <c r="K70" s="77">
        <f t="shared" si="64"/>
        <v>0</v>
      </c>
      <c r="L70" s="77">
        <f t="shared" si="64"/>
        <v>579500</v>
      </c>
      <c r="M70" s="77">
        <f t="shared" si="64"/>
        <v>0</v>
      </c>
      <c r="N70" s="77">
        <f t="shared" si="64"/>
        <v>0</v>
      </c>
      <c r="O70" s="77">
        <f t="shared" si="64"/>
        <v>0</v>
      </c>
      <c r="P70" s="77">
        <f t="shared" si="64"/>
        <v>0</v>
      </c>
      <c r="Q70" s="77">
        <f t="shared" si="64"/>
        <v>0</v>
      </c>
      <c r="R70" s="77">
        <f t="shared" si="64"/>
        <v>579500</v>
      </c>
      <c r="S70" s="77">
        <f t="shared" si="64"/>
        <v>0</v>
      </c>
      <c r="T70" s="77">
        <f t="shared" ref="T70:AC71" si="65">T71</f>
        <v>579500</v>
      </c>
      <c r="U70" s="77">
        <f t="shared" si="65"/>
        <v>0</v>
      </c>
      <c r="V70" s="77">
        <f t="shared" si="65"/>
        <v>0</v>
      </c>
      <c r="W70" s="77">
        <f t="shared" si="65"/>
        <v>0</v>
      </c>
      <c r="X70" s="77">
        <f t="shared" si="65"/>
        <v>0</v>
      </c>
      <c r="Y70" s="77">
        <f t="shared" si="65"/>
        <v>0</v>
      </c>
      <c r="Z70" s="77">
        <f t="shared" si="65"/>
        <v>579500</v>
      </c>
      <c r="AA70" s="77">
        <f t="shared" si="65"/>
        <v>0</v>
      </c>
      <c r="AB70" s="77">
        <f t="shared" si="65"/>
        <v>579500</v>
      </c>
      <c r="AC70" s="77">
        <f t="shared" si="65"/>
        <v>0</v>
      </c>
      <c r="AD70" s="77">
        <f t="shared" ref="AD70:AM71" si="66">AD71</f>
        <v>0</v>
      </c>
      <c r="AE70" s="77">
        <f t="shared" si="66"/>
        <v>0</v>
      </c>
      <c r="AF70" s="77">
        <f t="shared" si="66"/>
        <v>0</v>
      </c>
      <c r="AG70" s="77">
        <f t="shared" si="66"/>
        <v>0</v>
      </c>
      <c r="AH70" s="77">
        <f t="shared" si="66"/>
        <v>0</v>
      </c>
      <c r="AI70" s="77">
        <f t="shared" si="66"/>
        <v>0</v>
      </c>
      <c r="AJ70" s="77">
        <f t="shared" si="66"/>
        <v>0</v>
      </c>
      <c r="AK70" s="77">
        <f t="shared" si="66"/>
        <v>0</v>
      </c>
      <c r="AL70" s="77">
        <f t="shared" si="66"/>
        <v>0</v>
      </c>
      <c r="AM70" s="77">
        <f t="shared" si="66"/>
        <v>0</v>
      </c>
      <c r="AN70" s="77">
        <f t="shared" ref="AN70:AW71" si="67">AN71</f>
        <v>0</v>
      </c>
      <c r="AO70" s="77">
        <f t="shared" si="67"/>
        <v>0</v>
      </c>
      <c r="AP70" s="77">
        <f t="shared" si="67"/>
        <v>0</v>
      </c>
      <c r="AQ70" s="77">
        <f t="shared" si="67"/>
        <v>0</v>
      </c>
      <c r="AR70" s="77">
        <f t="shared" si="67"/>
        <v>0</v>
      </c>
      <c r="AS70" s="77">
        <f t="shared" si="67"/>
        <v>0</v>
      </c>
      <c r="AT70" s="77">
        <f t="shared" si="67"/>
        <v>0</v>
      </c>
      <c r="AU70" s="77">
        <f t="shared" si="67"/>
        <v>0</v>
      </c>
      <c r="AV70" s="77">
        <f t="shared" si="67"/>
        <v>0</v>
      </c>
      <c r="AW70" s="77">
        <f t="shared" si="67"/>
        <v>0</v>
      </c>
      <c r="AX70" s="77">
        <f t="shared" ref="AX70:BA71" si="68">AX71</f>
        <v>0</v>
      </c>
      <c r="AY70" s="77">
        <f t="shared" si="68"/>
        <v>0</v>
      </c>
      <c r="AZ70" s="77">
        <f t="shared" si="68"/>
        <v>0</v>
      </c>
      <c r="BA70" s="77">
        <f t="shared" si="68"/>
        <v>0</v>
      </c>
      <c r="BB70" s="103">
        <v>0</v>
      </c>
      <c r="BC70" s="103">
        <v>0</v>
      </c>
    </row>
    <row r="71" spans="1:55" s="11" customFormat="1" ht="32.25" hidden="1" customHeight="1" x14ac:dyDescent="0.25">
      <c r="A71" s="27" t="s">
        <v>337</v>
      </c>
      <c r="B71" s="15"/>
      <c r="C71" s="15"/>
      <c r="D71" s="15"/>
      <c r="E71" s="62">
        <v>851</v>
      </c>
      <c r="F71" s="63" t="s">
        <v>328</v>
      </c>
      <c r="G71" s="63" t="s">
        <v>379</v>
      </c>
      <c r="H71" s="62" t="s">
        <v>385</v>
      </c>
      <c r="I71" s="63" t="s">
        <v>338</v>
      </c>
      <c r="J71" s="77">
        <f t="shared" si="64"/>
        <v>579500</v>
      </c>
      <c r="K71" s="77">
        <f t="shared" si="64"/>
        <v>0</v>
      </c>
      <c r="L71" s="77">
        <f t="shared" si="64"/>
        <v>579500</v>
      </c>
      <c r="M71" s="77">
        <f t="shared" si="64"/>
        <v>0</v>
      </c>
      <c r="N71" s="77">
        <f t="shared" si="64"/>
        <v>0</v>
      </c>
      <c r="O71" s="77">
        <f t="shared" si="64"/>
        <v>0</v>
      </c>
      <c r="P71" s="77">
        <f t="shared" si="64"/>
        <v>0</v>
      </c>
      <c r="Q71" s="77">
        <f t="shared" si="64"/>
        <v>0</v>
      </c>
      <c r="R71" s="77">
        <f t="shared" si="64"/>
        <v>579500</v>
      </c>
      <c r="S71" s="77">
        <f t="shared" si="64"/>
        <v>0</v>
      </c>
      <c r="T71" s="77">
        <f t="shared" si="65"/>
        <v>579500</v>
      </c>
      <c r="U71" s="77">
        <f t="shared" si="65"/>
        <v>0</v>
      </c>
      <c r="V71" s="77">
        <f t="shared" si="65"/>
        <v>0</v>
      </c>
      <c r="W71" s="77">
        <f t="shared" si="65"/>
        <v>0</v>
      </c>
      <c r="X71" s="77">
        <f t="shared" si="65"/>
        <v>0</v>
      </c>
      <c r="Y71" s="77">
        <f t="shared" si="65"/>
        <v>0</v>
      </c>
      <c r="Z71" s="77">
        <f t="shared" si="65"/>
        <v>579500</v>
      </c>
      <c r="AA71" s="77">
        <f t="shared" si="65"/>
        <v>0</v>
      </c>
      <c r="AB71" s="77">
        <f t="shared" si="65"/>
        <v>579500</v>
      </c>
      <c r="AC71" s="77">
        <f t="shared" si="65"/>
        <v>0</v>
      </c>
      <c r="AD71" s="77">
        <f t="shared" si="66"/>
        <v>0</v>
      </c>
      <c r="AE71" s="77">
        <f t="shared" si="66"/>
        <v>0</v>
      </c>
      <c r="AF71" s="77">
        <f t="shared" si="66"/>
        <v>0</v>
      </c>
      <c r="AG71" s="77">
        <f t="shared" si="66"/>
        <v>0</v>
      </c>
      <c r="AH71" s="77">
        <f t="shared" si="66"/>
        <v>0</v>
      </c>
      <c r="AI71" s="77">
        <f t="shared" si="66"/>
        <v>0</v>
      </c>
      <c r="AJ71" s="77">
        <f t="shared" si="66"/>
        <v>0</v>
      </c>
      <c r="AK71" s="77">
        <f t="shared" si="66"/>
        <v>0</v>
      </c>
      <c r="AL71" s="77">
        <f t="shared" si="66"/>
        <v>0</v>
      </c>
      <c r="AM71" s="77">
        <f t="shared" si="66"/>
        <v>0</v>
      </c>
      <c r="AN71" s="77">
        <f t="shared" si="67"/>
        <v>0</v>
      </c>
      <c r="AO71" s="77">
        <f t="shared" si="67"/>
        <v>0</v>
      </c>
      <c r="AP71" s="77">
        <f t="shared" si="67"/>
        <v>0</v>
      </c>
      <c r="AQ71" s="77">
        <f t="shared" si="67"/>
        <v>0</v>
      </c>
      <c r="AR71" s="77">
        <f t="shared" si="67"/>
        <v>0</v>
      </c>
      <c r="AS71" s="77">
        <f t="shared" si="67"/>
        <v>0</v>
      </c>
      <c r="AT71" s="77">
        <f t="shared" si="67"/>
        <v>0</v>
      </c>
      <c r="AU71" s="77">
        <f t="shared" si="67"/>
        <v>0</v>
      </c>
      <c r="AV71" s="77">
        <f t="shared" si="67"/>
        <v>0</v>
      </c>
      <c r="AW71" s="77">
        <f t="shared" si="67"/>
        <v>0</v>
      </c>
      <c r="AX71" s="77">
        <f t="shared" si="68"/>
        <v>0</v>
      </c>
      <c r="AY71" s="77">
        <f t="shared" si="68"/>
        <v>0</v>
      </c>
      <c r="AZ71" s="77">
        <f t="shared" si="68"/>
        <v>0</v>
      </c>
      <c r="BA71" s="77">
        <f t="shared" si="68"/>
        <v>0</v>
      </c>
      <c r="BB71" s="103">
        <v>0</v>
      </c>
      <c r="BC71" s="103">
        <v>0</v>
      </c>
    </row>
    <row r="72" spans="1:55" s="11" customFormat="1" ht="32.25" hidden="1" customHeight="1" x14ac:dyDescent="0.25">
      <c r="A72" s="27" t="s">
        <v>339</v>
      </c>
      <c r="B72" s="27"/>
      <c r="C72" s="27"/>
      <c r="D72" s="27"/>
      <c r="E72" s="62">
        <v>851</v>
      </c>
      <c r="F72" s="63" t="s">
        <v>328</v>
      </c>
      <c r="G72" s="63" t="s">
        <v>379</v>
      </c>
      <c r="H72" s="62" t="s">
        <v>385</v>
      </c>
      <c r="I72" s="63" t="s">
        <v>340</v>
      </c>
      <c r="J72" s="77">
        <v>579500</v>
      </c>
      <c r="K72" s="77"/>
      <c r="L72" s="77">
        <f>J72</f>
        <v>579500</v>
      </c>
      <c r="M72" s="77"/>
      <c r="N72" s="77"/>
      <c r="O72" s="77"/>
      <c r="P72" s="77">
        <f>N72</f>
        <v>0</v>
      </c>
      <c r="Q72" s="77"/>
      <c r="R72" s="77">
        <f>J72+N72</f>
        <v>579500</v>
      </c>
      <c r="S72" s="77">
        <f>K72+O72</f>
        <v>0</v>
      </c>
      <c r="T72" s="77">
        <f>L72+P72</f>
        <v>579500</v>
      </c>
      <c r="U72" s="77">
        <f>M72+Q72</f>
        <v>0</v>
      </c>
      <c r="V72" s="77"/>
      <c r="W72" s="77"/>
      <c r="X72" s="77">
        <f>V72</f>
        <v>0</v>
      </c>
      <c r="Y72" s="77"/>
      <c r="Z72" s="77">
        <f>R72+V72</f>
        <v>579500</v>
      </c>
      <c r="AA72" s="77">
        <f>S72+W72</f>
        <v>0</v>
      </c>
      <c r="AB72" s="77">
        <f>T72+X72</f>
        <v>579500</v>
      </c>
      <c r="AC72" s="77">
        <f>U72+Y72</f>
        <v>0</v>
      </c>
      <c r="AD72" s="77"/>
      <c r="AE72" s="77"/>
      <c r="AF72" s="77">
        <f>AD72</f>
        <v>0</v>
      </c>
      <c r="AG72" s="77"/>
      <c r="AH72" s="77"/>
      <c r="AI72" s="77"/>
      <c r="AJ72" s="77">
        <f>AH72</f>
        <v>0</v>
      </c>
      <c r="AK72" s="77"/>
      <c r="AL72" s="77">
        <f>AD72+AH72</f>
        <v>0</v>
      </c>
      <c r="AM72" s="77">
        <f>AE72+AI72</f>
        <v>0</v>
      </c>
      <c r="AN72" s="77">
        <f>AF72+AJ72</f>
        <v>0</v>
      </c>
      <c r="AO72" s="77">
        <f>AG72+AK72</f>
        <v>0</v>
      </c>
      <c r="AP72" s="77"/>
      <c r="AQ72" s="77"/>
      <c r="AR72" s="77">
        <f>AP72</f>
        <v>0</v>
      </c>
      <c r="AS72" s="77"/>
      <c r="AT72" s="77"/>
      <c r="AU72" s="77"/>
      <c r="AV72" s="77">
        <f>AT72</f>
        <v>0</v>
      </c>
      <c r="AW72" s="77"/>
      <c r="AX72" s="77">
        <f>AP72+AT72</f>
        <v>0</v>
      </c>
      <c r="AY72" s="77">
        <f>AQ72+AU72</f>
        <v>0</v>
      </c>
      <c r="AZ72" s="77">
        <f>AR72+AV72</f>
        <v>0</v>
      </c>
      <c r="BA72" s="77">
        <f>AS72+AW72</f>
        <v>0</v>
      </c>
      <c r="BB72" s="103">
        <v>0</v>
      </c>
      <c r="BC72" s="103">
        <v>0</v>
      </c>
    </row>
    <row r="73" spans="1:55" s="11" customFormat="1" ht="65.25" hidden="1" customHeight="1" x14ac:dyDescent="0.25">
      <c r="A73" s="27" t="s">
        <v>386</v>
      </c>
      <c r="B73" s="27"/>
      <c r="C73" s="27"/>
      <c r="D73" s="27"/>
      <c r="E73" s="62">
        <v>851</v>
      </c>
      <c r="F73" s="63" t="s">
        <v>328</v>
      </c>
      <c r="G73" s="63" t="s">
        <v>379</v>
      </c>
      <c r="H73" s="62" t="s">
        <v>387</v>
      </c>
      <c r="I73" s="63"/>
      <c r="J73" s="77">
        <f t="shared" ref="J73:S74" si="69">J74</f>
        <v>0</v>
      </c>
      <c r="K73" s="77">
        <f t="shared" si="69"/>
        <v>0</v>
      </c>
      <c r="L73" s="77">
        <f t="shared" si="69"/>
        <v>0</v>
      </c>
      <c r="M73" s="77">
        <f t="shared" si="69"/>
        <v>0</v>
      </c>
      <c r="N73" s="77">
        <f t="shared" si="69"/>
        <v>0</v>
      </c>
      <c r="O73" s="77">
        <f t="shared" si="69"/>
        <v>0</v>
      </c>
      <c r="P73" s="77">
        <f t="shared" si="69"/>
        <v>0</v>
      </c>
      <c r="Q73" s="77">
        <f t="shared" si="69"/>
        <v>0</v>
      </c>
      <c r="R73" s="77">
        <f t="shared" si="69"/>
        <v>0</v>
      </c>
      <c r="S73" s="77">
        <f t="shared" si="69"/>
        <v>0</v>
      </c>
      <c r="T73" s="77">
        <f t="shared" ref="T73:AC74" si="70">T74</f>
        <v>0</v>
      </c>
      <c r="U73" s="77">
        <f t="shared" si="70"/>
        <v>0</v>
      </c>
      <c r="V73" s="77">
        <f t="shared" si="70"/>
        <v>0</v>
      </c>
      <c r="W73" s="77">
        <f t="shared" si="70"/>
        <v>0</v>
      </c>
      <c r="X73" s="77">
        <f t="shared" si="70"/>
        <v>0</v>
      </c>
      <c r="Y73" s="77">
        <f t="shared" si="70"/>
        <v>0</v>
      </c>
      <c r="Z73" s="77">
        <f t="shared" si="70"/>
        <v>0</v>
      </c>
      <c r="AA73" s="77">
        <f t="shared" si="70"/>
        <v>0</v>
      </c>
      <c r="AB73" s="77">
        <f t="shared" si="70"/>
        <v>0</v>
      </c>
      <c r="AC73" s="77">
        <f t="shared" si="70"/>
        <v>0</v>
      </c>
      <c r="AD73" s="77">
        <f t="shared" ref="AD73:AM74" si="71">AD74</f>
        <v>0</v>
      </c>
      <c r="AE73" s="77">
        <f t="shared" si="71"/>
        <v>0</v>
      </c>
      <c r="AF73" s="77">
        <f t="shared" si="71"/>
        <v>0</v>
      </c>
      <c r="AG73" s="77">
        <f t="shared" si="71"/>
        <v>0</v>
      </c>
      <c r="AH73" s="77">
        <f t="shared" si="71"/>
        <v>0</v>
      </c>
      <c r="AI73" s="77">
        <f t="shared" si="71"/>
        <v>0</v>
      </c>
      <c r="AJ73" s="77">
        <f t="shared" si="71"/>
        <v>0</v>
      </c>
      <c r="AK73" s="77">
        <f t="shared" si="71"/>
        <v>0</v>
      </c>
      <c r="AL73" s="77">
        <f t="shared" si="71"/>
        <v>0</v>
      </c>
      <c r="AM73" s="77">
        <f t="shared" si="71"/>
        <v>0</v>
      </c>
      <c r="AN73" s="77">
        <f t="shared" ref="AN73:AW74" si="72">AN74</f>
        <v>0</v>
      </c>
      <c r="AO73" s="77">
        <f t="shared" si="72"/>
        <v>0</v>
      </c>
      <c r="AP73" s="77">
        <f t="shared" si="72"/>
        <v>0</v>
      </c>
      <c r="AQ73" s="77">
        <f t="shared" si="72"/>
        <v>0</v>
      </c>
      <c r="AR73" s="77">
        <f t="shared" si="72"/>
        <v>0</v>
      </c>
      <c r="AS73" s="77">
        <f t="shared" si="72"/>
        <v>0</v>
      </c>
      <c r="AT73" s="77">
        <f t="shared" si="72"/>
        <v>0</v>
      </c>
      <c r="AU73" s="77">
        <f t="shared" si="72"/>
        <v>0</v>
      </c>
      <c r="AV73" s="77">
        <f t="shared" si="72"/>
        <v>0</v>
      </c>
      <c r="AW73" s="77">
        <f t="shared" si="72"/>
        <v>0</v>
      </c>
      <c r="AX73" s="77">
        <f t="shared" ref="AX73:BA74" si="73">AX74</f>
        <v>0</v>
      </c>
      <c r="AY73" s="77">
        <f t="shared" si="73"/>
        <v>0</v>
      </c>
      <c r="AZ73" s="77">
        <f t="shared" si="73"/>
        <v>0</v>
      </c>
      <c r="BA73" s="77">
        <f t="shared" si="73"/>
        <v>0</v>
      </c>
      <c r="BB73" s="103">
        <v>0</v>
      </c>
      <c r="BC73" s="103">
        <v>0</v>
      </c>
    </row>
    <row r="74" spans="1:55" s="11" customFormat="1" ht="32.25" hidden="1" customHeight="1" x14ac:dyDescent="0.25">
      <c r="A74" s="27" t="s">
        <v>337</v>
      </c>
      <c r="B74" s="15"/>
      <c r="C74" s="15"/>
      <c r="D74" s="15"/>
      <c r="E74" s="62">
        <v>851</v>
      </c>
      <c r="F74" s="63" t="s">
        <v>328</v>
      </c>
      <c r="G74" s="63" t="s">
        <v>379</v>
      </c>
      <c r="H74" s="62" t="s">
        <v>387</v>
      </c>
      <c r="I74" s="63" t="s">
        <v>338</v>
      </c>
      <c r="J74" s="77">
        <f t="shared" si="69"/>
        <v>0</v>
      </c>
      <c r="K74" s="77">
        <f t="shared" si="69"/>
        <v>0</v>
      </c>
      <c r="L74" s="77">
        <f t="shared" si="69"/>
        <v>0</v>
      </c>
      <c r="M74" s="77">
        <f t="shared" si="69"/>
        <v>0</v>
      </c>
      <c r="N74" s="77">
        <f t="shared" si="69"/>
        <v>0</v>
      </c>
      <c r="O74" s="77">
        <f t="shared" si="69"/>
        <v>0</v>
      </c>
      <c r="P74" s="77">
        <f t="shared" si="69"/>
        <v>0</v>
      </c>
      <c r="Q74" s="77">
        <f t="shared" si="69"/>
        <v>0</v>
      </c>
      <c r="R74" s="77">
        <f t="shared" si="69"/>
        <v>0</v>
      </c>
      <c r="S74" s="77">
        <f t="shared" si="69"/>
        <v>0</v>
      </c>
      <c r="T74" s="77">
        <f t="shared" si="70"/>
        <v>0</v>
      </c>
      <c r="U74" s="77">
        <f t="shared" si="70"/>
        <v>0</v>
      </c>
      <c r="V74" s="77">
        <f t="shared" si="70"/>
        <v>0</v>
      </c>
      <c r="W74" s="77">
        <f t="shared" si="70"/>
        <v>0</v>
      </c>
      <c r="X74" s="77">
        <f t="shared" si="70"/>
        <v>0</v>
      </c>
      <c r="Y74" s="77">
        <f t="shared" si="70"/>
        <v>0</v>
      </c>
      <c r="Z74" s="77">
        <f t="shared" si="70"/>
        <v>0</v>
      </c>
      <c r="AA74" s="77">
        <f t="shared" si="70"/>
        <v>0</v>
      </c>
      <c r="AB74" s="77">
        <f t="shared" si="70"/>
        <v>0</v>
      </c>
      <c r="AC74" s="77">
        <f t="shared" si="70"/>
        <v>0</v>
      </c>
      <c r="AD74" s="77">
        <f t="shared" si="71"/>
        <v>0</v>
      </c>
      <c r="AE74" s="77">
        <f t="shared" si="71"/>
        <v>0</v>
      </c>
      <c r="AF74" s="77">
        <f t="shared" si="71"/>
        <v>0</v>
      </c>
      <c r="AG74" s="77">
        <f t="shared" si="71"/>
        <v>0</v>
      </c>
      <c r="AH74" s="77">
        <f t="shared" si="71"/>
        <v>0</v>
      </c>
      <c r="AI74" s="77">
        <f t="shared" si="71"/>
        <v>0</v>
      </c>
      <c r="AJ74" s="77">
        <f t="shared" si="71"/>
        <v>0</v>
      </c>
      <c r="AK74" s="77">
        <f t="shared" si="71"/>
        <v>0</v>
      </c>
      <c r="AL74" s="77">
        <f t="shared" si="71"/>
        <v>0</v>
      </c>
      <c r="AM74" s="77">
        <f t="shared" si="71"/>
        <v>0</v>
      </c>
      <c r="AN74" s="77">
        <f t="shared" si="72"/>
        <v>0</v>
      </c>
      <c r="AO74" s="77">
        <f t="shared" si="72"/>
        <v>0</v>
      </c>
      <c r="AP74" s="77">
        <f t="shared" si="72"/>
        <v>0</v>
      </c>
      <c r="AQ74" s="77">
        <f t="shared" si="72"/>
        <v>0</v>
      </c>
      <c r="AR74" s="77">
        <f t="shared" si="72"/>
        <v>0</v>
      </c>
      <c r="AS74" s="77">
        <f t="shared" si="72"/>
        <v>0</v>
      </c>
      <c r="AT74" s="77">
        <f t="shared" si="72"/>
        <v>0</v>
      </c>
      <c r="AU74" s="77">
        <f t="shared" si="72"/>
        <v>0</v>
      </c>
      <c r="AV74" s="77">
        <f t="shared" si="72"/>
        <v>0</v>
      </c>
      <c r="AW74" s="77">
        <f t="shared" si="72"/>
        <v>0</v>
      </c>
      <c r="AX74" s="77">
        <f t="shared" si="73"/>
        <v>0</v>
      </c>
      <c r="AY74" s="77">
        <f t="shared" si="73"/>
        <v>0</v>
      </c>
      <c r="AZ74" s="77">
        <f t="shared" si="73"/>
        <v>0</v>
      </c>
      <c r="BA74" s="77">
        <f t="shared" si="73"/>
        <v>0</v>
      </c>
      <c r="BB74" s="103">
        <v>0</v>
      </c>
      <c r="BC74" s="103">
        <v>0</v>
      </c>
    </row>
    <row r="75" spans="1:55" s="11" customFormat="1" ht="32.25" hidden="1" customHeight="1" x14ac:dyDescent="0.25">
      <c r="A75" s="27" t="s">
        <v>339</v>
      </c>
      <c r="B75" s="27"/>
      <c r="C75" s="27"/>
      <c r="D75" s="27"/>
      <c r="E75" s="62">
        <v>851</v>
      </c>
      <c r="F75" s="63" t="s">
        <v>328</v>
      </c>
      <c r="G75" s="63" t="s">
        <v>379</v>
      </c>
      <c r="H75" s="62" t="s">
        <v>387</v>
      </c>
      <c r="I75" s="63" t="s">
        <v>340</v>
      </c>
      <c r="J75" s="77"/>
      <c r="K75" s="77"/>
      <c r="L75" s="77">
        <f>J75</f>
        <v>0</v>
      </c>
      <c r="M75" s="77"/>
      <c r="N75" s="77"/>
      <c r="O75" s="77"/>
      <c r="P75" s="77">
        <f>N75</f>
        <v>0</v>
      </c>
      <c r="Q75" s="77"/>
      <c r="R75" s="77">
        <f>J75+N75</f>
        <v>0</v>
      </c>
      <c r="S75" s="77">
        <f>K75+O75</f>
        <v>0</v>
      </c>
      <c r="T75" s="77">
        <f>L75+P75</f>
        <v>0</v>
      </c>
      <c r="U75" s="77">
        <f>M75+Q75</f>
        <v>0</v>
      </c>
      <c r="V75" s="77"/>
      <c r="W75" s="77"/>
      <c r="X75" s="77">
        <f>V75</f>
        <v>0</v>
      </c>
      <c r="Y75" s="77"/>
      <c r="Z75" s="77">
        <f>R75+V75</f>
        <v>0</v>
      </c>
      <c r="AA75" s="77">
        <f>S75+W75</f>
        <v>0</v>
      </c>
      <c r="AB75" s="77">
        <f>T75+X75</f>
        <v>0</v>
      </c>
      <c r="AC75" s="77">
        <f>U75+Y75</f>
        <v>0</v>
      </c>
      <c r="AD75" s="77"/>
      <c r="AE75" s="77"/>
      <c r="AF75" s="77">
        <f>AD75</f>
        <v>0</v>
      </c>
      <c r="AG75" s="77"/>
      <c r="AH75" s="77"/>
      <c r="AI75" s="77"/>
      <c r="AJ75" s="77">
        <f>AH75</f>
        <v>0</v>
      </c>
      <c r="AK75" s="77"/>
      <c r="AL75" s="77">
        <f>AD75+AH75</f>
        <v>0</v>
      </c>
      <c r="AM75" s="77">
        <f>AE75+AI75</f>
        <v>0</v>
      </c>
      <c r="AN75" s="77">
        <f>AF75+AJ75</f>
        <v>0</v>
      </c>
      <c r="AO75" s="77">
        <f>AG75+AK75</f>
        <v>0</v>
      </c>
      <c r="AP75" s="77"/>
      <c r="AQ75" s="77"/>
      <c r="AR75" s="77">
        <f>AP75</f>
        <v>0</v>
      </c>
      <c r="AS75" s="77"/>
      <c r="AT75" s="77"/>
      <c r="AU75" s="77"/>
      <c r="AV75" s="77">
        <f>AT75</f>
        <v>0</v>
      </c>
      <c r="AW75" s="77"/>
      <c r="AX75" s="77">
        <f>AP75+AT75</f>
        <v>0</v>
      </c>
      <c r="AY75" s="77">
        <f>AQ75+AU75</f>
        <v>0</v>
      </c>
      <c r="AZ75" s="77">
        <f>AR75+AV75</f>
        <v>0</v>
      </c>
      <c r="BA75" s="77">
        <f>AS75+AW75</f>
        <v>0</v>
      </c>
      <c r="BB75" s="103">
        <v>0</v>
      </c>
      <c r="BC75" s="103">
        <v>0</v>
      </c>
    </row>
    <row r="76" spans="1:55" s="11" customFormat="1" ht="32.25" hidden="1" customHeight="1" x14ac:dyDescent="0.25">
      <c r="A76" s="27" t="s">
        <v>388</v>
      </c>
      <c r="B76" s="27"/>
      <c r="C76" s="27"/>
      <c r="D76" s="27"/>
      <c r="E76" s="62">
        <v>851</v>
      </c>
      <c r="F76" s="63" t="s">
        <v>328</v>
      </c>
      <c r="G76" s="63" t="s">
        <v>379</v>
      </c>
      <c r="H76" s="62" t="s">
        <v>389</v>
      </c>
      <c r="I76" s="63"/>
      <c r="J76" s="77">
        <f t="shared" ref="J76:S77" si="74">J77</f>
        <v>0</v>
      </c>
      <c r="K76" s="77">
        <f t="shared" si="74"/>
        <v>0</v>
      </c>
      <c r="L76" s="77">
        <f t="shared" si="74"/>
        <v>0</v>
      </c>
      <c r="M76" s="77">
        <f t="shared" si="74"/>
        <v>0</v>
      </c>
      <c r="N76" s="77">
        <f t="shared" si="74"/>
        <v>0</v>
      </c>
      <c r="O76" s="77">
        <f t="shared" si="74"/>
        <v>0</v>
      </c>
      <c r="P76" s="77">
        <f t="shared" si="74"/>
        <v>0</v>
      </c>
      <c r="Q76" s="77">
        <f t="shared" si="74"/>
        <v>0</v>
      </c>
      <c r="R76" s="77">
        <f t="shared" si="74"/>
        <v>0</v>
      </c>
      <c r="S76" s="77">
        <f t="shared" si="74"/>
        <v>0</v>
      </c>
      <c r="T76" s="77">
        <f t="shared" ref="T76:AC77" si="75">T77</f>
        <v>0</v>
      </c>
      <c r="U76" s="77">
        <f t="shared" si="75"/>
        <v>0</v>
      </c>
      <c r="V76" s="77">
        <f t="shared" si="75"/>
        <v>0</v>
      </c>
      <c r="W76" s="77">
        <f t="shared" si="75"/>
        <v>0</v>
      </c>
      <c r="X76" s="77">
        <f t="shared" si="75"/>
        <v>0</v>
      </c>
      <c r="Y76" s="77">
        <f t="shared" si="75"/>
        <v>0</v>
      </c>
      <c r="Z76" s="77">
        <f t="shared" si="75"/>
        <v>0</v>
      </c>
      <c r="AA76" s="77">
        <f t="shared" si="75"/>
        <v>0</v>
      </c>
      <c r="AB76" s="77">
        <f t="shared" si="75"/>
        <v>0</v>
      </c>
      <c r="AC76" s="77">
        <f t="shared" si="75"/>
        <v>0</v>
      </c>
      <c r="AD76" s="77">
        <f t="shared" ref="AD76:AM77" si="76">AD77</f>
        <v>0</v>
      </c>
      <c r="AE76" s="77">
        <f t="shared" si="76"/>
        <v>0</v>
      </c>
      <c r="AF76" s="77">
        <f t="shared" si="76"/>
        <v>0</v>
      </c>
      <c r="AG76" s="77">
        <f t="shared" si="76"/>
        <v>0</v>
      </c>
      <c r="AH76" s="77">
        <f t="shared" si="76"/>
        <v>0</v>
      </c>
      <c r="AI76" s="77">
        <f t="shared" si="76"/>
        <v>0</v>
      </c>
      <c r="AJ76" s="77">
        <f t="shared" si="76"/>
        <v>0</v>
      </c>
      <c r="AK76" s="77">
        <f t="shared" si="76"/>
        <v>0</v>
      </c>
      <c r="AL76" s="77">
        <f t="shared" si="76"/>
        <v>0</v>
      </c>
      <c r="AM76" s="77">
        <f t="shared" si="76"/>
        <v>0</v>
      </c>
      <c r="AN76" s="77">
        <f t="shared" ref="AN76:AW77" si="77">AN77</f>
        <v>0</v>
      </c>
      <c r="AO76" s="77">
        <f t="shared" si="77"/>
        <v>0</v>
      </c>
      <c r="AP76" s="77">
        <f t="shared" si="77"/>
        <v>0</v>
      </c>
      <c r="AQ76" s="77">
        <f t="shared" si="77"/>
        <v>0</v>
      </c>
      <c r="AR76" s="77">
        <f t="shared" si="77"/>
        <v>0</v>
      </c>
      <c r="AS76" s="77">
        <f t="shared" si="77"/>
        <v>0</v>
      </c>
      <c r="AT76" s="77">
        <f t="shared" si="77"/>
        <v>0</v>
      </c>
      <c r="AU76" s="77">
        <f t="shared" si="77"/>
        <v>0</v>
      </c>
      <c r="AV76" s="77">
        <f t="shared" si="77"/>
        <v>0</v>
      </c>
      <c r="AW76" s="77">
        <f t="shared" si="77"/>
        <v>0</v>
      </c>
      <c r="AX76" s="77">
        <f t="shared" ref="AX76:BA77" si="78">AX77</f>
        <v>0</v>
      </c>
      <c r="AY76" s="77">
        <f t="shared" si="78"/>
        <v>0</v>
      </c>
      <c r="AZ76" s="77">
        <f t="shared" si="78"/>
        <v>0</v>
      </c>
      <c r="BA76" s="77">
        <f t="shared" si="78"/>
        <v>0</v>
      </c>
      <c r="BB76" s="103">
        <v>0</v>
      </c>
      <c r="BC76" s="103">
        <v>0</v>
      </c>
    </row>
    <row r="77" spans="1:55" s="11" customFormat="1" ht="32.25" hidden="1" customHeight="1" x14ac:dyDescent="0.25">
      <c r="A77" s="27" t="s">
        <v>337</v>
      </c>
      <c r="B77" s="27"/>
      <c r="C77" s="27"/>
      <c r="D77" s="27"/>
      <c r="E77" s="62">
        <v>851</v>
      </c>
      <c r="F77" s="63" t="s">
        <v>328</v>
      </c>
      <c r="G77" s="63" t="s">
        <v>379</v>
      </c>
      <c r="H77" s="62" t="s">
        <v>389</v>
      </c>
      <c r="I77" s="63" t="s">
        <v>338</v>
      </c>
      <c r="J77" s="77">
        <f t="shared" si="74"/>
        <v>0</v>
      </c>
      <c r="K77" s="77">
        <f t="shared" si="74"/>
        <v>0</v>
      </c>
      <c r="L77" s="77">
        <f t="shared" si="74"/>
        <v>0</v>
      </c>
      <c r="M77" s="77">
        <f t="shared" si="74"/>
        <v>0</v>
      </c>
      <c r="N77" s="77">
        <f t="shared" si="74"/>
        <v>0</v>
      </c>
      <c r="O77" s="77">
        <f t="shared" si="74"/>
        <v>0</v>
      </c>
      <c r="P77" s="77">
        <f t="shared" si="74"/>
        <v>0</v>
      </c>
      <c r="Q77" s="77">
        <f t="shared" si="74"/>
        <v>0</v>
      </c>
      <c r="R77" s="77">
        <f t="shared" si="74"/>
        <v>0</v>
      </c>
      <c r="S77" s="77">
        <f t="shared" si="74"/>
        <v>0</v>
      </c>
      <c r="T77" s="77">
        <f t="shared" si="75"/>
        <v>0</v>
      </c>
      <c r="U77" s="77">
        <f t="shared" si="75"/>
        <v>0</v>
      </c>
      <c r="V77" s="77">
        <f t="shared" si="75"/>
        <v>0</v>
      </c>
      <c r="W77" s="77">
        <f t="shared" si="75"/>
        <v>0</v>
      </c>
      <c r="X77" s="77">
        <f t="shared" si="75"/>
        <v>0</v>
      </c>
      <c r="Y77" s="77">
        <f t="shared" si="75"/>
        <v>0</v>
      </c>
      <c r="Z77" s="77">
        <f t="shared" si="75"/>
        <v>0</v>
      </c>
      <c r="AA77" s="77">
        <f t="shared" si="75"/>
        <v>0</v>
      </c>
      <c r="AB77" s="77">
        <f t="shared" si="75"/>
        <v>0</v>
      </c>
      <c r="AC77" s="77">
        <f t="shared" si="75"/>
        <v>0</v>
      </c>
      <c r="AD77" s="77">
        <f t="shared" si="76"/>
        <v>0</v>
      </c>
      <c r="AE77" s="77">
        <f t="shared" si="76"/>
        <v>0</v>
      </c>
      <c r="AF77" s="77">
        <f t="shared" si="76"/>
        <v>0</v>
      </c>
      <c r="AG77" s="77">
        <f t="shared" si="76"/>
        <v>0</v>
      </c>
      <c r="AH77" s="77">
        <f t="shared" si="76"/>
        <v>0</v>
      </c>
      <c r="AI77" s="77">
        <f t="shared" si="76"/>
        <v>0</v>
      </c>
      <c r="AJ77" s="77">
        <f t="shared" si="76"/>
        <v>0</v>
      </c>
      <c r="AK77" s="77">
        <f t="shared" si="76"/>
        <v>0</v>
      </c>
      <c r="AL77" s="77">
        <f t="shared" si="76"/>
        <v>0</v>
      </c>
      <c r="AM77" s="77">
        <f t="shared" si="76"/>
        <v>0</v>
      </c>
      <c r="AN77" s="77">
        <f t="shared" si="77"/>
        <v>0</v>
      </c>
      <c r="AO77" s="77">
        <f t="shared" si="77"/>
        <v>0</v>
      </c>
      <c r="AP77" s="77">
        <f t="shared" si="77"/>
        <v>0</v>
      </c>
      <c r="AQ77" s="77">
        <f t="shared" si="77"/>
        <v>0</v>
      </c>
      <c r="AR77" s="77">
        <f t="shared" si="77"/>
        <v>0</v>
      </c>
      <c r="AS77" s="77">
        <f t="shared" si="77"/>
        <v>0</v>
      </c>
      <c r="AT77" s="77">
        <f t="shared" si="77"/>
        <v>0</v>
      </c>
      <c r="AU77" s="77">
        <f t="shared" si="77"/>
        <v>0</v>
      </c>
      <c r="AV77" s="77">
        <f t="shared" si="77"/>
        <v>0</v>
      </c>
      <c r="AW77" s="77">
        <f t="shared" si="77"/>
        <v>0</v>
      </c>
      <c r="AX77" s="77">
        <f t="shared" si="78"/>
        <v>0</v>
      </c>
      <c r="AY77" s="77">
        <f t="shared" si="78"/>
        <v>0</v>
      </c>
      <c r="AZ77" s="77">
        <f t="shared" si="78"/>
        <v>0</v>
      </c>
      <c r="BA77" s="77">
        <f t="shared" si="78"/>
        <v>0</v>
      </c>
      <c r="BB77" s="103">
        <v>0</v>
      </c>
      <c r="BC77" s="103">
        <v>0</v>
      </c>
    </row>
    <row r="78" spans="1:55" s="11" customFormat="1" ht="32.25" hidden="1" customHeight="1" x14ac:dyDescent="0.25">
      <c r="A78" s="27" t="s">
        <v>339</v>
      </c>
      <c r="B78" s="27"/>
      <c r="C78" s="27"/>
      <c r="D78" s="27"/>
      <c r="E78" s="62">
        <v>851</v>
      </c>
      <c r="F78" s="63" t="s">
        <v>328</v>
      </c>
      <c r="G78" s="63" t="s">
        <v>379</v>
      </c>
      <c r="H78" s="62" t="s">
        <v>389</v>
      </c>
      <c r="I78" s="63" t="s">
        <v>340</v>
      </c>
      <c r="J78" s="77"/>
      <c r="K78" s="77"/>
      <c r="L78" s="77">
        <f>J78</f>
        <v>0</v>
      </c>
      <c r="M78" s="77"/>
      <c r="N78" s="77"/>
      <c r="O78" s="77"/>
      <c r="P78" s="77">
        <f>N78</f>
        <v>0</v>
      </c>
      <c r="Q78" s="77"/>
      <c r="R78" s="77">
        <f>J78+N78</f>
        <v>0</v>
      </c>
      <c r="S78" s="77">
        <f>K78+O78</f>
        <v>0</v>
      </c>
      <c r="T78" s="77">
        <f>L78+P78</f>
        <v>0</v>
      </c>
      <c r="U78" s="77">
        <f>M78+Q78</f>
        <v>0</v>
      </c>
      <c r="V78" s="77"/>
      <c r="W78" s="77"/>
      <c r="X78" s="77">
        <f>V78</f>
        <v>0</v>
      </c>
      <c r="Y78" s="77"/>
      <c r="Z78" s="77">
        <f>R78+V78</f>
        <v>0</v>
      </c>
      <c r="AA78" s="77">
        <f>S78+W78</f>
        <v>0</v>
      </c>
      <c r="AB78" s="77">
        <f>T78+X78</f>
        <v>0</v>
      </c>
      <c r="AC78" s="77">
        <f>U78+Y78</f>
        <v>0</v>
      </c>
      <c r="AD78" s="77"/>
      <c r="AE78" s="77"/>
      <c r="AF78" s="77">
        <f>AD78</f>
        <v>0</v>
      </c>
      <c r="AG78" s="77"/>
      <c r="AH78" s="77"/>
      <c r="AI78" s="77"/>
      <c r="AJ78" s="77">
        <f>AH78</f>
        <v>0</v>
      </c>
      <c r="AK78" s="77"/>
      <c r="AL78" s="77">
        <f>AD78+AH78</f>
        <v>0</v>
      </c>
      <c r="AM78" s="77">
        <f>AE78+AI78</f>
        <v>0</v>
      </c>
      <c r="AN78" s="77">
        <f>AF78+AJ78</f>
        <v>0</v>
      </c>
      <c r="AO78" s="77">
        <f>AG78+AK78</f>
        <v>0</v>
      </c>
      <c r="AP78" s="77"/>
      <c r="AQ78" s="77"/>
      <c r="AR78" s="77">
        <f>AP78</f>
        <v>0</v>
      </c>
      <c r="AS78" s="77"/>
      <c r="AT78" s="77"/>
      <c r="AU78" s="77"/>
      <c r="AV78" s="77">
        <f>AT78</f>
        <v>0</v>
      </c>
      <c r="AW78" s="77"/>
      <c r="AX78" s="77">
        <f>AP78+AT78</f>
        <v>0</v>
      </c>
      <c r="AY78" s="77">
        <f>AQ78+AU78</f>
        <v>0</v>
      </c>
      <c r="AZ78" s="77">
        <f>AR78+AV78</f>
        <v>0</v>
      </c>
      <c r="BA78" s="77">
        <f>AS78+AW78</f>
        <v>0</v>
      </c>
      <c r="BB78" s="103">
        <v>0</v>
      </c>
      <c r="BC78" s="103">
        <v>0</v>
      </c>
    </row>
    <row r="79" spans="1:55" s="120" customFormat="1" ht="49.5" customHeight="1" x14ac:dyDescent="0.25">
      <c r="A79" s="27" t="s">
        <v>390</v>
      </c>
      <c r="B79" s="12"/>
      <c r="C79" s="12"/>
      <c r="D79" s="12"/>
      <c r="E79" s="62">
        <v>851</v>
      </c>
      <c r="F79" s="62" t="s">
        <v>328</v>
      </c>
      <c r="G79" s="62" t="s">
        <v>379</v>
      </c>
      <c r="H79" s="62" t="s">
        <v>391</v>
      </c>
      <c r="I79" s="62"/>
      <c r="J79" s="77">
        <f t="shared" ref="J79:S80" si="79">J80</f>
        <v>3019900</v>
      </c>
      <c r="K79" s="77">
        <f t="shared" si="79"/>
        <v>0</v>
      </c>
      <c r="L79" s="77">
        <f t="shared" si="79"/>
        <v>3019900</v>
      </c>
      <c r="M79" s="77">
        <f t="shared" si="79"/>
        <v>0</v>
      </c>
      <c r="N79" s="77">
        <f t="shared" si="79"/>
        <v>0</v>
      </c>
      <c r="O79" s="77">
        <f t="shared" si="79"/>
        <v>0</v>
      </c>
      <c r="P79" s="77">
        <f t="shared" si="79"/>
        <v>0</v>
      </c>
      <c r="Q79" s="77">
        <f t="shared" si="79"/>
        <v>0</v>
      </c>
      <c r="R79" s="77">
        <f t="shared" si="79"/>
        <v>3019900</v>
      </c>
      <c r="S79" s="77">
        <f t="shared" si="79"/>
        <v>0</v>
      </c>
      <c r="T79" s="77">
        <f t="shared" ref="T79:AC80" si="80">T80</f>
        <v>3019900</v>
      </c>
      <c r="U79" s="77">
        <f t="shared" si="80"/>
        <v>0</v>
      </c>
      <c r="V79" s="77">
        <f t="shared" si="80"/>
        <v>124171</v>
      </c>
      <c r="W79" s="77">
        <f t="shared" si="80"/>
        <v>0</v>
      </c>
      <c r="X79" s="77">
        <f t="shared" si="80"/>
        <v>124171</v>
      </c>
      <c r="Y79" s="77">
        <f t="shared" si="80"/>
        <v>0</v>
      </c>
      <c r="Z79" s="77">
        <f t="shared" si="80"/>
        <v>3144071</v>
      </c>
      <c r="AA79" s="77">
        <f t="shared" si="80"/>
        <v>0</v>
      </c>
      <c r="AB79" s="77">
        <f t="shared" si="80"/>
        <v>3144071</v>
      </c>
      <c r="AC79" s="77">
        <f t="shared" si="80"/>
        <v>0</v>
      </c>
      <c r="AD79" s="77">
        <f t="shared" ref="AD79:AM80" si="81">AD80</f>
        <v>2749400</v>
      </c>
      <c r="AE79" s="77">
        <f t="shared" si="81"/>
        <v>0</v>
      </c>
      <c r="AF79" s="77">
        <f t="shared" si="81"/>
        <v>2749400</v>
      </c>
      <c r="AG79" s="77">
        <f t="shared" si="81"/>
        <v>0</v>
      </c>
      <c r="AH79" s="77">
        <f t="shared" si="81"/>
        <v>0</v>
      </c>
      <c r="AI79" s="77">
        <f t="shared" si="81"/>
        <v>0</v>
      </c>
      <c r="AJ79" s="77">
        <f t="shared" si="81"/>
        <v>0</v>
      </c>
      <c r="AK79" s="77">
        <f t="shared" si="81"/>
        <v>0</v>
      </c>
      <c r="AL79" s="77">
        <f t="shared" si="81"/>
        <v>2749400</v>
      </c>
      <c r="AM79" s="77">
        <f t="shared" si="81"/>
        <v>0</v>
      </c>
      <c r="AN79" s="77">
        <f t="shared" ref="AN79:AW80" si="82">AN80</f>
        <v>2749400</v>
      </c>
      <c r="AO79" s="77">
        <f t="shared" si="82"/>
        <v>0</v>
      </c>
      <c r="AP79" s="77">
        <f t="shared" si="82"/>
        <v>2749400</v>
      </c>
      <c r="AQ79" s="77">
        <f t="shared" si="82"/>
        <v>0</v>
      </c>
      <c r="AR79" s="77">
        <f t="shared" si="82"/>
        <v>2749400</v>
      </c>
      <c r="AS79" s="77">
        <f t="shared" si="82"/>
        <v>0</v>
      </c>
      <c r="AT79" s="77">
        <f t="shared" si="82"/>
        <v>0</v>
      </c>
      <c r="AU79" s="77">
        <f t="shared" si="82"/>
        <v>0</v>
      </c>
      <c r="AV79" s="77">
        <f t="shared" si="82"/>
        <v>0</v>
      </c>
      <c r="AW79" s="77">
        <f t="shared" si="82"/>
        <v>0</v>
      </c>
      <c r="AX79" s="77">
        <f t="shared" ref="AX79:BA80" si="83">AX80</f>
        <v>2749400</v>
      </c>
      <c r="AY79" s="77">
        <f t="shared" si="83"/>
        <v>0</v>
      </c>
      <c r="AZ79" s="77">
        <f t="shared" si="83"/>
        <v>2749400</v>
      </c>
      <c r="BA79" s="77">
        <f t="shared" si="83"/>
        <v>0</v>
      </c>
      <c r="BB79" s="103">
        <v>0</v>
      </c>
      <c r="BC79" s="103">
        <v>0</v>
      </c>
    </row>
    <row r="80" spans="1:55" s="11" customFormat="1" ht="49.5" customHeight="1" x14ac:dyDescent="0.25">
      <c r="A80" s="27" t="s">
        <v>392</v>
      </c>
      <c r="B80" s="27"/>
      <c r="C80" s="27"/>
      <c r="D80" s="27"/>
      <c r="E80" s="62">
        <v>851</v>
      </c>
      <c r="F80" s="63" t="s">
        <v>328</v>
      </c>
      <c r="G80" s="63" t="s">
        <v>379</v>
      </c>
      <c r="H80" s="62" t="s">
        <v>391</v>
      </c>
      <c r="I80" s="63">
        <v>600</v>
      </c>
      <c r="J80" s="77">
        <f t="shared" si="79"/>
        <v>3019900</v>
      </c>
      <c r="K80" s="77">
        <f t="shared" si="79"/>
        <v>0</v>
      </c>
      <c r="L80" s="77">
        <f t="shared" si="79"/>
        <v>3019900</v>
      </c>
      <c r="M80" s="77">
        <f t="shared" si="79"/>
        <v>0</v>
      </c>
      <c r="N80" s="77">
        <f t="shared" si="79"/>
        <v>0</v>
      </c>
      <c r="O80" s="77">
        <f t="shared" si="79"/>
        <v>0</v>
      </c>
      <c r="P80" s="77">
        <f t="shared" si="79"/>
        <v>0</v>
      </c>
      <c r="Q80" s="77">
        <f t="shared" si="79"/>
        <v>0</v>
      </c>
      <c r="R80" s="77">
        <f t="shared" si="79"/>
        <v>3019900</v>
      </c>
      <c r="S80" s="77">
        <f t="shared" si="79"/>
        <v>0</v>
      </c>
      <c r="T80" s="77">
        <f t="shared" si="80"/>
        <v>3019900</v>
      </c>
      <c r="U80" s="77">
        <f t="shared" si="80"/>
        <v>0</v>
      </c>
      <c r="V80" s="77">
        <f t="shared" si="80"/>
        <v>124171</v>
      </c>
      <c r="W80" s="77">
        <f t="shared" si="80"/>
        <v>0</v>
      </c>
      <c r="X80" s="77">
        <f t="shared" si="80"/>
        <v>124171</v>
      </c>
      <c r="Y80" s="77">
        <f t="shared" si="80"/>
        <v>0</v>
      </c>
      <c r="Z80" s="77">
        <f t="shared" si="80"/>
        <v>3144071</v>
      </c>
      <c r="AA80" s="77">
        <f t="shared" si="80"/>
        <v>0</v>
      </c>
      <c r="AB80" s="77">
        <f t="shared" si="80"/>
        <v>3144071</v>
      </c>
      <c r="AC80" s="77">
        <f t="shared" si="80"/>
        <v>0</v>
      </c>
      <c r="AD80" s="77">
        <f t="shared" si="81"/>
        <v>2749400</v>
      </c>
      <c r="AE80" s="77">
        <f t="shared" si="81"/>
        <v>0</v>
      </c>
      <c r="AF80" s="77">
        <f t="shared" si="81"/>
        <v>2749400</v>
      </c>
      <c r="AG80" s="77">
        <f t="shared" si="81"/>
        <v>0</v>
      </c>
      <c r="AH80" s="77">
        <f t="shared" si="81"/>
        <v>0</v>
      </c>
      <c r="AI80" s="77">
        <f t="shared" si="81"/>
        <v>0</v>
      </c>
      <c r="AJ80" s="77">
        <f t="shared" si="81"/>
        <v>0</v>
      </c>
      <c r="AK80" s="77">
        <f t="shared" si="81"/>
        <v>0</v>
      </c>
      <c r="AL80" s="77">
        <f t="shared" si="81"/>
        <v>2749400</v>
      </c>
      <c r="AM80" s="77">
        <f t="shared" si="81"/>
        <v>0</v>
      </c>
      <c r="AN80" s="77">
        <f t="shared" si="82"/>
        <v>2749400</v>
      </c>
      <c r="AO80" s="77">
        <f t="shared" si="82"/>
        <v>0</v>
      </c>
      <c r="AP80" s="77">
        <f t="shared" si="82"/>
        <v>2749400</v>
      </c>
      <c r="AQ80" s="77">
        <f t="shared" si="82"/>
        <v>0</v>
      </c>
      <c r="AR80" s="77">
        <f t="shared" si="82"/>
        <v>2749400</v>
      </c>
      <c r="AS80" s="77">
        <f t="shared" si="82"/>
        <v>0</v>
      </c>
      <c r="AT80" s="77">
        <f t="shared" si="82"/>
        <v>0</v>
      </c>
      <c r="AU80" s="77">
        <f t="shared" si="82"/>
        <v>0</v>
      </c>
      <c r="AV80" s="77">
        <f t="shared" si="82"/>
        <v>0</v>
      </c>
      <c r="AW80" s="77">
        <f t="shared" si="82"/>
        <v>0</v>
      </c>
      <c r="AX80" s="77">
        <f t="shared" si="83"/>
        <v>2749400</v>
      </c>
      <c r="AY80" s="77">
        <f t="shared" si="83"/>
        <v>0</v>
      </c>
      <c r="AZ80" s="77">
        <f t="shared" si="83"/>
        <v>2749400</v>
      </c>
      <c r="BA80" s="77">
        <f t="shared" si="83"/>
        <v>0</v>
      </c>
      <c r="BB80" s="103">
        <v>0</v>
      </c>
      <c r="BC80" s="103">
        <v>0</v>
      </c>
    </row>
    <row r="81" spans="1:55" s="11" customFormat="1" ht="17.25" customHeight="1" x14ac:dyDescent="0.25">
      <c r="A81" s="27" t="s">
        <v>393</v>
      </c>
      <c r="B81" s="27"/>
      <c r="C81" s="27"/>
      <c r="D81" s="27"/>
      <c r="E81" s="62">
        <v>851</v>
      </c>
      <c r="F81" s="63" t="s">
        <v>328</v>
      </c>
      <c r="G81" s="63" t="s">
        <v>379</v>
      </c>
      <c r="H81" s="62" t="s">
        <v>391</v>
      </c>
      <c r="I81" s="63">
        <v>610</v>
      </c>
      <c r="J81" s="77">
        <v>3019900</v>
      </c>
      <c r="K81" s="77"/>
      <c r="L81" s="77">
        <f>J81</f>
        <v>3019900</v>
      </c>
      <c r="M81" s="77"/>
      <c r="N81" s="77"/>
      <c r="O81" s="77"/>
      <c r="P81" s="77">
        <f>N81</f>
        <v>0</v>
      </c>
      <c r="Q81" s="77"/>
      <c r="R81" s="77">
        <f>J81+N81</f>
        <v>3019900</v>
      </c>
      <c r="S81" s="77">
        <f>K81+O81</f>
        <v>0</v>
      </c>
      <c r="T81" s="77">
        <f>L81+P81</f>
        <v>3019900</v>
      </c>
      <c r="U81" s="77">
        <f>M81+Q81</f>
        <v>0</v>
      </c>
      <c r="V81" s="77">
        <v>124171</v>
      </c>
      <c r="W81" s="77"/>
      <c r="X81" s="77">
        <f>V81</f>
        <v>124171</v>
      </c>
      <c r="Y81" s="77"/>
      <c r="Z81" s="77">
        <f>R81+V81</f>
        <v>3144071</v>
      </c>
      <c r="AA81" s="77">
        <f>S81+W81</f>
        <v>0</v>
      </c>
      <c r="AB81" s="77">
        <f>T81+X81</f>
        <v>3144071</v>
      </c>
      <c r="AC81" s="77">
        <f>U81+Y81</f>
        <v>0</v>
      </c>
      <c r="AD81" s="77">
        <v>2749400</v>
      </c>
      <c r="AE81" s="77"/>
      <c r="AF81" s="77">
        <f>AD81</f>
        <v>2749400</v>
      </c>
      <c r="AG81" s="77"/>
      <c r="AH81" s="77"/>
      <c r="AI81" s="77"/>
      <c r="AJ81" s="77">
        <f>AH81</f>
        <v>0</v>
      </c>
      <c r="AK81" s="77"/>
      <c r="AL81" s="77">
        <f>AD81+AH81</f>
        <v>2749400</v>
      </c>
      <c r="AM81" s="77">
        <f>AE81+AI81</f>
        <v>0</v>
      </c>
      <c r="AN81" s="77">
        <f>AF81+AJ81</f>
        <v>2749400</v>
      </c>
      <c r="AO81" s="77">
        <f>AG81+AK81</f>
        <v>0</v>
      </c>
      <c r="AP81" s="77">
        <v>2749400</v>
      </c>
      <c r="AQ81" s="77"/>
      <c r="AR81" s="77">
        <f>AP81</f>
        <v>2749400</v>
      </c>
      <c r="AS81" s="77"/>
      <c r="AT81" s="77"/>
      <c r="AU81" s="77"/>
      <c r="AV81" s="77">
        <f>AT81</f>
        <v>0</v>
      </c>
      <c r="AW81" s="77"/>
      <c r="AX81" s="77">
        <f>AP81+AT81</f>
        <v>2749400</v>
      </c>
      <c r="AY81" s="77">
        <f>AQ81+AU81</f>
        <v>0</v>
      </c>
      <c r="AZ81" s="77">
        <f>AR81+AV81</f>
        <v>2749400</v>
      </c>
      <c r="BA81" s="77">
        <f>AS81+AW81</f>
        <v>0</v>
      </c>
      <c r="BB81" s="103">
        <v>0</v>
      </c>
      <c r="BC81" s="103">
        <v>0</v>
      </c>
    </row>
    <row r="82" spans="1:55" s="11" customFormat="1" ht="32.25" hidden="1" customHeight="1" x14ac:dyDescent="0.25">
      <c r="A82" s="27" t="s">
        <v>394</v>
      </c>
      <c r="B82" s="27"/>
      <c r="C82" s="27"/>
      <c r="D82" s="27"/>
      <c r="E82" s="62">
        <v>851</v>
      </c>
      <c r="F82" s="62" t="s">
        <v>328</v>
      </c>
      <c r="G82" s="62" t="s">
        <v>379</v>
      </c>
      <c r="H82" s="62" t="s">
        <v>395</v>
      </c>
      <c r="I82" s="63"/>
      <c r="J82" s="77">
        <f t="shared" ref="J82:S83" si="84">J83</f>
        <v>0</v>
      </c>
      <c r="K82" s="77">
        <f t="shared" si="84"/>
        <v>0</v>
      </c>
      <c r="L82" s="77">
        <f t="shared" si="84"/>
        <v>0</v>
      </c>
      <c r="M82" s="77">
        <f t="shared" si="84"/>
        <v>0</v>
      </c>
      <c r="N82" s="77">
        <f t="shared" si="84"/>
        <v>0</v>
      </c>
      <c r="O82" s="77">
        <f t="shared" si="84"/>
        <v>0</v>
      </c>
      <c r="P82" s="77">
        <f t="shared" si="84"/>
        <v>0</v>
      </c>
      <c r="Q82" s="77">
        <f t="shared" si="84"/>
        <v>0</v>
      </c>
      <c r="R82" s="77">
        <f t="shared" si="84"/>
        <v>0</v>
      </c>
      <c r="S82" s="77">
        <f t="shared" si="84"/>
        <v>0</v>
      </c>
      <c r="T82" s="77">
        <f t="shared" ref="T82:AC83" si="85">T83</f>
        <v>0</v>
      </c>
      <c r="U82" s="77">
        <f t="shared" si="85"/>
        <v>0</v>
      </c>
      <c r="V82" s="77">
        <f t="shared" si="85"/>
        <v>0</v>
      </c>
      <c r="W82" s="77">
        <f t="shared" si="85"/>
        <v>0</v>
      </c>
      <c r="X82" s="77">
        <f t="shared" si="85"/>
        <v>0</v>
      </c>
      <c r="Y82" s="77">
        <f t="shared" si="85"/>
        <v>0</v>
      </c>
      <c r="Z82" s="77">
        <f t="shared" si="85"/>
        <v>0</v>
      </c>
      <c r="AA82" s="77">
        <f t="shared" si="85"/>
        <v>0</v>
      </c>
      <c r="AB82" s="77">
        <f t="shared" si="85"/>
        <v>0</v>
      </c>
      <c r="AC82" s="77">
        <f t="shared" si="85"/>
        <v>0</v>
      </c>
      <c r="AD82" s="77">
        <f t="shared" ref="AD82:AM83" si="86">AD83</f>
        <v>0</v>
      </c>
      <c r="AE82" s="77">
        <f t="shared" si="86"/>
        <v>0</v>
      </c>
      <c r="AF82" s="77">
        <f t="shared" si="86"/>
        <v>0</v>
      </c>
      <c r="AG82" s="77">
        <f t="shared" si="86"/>
        <v>0</v>
      </c>
      <c r="AH82" s="77">
        <f t="shared" si="86"/>
        <v>0</v>
      </c>
      <c r="AI82" s="77">
        <f t="shared" si="86"/>
        <v>0</v>
      </c>
      <c r="AJ82" s="77">
        <f t="shared" si="86"/>
        <v>0</v>
      </c>
      <c r="AK82" s="77">
        <f t="shared" si="86"/>
        <v>0</v>
      </c>
      <c r="AL82" s="77">
        <f t="shared" si="86"/>
        <v>0</v>
      </c>
      <c r="AM82" s="77">
        <f t="shared" si="86"/>
        <v>0</v>
      </c>
      <c r="AN82" s="77">
        <f t="shared" ref="AN82:AW83" si="87">AN83</f>
        <v>0</v>
      </c>
      <c r="AO82" s="77">
        <f t="shared" si="87"/>
        <v>0</v>
      </c>
      <c r="AP82" s="77">
        <f t="shared" si="87"/>
        <v>0</v>
      </c>
      <c r="AQ82" s="77">
        <f t="shared" si="87"/>
        <v>0</v>
      </c>
      <c r="AR82" s="77">
        <f t="shared" si="87"/>
        <v>0</v>
      </c>
      <c r="AS82" s="77">
        <f t="shared" si="87"/>
        <v>0</v>
      </c>
      <c r="AT82" s="77">
        <f t="shared" si="87"/>
        <v>0</v>
      </c>
      <c r="AU82" s="77">
        <f t="shared" si="87"/>
        <v>0</v>
      </c>
      <c r="AV82" s="77">
        <f t="shared" si="87"/>
        <v>0</v>
      </c>
      <c r="AW82" s="77">
        <f t="shared" si="87"/>
        <v>0</v>
      </c>
      <c r="AX82" s="77">
        <f t="shared" ref="AX82:BA83" si="88">AX83</f>
        <v>0</v>
      </c>
      <c r="AY82" s="77">
        <f t="shared" si="88"/>
        <v>0</v>
      </c>
      <c r="AZ82" s="77">
        <f t="shared" si="88"/>
        <v>0</v>
      </c>
      <c r="BA82" s="77">
        <f t="shared" si="88"/>
        <v>0</v>
      </c>
      <c r="BB82" s="103">
        <v>0</v>
      </c>
      <c r="BC82" s="103">
        <v>0</v>
      </c>
    </row>
    <row r="83" spans="1:55" s="11" customFormat="1" ht="32.25" hidden="1" customHeight="1" x14ac:dyDescent="0.25">
      <c r="A83" s="27" t="s">
        <v>392</v>
      </c>
      <c r="B83" s="27"/>
      <c r="C83" s="27"/>
      <c r="D83" s="27"/>
      <c r="E83" s="62">
        <v>851</v>
      </c>
      <c r="F83" s="63" t="s">
        <v>328</v>
      </c>
      <c r="G83" s="63" t="s">
        <v>379</v>
      </c>
      <c r="H83" s="62" t="s">
        <v>395</v>
      </c>
      <c r="I83" s="63" t="s">
        <v>396</v>
      </c>
      <c r="J83" s="77">
        <f t="shared" si="84"/>
        <v>0</v>
      </c>
      <c r="K83" s="77">
        <f t="shared" si="84"/>
        <v>0</v>
      </c>
      <c r="L83" s="77">
        <f t="shared" si="84"/>
        <v>0</v>
      </c>
      <c r="M83" s="77">
        <f t="shared" si="84"/>
        <v>0</v>
      </c>
      <c r="N83" s="77">
        <f t="shared" si="84"/>
        <v>0</v>
      </c>
      <c r="O83" s="77">
        <f t="shared" si="84"/>
        <v>0</v>
      </c>
      <c r="P83" s="77">
        <f t="shared" si="84"/>
        <v>0</v>
      </c>
      <c r="Q83" s="77">
        <f t="shared" si="84"/>
        <v>0</v>
      </c>
      <c r="R83" s="77">
        <f t="shared" si="84"/>
        <v>0</v>
      </c>
      <c r="S83" s="77">
        <f t="shared" si="84"/>
        <v>0</v>
      </c>
      <c r="T83" s="77">
        <f t="shared" si="85"/>
        <v>0</v>
      </c>
      <c r="U83" s="77">
        <f t="shared" si="85"/>
        <v>0</v>
      </c>
      <c r="V83" s="77">
        <f t="shared" si="85"/>
        <v>0</v>
      </c>
      <c r="W83" s="77">
        <f t="shared" si="85"/>
        <v>0</v>
      </c>
      <c r="X83" s="77">
        <f t="shared" si="85"/>
        <v>0</v>
      </c>
      <c r="Y83" s="77">
        <f t="shared" si="85"/>
        <v>0</v>
      </c>
      <c r="Z83" s="77">
        <f t="shared" si="85"/>
        <v>0</v>
      </c>
      <c r="AA83" s="77">
        <f t="shared" si="85"/>
        <v>0</v>
      </c>
      <c r="AB83" s="77">
        <f t="shared" si="85"/>
        <v>0</v>
      </c>
      <c r="AC83" s="77">
        <f t="shared" si="85"/>
        <v>0</v>
      </c>
      <c r="AD83" s="77">
        <f t="shared" si="86"/>
        <v>0</v>
      </c>
      <c r="AE83" s="77">
        <f t="shared" si="86"/>
        <v>0</v>
      </c>
      <c r="AF83" s="77">
        <f t="shared" si="86"/>
        <v>0</v>
      </c>
      <c r="AG83" s="77">
        <f t="shared" si="86"/>
        <v>0</v>
      </c>
      <c r="AH83" s="77">
        <f t="shared" si="86"/>
        <v>0</v>
      </c>
      <c r="AI83" s="77">
        <f t="shared" si="86"/>
        <v>0</v>
      </c>
      <c r="AJ83" s="77">
        <f t="shared" si="86"/>
        <v>0</v>
      </c>
      <c r="AK83" s="77">
        <f t="shared" si="86"/>
        <v>0</v>
      </c>
      <c r="AL83" s="77">
        <f t="shared" si="86"/>
        <v>0</v>
      </c>
      <c r="AM83" s="77">
        <f t="shared" si="86"/>
        <v>0</v>
      </c>
      <c r="AN83" s="77">
        <f t="shared" si="87"/>
        <v>0</v>
      </c>
      <c r="AO83" s="77">
        <f t="shared" si="87"/>
        <v>0</v>
      </c>
      <c r="AP83" s="77">
        <f t="shared" si="87"/>
        <v>0</v>
      </c>
      <c r="AQ83" s="77">
        <f t="shared" si="87"/>
        <v>0</v>
      </c>
      <c r="AR83" s="77">
        <f t="shared" si="87"/>
        <v>0</v>
      </c>
      <c r="AS83" s="77">
        <f t="shared" si="87"/>
        <v>0</v>
      </c>
      <c r="AT83" s="77">
        <f t="shared" si="87"/>
        <v>0</v>
      </c>
      <c r="AU83" s="77">
        <f t="shared" si="87"/>
        <v>0</v>
      </c>
      <c r="AV83" s="77">
        <f t="shared" si="87"/>
        <v>0</v>
      </c>
      <c r="AW83" s="77">
        <f t="shared" si="87"/>
        <v>0</v>
      </c>
      <c r="AX83" s="77">
        <f t="shared" si="88"/>
        <v>0</v>
      </c>
      <c r="AY83" s="77">
        <f t="shared" si="88"/>
        <v>0</v>
      </c>
      <c r="AZ83" s="77">
        <f t="shared" si="88"/>
        <v>0</v>
      </c>
      <c r="BA83" s="77">
        <f t="shared" si="88"/>
        <v>0</v>
      </c>
      <c r="BB83" s="103">
        <v>0</v>
      </c>
      <c r="BC83" s="103">
        <v>0</v>
      </c>
    </row>
    <row r="84" spans="1:55" s="11" customFormat="1" ht="32.25" hidden="1" customHeight="1" x14ac:dyDescent="0.25">
      <c r="A84" s="27" t="s">
        <v>393</v>
      </c>
      <c r="B84" s="27"/>
      <c r="C84" s="27"/>
      <c r="D84" s="27"/>
      <c r="E84" s="62">
        <v>851</v>
      </c>
      <c r="F84" s="63" t="s">
        <v>328</v>
      </c>
      <c r="G84" s="63" t="s">
        <v>379</v>
      </c>
      <c r="H84" s="62" t="s">
        <v>395</v>
      </c>
      <c r="I84" s="63" t="s">
        <v>397</v>
      </c>
      <c r="J84" s="77"/>
      <c r="K84" s="77"/>
      <c r="L84" s="77"/>
      <c r="M84" s="77"/>
      <c r="N84" s="77"/>
      <c r="O84" s="77"/>
      <c r="P84" s="77"/>
      <c r="Q84" s="77"/>
      <c r="R84" s="77">
        <f>J84+N84</f>
        <v>0</v>
      </c>
      <c r="S84" s="77">
        <f>K84+O84</f>
        <v>0</v>
      </c>
      <c r="T84" s="77">
        <f>L84+P84</f>
        <v>0</v>
      </c>
      <c r="U84" s="77">
        <f>M84+Q84</f>
        <v>0</v>
      </c>
      <c r="V84" s="77"/>
      <c r="W84" s="77"/>
      <c r="X84" s="77"/>
      <c r="Y84" s="77"/>
      <c r="Z84" s="77">
        <f>R84+V84</f>
        <v>0</v>
      </c>
      <c r="AA84" s="77">
        <f>S84+W84</f>
        <v>0</v>
      </c>
      <c r="AB84" s="77">
        <f>T84+X84</f>
        <v>0</v>
      </c>
      <c r="AC84" s="77">
        <f>U84+Y84</f>
        <v>0</v>
      </c>
      <c r="AD84" s="77"/>
      <c r="AE84" s="77"/>
      <c r="AF84" s="77"/>
      <c r="AG84" s="77"/>
      <c r="AH84" s="77"/>
      <c r="AI84" s="77"/>
      <c r="AJ84" s="77"/>
      <c r="AK84" s="77"/>
      <c r="AL84" s="77">
        <f>AD84+AH84</f>
        <v>0</v>
      </c>
      <c r="AM84" s="77">
        <f>AE84+AI84</f>
        <v>0</v>
      </c>
      <c r="AN84" s="77">
        <f>AF84+AJ84</f>
        <v>0</v>
      </c>
      <c r="AO84" s="77">
        <f>AG84+AK84</f>
        <v>0</v>
      </c>
      <c r="AP84" s="77"/>
      <c r="AQ84" s="77"/>
      <c r="AR84" s="77"/>
      <c r="AS84" s="77"/>
      <c r="AT84" s="77"/>
      <c r="AU84" s="77"/>
      <c r="AV84" s="77"/>
      <c r="AW84" s="77"/>
      <c r="AX84" s="77">
        <f>AP84+AT84</f>
        <v>0</v>
      </c>
      <c r="AY84" s="77">
        <f>AQ84+AU84</f>
        <v>0</v>
      </c>
      <c r="AZ84" s="77">
        <f>AR84+AV84</f>
        <v>0</v>
      </c>
      <c r="BA84" s="77">
        <f>AS84+AW84</f>
        <v>0</v>
      </c>
      <c r="BB84" s="103">
        <v>0</v>
      </c>
      <c r="BC84" s="103">
        <v>0</v>
      </c>
    </row>
    <row r="85" spans="1:55" s="116" customFormat="1" ht="22.5" hidden="1" customHeight="1" x14ac:dyDescent="0.25">
      <c r="A85" s="13" t="s">
        <v>398</v>
      </c>
      <c r="B85" s="111"/>
      <c r="C85" s="111"/>
      <c r="D85" s="111"/>
      <c r="E85" s="63">
        <v>851</v>
      </c>
      <c r="F85" s="113" t="s">
        <v>399</v>
      </c>
      <c r="G85" s="113"/>
      <c r="H85" s="62" t="s">
        <v>326</v>
      </c>
      <c r="I85" s="113"/>
      <c r="J85" s="76">
        <f t="shared" ref="J85:S86" si="89">J86</f>
        <v>1901934.4</v>
      </c>
      <c r="K85" s="76">
        <f t="shared" si="89"/>
        <v>1188709</v>
      </c>
      <c r="L85" s="76">
        <f t="shared" si="89"/>
        <v>0</v>
      </c>
      <c r="M85" s="76">
        <f t="shared" si="89"/>
        <v>713225.4</v>
      </c>
      <c r="N85" s="76">
        <f t="shared" si="89"/>
        <v>0</v>
      </c>
      <c r="O85" s="76">
        <f t="shared" si="89"/>
        <v>0</v>
      </c>
      <c r="P85" s="76">
        <f t="shared" si="89"/>
        <v>0</v>
      </c>
      <c r="Q85" s="76">
        <f t="shared" si="89"/>
        <v>0</v>
      </c>
      <c r="R85" s="76">
        <f t="shared" si="89"/>
        <v>1901934.4</v>
      </c>
      <c r="S85" s="76">
        <f t="shared" si="89"/>
        <v>1188709</v>
      </c>
      <c r="T85" s="76">
        <f t="shared" ref="T85:AC86" si="90">T86</f>
        <v>0</v>
      </c>
      <c r="U85" s="76">
        <f t="shared" si="90"/>
        <v>713225.4</v>
      </c>
      <c r="V85" s="76">
        <f t="shared" si="90"/>
        <v>0</v>
      </c>
      <c r="W85" s="76">
        <f t="shared" si="90"/>
        <v>0</v>
      </c>
      <c r="X85" s="76">
        <f t="shared" si="90"/>
        <v>0</v>
      </c>
      <c r="Y85" s="76">
        <f t="shared" si="90"/>
        <v>0</v>
      </c>
      <c r="Z85" s="76">
        <f t="shared" si="90"/>
        <v>1901934.4</v>
      </c>
      <c r="AA85" s="76">
        <f t="shared" si="90"/>
        <v>1188709</v>
      </c>
      <c r="AB85" s="76">
        <f t="shared" si="90"/>
        <v>0</v>
      </c>
      <c r="AC85" s="76">
        <f t="shared" si="90"/>
        <v>713225.4</v>
      </c>
      <c r="AD85" s="76">
        <f t="shared" ref="AD85:AM86" si="91">AD86</f>
        <v>1963505.6</v>
      </c>
      <c r="AE85" s="76">
        <f t="shared" si="91"/>
        <v>1227191</v>
      </c>
      <c r="AF85" s="76">
        <f t="shared" si="91"/>
        <v>0</v>
      </c>
      <c r="AG85" s="76">
        <f t="shared" si="91"/>
        <v>736314.6</v>
      </c>
      <c r="AH85" s="76">
        <f t="shared" si="91"/>
        <v>0</v>
      </c>
      <c r="AI85" s="76">
        <f t="shared" si="91"/>
        <v>0</v>
      </c>
      <c r="AJ85" s="76">
        <f t="shared" si="91"/>
        <v>0</v>
      </c>
      <c r="AK85" s="76">
        <f t="shared" si="91"/>
        <v>0</v>
      </c>
      <c r="AL85" s="76">
        <f t="shared" si="91"/>
        <v>1963505.6</v>
      </c>
      <c r="AM85" s="76">
        <f t="shared" si="91"/>
        <v>1227191</v>
      </c>
      <c r="AN85" s="76">
        <f t="shared" ref="AN85:AW86" si="92">AN86</f>
        <v>0</v>
      </c>
      <c r="AO85" s="76">
        <f t="shared" si="92"/>
        <v>736314.6</v>
      </c>
      <c r="AP85" s="76">
        <f t="shared" si="92"/>
        <v>2030214.4</v>
      </c>
      <c r="AQ85" s="76">
        <f t="shared" si="92"/>
        <v>1268884</v>
      </c>
      <c r="AR85" s="76">
        <f t="shared" si="92"/>
        <v>0</v>
      </c>
      <c r="AS85" s="76">
        <f t="shared" si="92"/>
        <v>761330.4</v>
      </c>
      <c r="AT85" s="76">
        <f t="shared" si="92"/>
        <v>0</v>
      </c>
      <c r="AU85" s="76">
        <f t="shared" si="92"/>
        <v>0</v>
      </c>
      <c r="AV85" s="76">
        <f t="shared" si="92"/>
        <v>0</v>
      </c>
      <c r="AW85" s="76">
        <f t="shared" si="92"/>
        <v>0</v>
      </c>
      <c r="AX85" s="76">
        <f t="shared" ref="AX85:BA86" si="93">AX86</f>
        <v>2030214.4</v>
      </c>
      <c r="AY85" s="76">
        <f t="shared" si="93"/>
        <v>1268884</v>
      </c>
      <c r="AZ85" s="76">
        <f t="shared" si="93"/>
        <v>0</v>
      </c>
      <c r="BA85" s="76">
        <f t="shared" si="93"/>
        <v>761330.4</v>
      </c>
      <c r="BB85" s="103">
        <v>0</v>
      </c>
      <c r="BC85" s="103">
        <v>0</v>
      </c>
    </row>
    <row r="86" spans="1:55" s="121" customFormat="1" ht="32.25" hidden="1" customHeight="1" x14ac:dyDescent="0.25">
      <c r="A86" s="13" t="s">
        <v>400</v>
      </c>
      <c r="B86" s="13"/>
      <c r="C86" s="13"/>
      <c r="D86" s="13"/>
      <c r="E86" s="63">
        <v>851</v>
      </c>
      <c r="F86" s="113" t="s">
        <v>399</v>
      </c>
      <c r="G86" s="113" t="s">
        <v>401</v>
      </c>
      <c r="H86" s="62" t="s">
        <v>326</v>
      </c>
      <c r="I86" s="113"/>
      <c r="J86" s="76">
        <f t="shared" si="89"/>
        <v>1901934.4</v>
      </c>
      <c r="K86" s="76">
        <f t="shared" si="89"/>
        <v>1188709</v>
      </c>
      <c r="L86" s="76">
        <f t="shared" si="89"/>
        <v>0</v>
      </c>
      <c r="M86" s="76">
        <f t="shared" si="89"/>
        <v>713225.4</v>
      </c>
      <c r="N86" s="76">
        <f t="shared" si="89"/>
        <v>0</v>
      </c>
      <c r="O86" s="76">
        <f t="shared" si="89"/>
        <v>0</v>
      </c>
      <c r="P86" s="76">
        <f t="shared" si="89"/>
        <v>0</v>
      </c>
      <c r="Q86" s="76">
        <f t="shared" si="89"/>
        <v>0</v>
      </c>
      <c r="R86" s="76">
        <f t="shared" si="89"/>
        <v>1901934.4</v>
      </c>
      <c r="S86" s="76">
        <f t="shared" si="89"/>
        <v>1188709</v>
      </c>
      <c r="T86" s="76">
        <f t="shared" si="90"/>
        <v>0</v>
      </c>
      <c r="U86" s="76">
        <f t="shared" si="90"/>
        <v>713225.4</v>
      </c>
      <c r="V86" s="76">
        <f t="shared" si="90"/>
        <v>0</v>
      </c>
      <c r="W86" s="76">
        <f t="shared" si="90"/>
        <v>0</v>
      </c>
      <c r="X86" s="76">
        <f t="shared" si="90"/>
        <v>0</v>
      </c>
      <c r="Y86" s="76">
        <f t="shared" si="90"/>
        <v>0</v>
      </c>
      <c r="Z86" s="76">
        <f t="shared" si="90"/>
        <v>1901934.4</v>
      </c>
      <c r="AA86" s="76">
        <f t="shared" si="90"/>
        <v>1188709</v>
      </c>
      <c r="AB86" s="76">
        <f t="shared" si="90"/>
        <v>0</v>
      </c>
      <c r="AC86" s="76">
        <f t="shared" si="90"/>
        <v>713225.4</v>
      </c>
      <c r="AD86" s="76">
        <f t="shared" si="91"/>
        <v>1963505.6</v>
      </c>
      <c r="AE86" s="76">
        <f t="shared" si="91"/>
        <v>1227191</v>
      </c>
      <c r="AF86" s="76">
        <f t="shared" si="91"/>
        <v>0</v>
      </c>
      <c r="AG86" s="76">
        <f t="shared" si="91"/>
        <v>736314.6</v>
      </c>
      <c r="AH86" s="76">
        <f t="shared" si="91"/>
        <v>0</v>
      </c>
      <c r="AI86" s="76">
        <f t="shared" si="91"/>
        <v>0</v>
      </c>
      <c r="AJ86" s="76">
        <f t="shared" si="91"/>
        <v>0</v>
      </c>
      <c r="AK86" s="76">
        <f t="shared" si="91"/>
        <v>0</v>
      </c>
      <c r="AL86" s="76">
        <f t="shared" si="91"/>
        <v>1963505.6</v>
      </c>
      <c r="AM86" s="76">
        <f t="shared" si="91"/>
        <v>1227191</v>
      </c>
      <c r="AN86" s="76">
        <f t="shared" si="92"/>
        <v>0</v>
      </c>
      <c r="AO86" s="76">
        <f t="shared" si="92"/>
        <v>736314.6</v>
      </c>
      <c r="AP86" s="76">
        <f t="shared" si="92"/>
        <v>2030214.4</v>
      </c>
      <c r="AQ86" s="76">
        <f t="shared" si="92"/>
        <v>1268884</v>
      </c>
      <c r="AR86" s="76">
        <f t="shared" si="92"/>
        <v>0</v>
      </c>
      <c r="AS86" s="76">
        <f t="shared" si="92"/>
        <v>761330.4</v>
      </c>
      <c r="AT86" s="76">
        <f t="shared" si="92"/>
        <v>0</v>
      </c>
      <c r="AU86" s="76">
        <f t="shared" si="92"/>
        <v>0</v>
      </c>
      <c r="AV86" s="76">
        <f t="shared" si="92"/>
        <v>0</v>
      </c>
      <c r="AW86" s="76">
        <f t="shared" si="92"/>
        <v>0</v>
      </c>
      <c r="AX86" s="76">
        <f t="shared" si="93"/>
        <v>2030214.4</v>
      </c>
      <c r="AY86" s="76">
        <f t="shared" si="93"/>
        <v>1268884</v>
      </c>
      <c r="AZ86" s="76">
        <f t="shared" si="93"/>
        <v>0</v>
      </c>
      <c r="BA86" s="76">
        <f t="shared" si="93"/>
        <v>761330.4</v>
      </c>
      <c r="BB86" s="103">
        <v>0</v>
      </c>
      <c r="BC86" s="103">
        <v>0</v>
      </c>
    </row>
    <row r="87" spans="1:55" s="120" customFormat="1" ht="32.25" hidden="1" customHeight="1" x14ac:dyDescent="0.25">
      <c r="A87" s="27" t="s">
        <v>402</v>
      </c>
      <c r="B87" s="15"/>
      <c r="C87" s="15"/>
      <c r="D87" s="15"/>
      <c r="E87" s="63">
        <v>851</v>
      </c>
      <c r="F87" s="62" t="s">
        <v>399</v>
      </c>
      <c r="G87" s="62" t="s">
        <v>401</v>
      </c>
      <c r="H87" s="62" t="s">
        <v>403</v>
      </c>
      <c r="I87" s="62" t="s">
        <v>326</v>
      </c>
      <c r="J87" s="77">
        <f t="shared" ref="J87:BA87" si="94">J88+J90+J92</f>
        <v>1901934.4</v>
      </c>
      <c r="K87" s="77">
        <f t="shared" si="94"/>
        <v>1188709</v>
      </c>
      <c r="L87" s="77">
        <f t="shared" si="94"/>
        <v>0</v>
      </c>
      <c r="M87" s="77">
        <f t="shared" si="94"/>
        <v>713225.4</v>
      </c>
      <c r="N87" s="77">
        <f t="shared" si="94"/>
        <v>0</v>
      </c>
      <c r="O87" s="77">
        <f t="shared" si="94"/>
        <v>0</v>
      </c>
      <c r="P87" s="77">
        <f t="shared" si="94"/>
        <v>0</v>
      </c>
      <c r="Q87" s="77">
        <f t="shared" si="94"/>
        <v>0</v>
      </c>
      <c r="R87" s="77">
        <f t="shared" si="94"/>
        <v>1901934.4</v>
      </c>
      <c r="S87" s="77">
        <f t="shared" si="94"/>
        <v>1188709</v>
      </c>
      <c r="T87" s="77">
        <f t="shared" si="94"/>
        <v>0</v>
      </c>
      <c r="U87" s="77">
        <f t="shared" si="94"/>
        <v>713225.4</v>
      </c>
      <c r="V87" s="77">
        <f t="shared" si="94"/>
        <v>0</v>
      </c>
      <c r="W87" s="77">
        <f t="shared" si="94"/>
        <v>0</v>
      </c>
      <c r="X87" s="77">
        <f t="shared" si="94"/>
        <v>0</v>
      </c>
      <c r="Y87" s="77">
        <f t="shared" si="94"/>
        <v>0</v>
      </c>
      <c r="Z87" s="77">
        <f t="shared" si="94"/>
        <v>1901934.4</v>
      </c>
      <c r="AA87" s="77">
        <f t="shared" si="94"/>
        <v>1188709</v>
      </c>
      <c r="AB87" s="77">
        <f t="shared" si="94"/>
        <v>0</v>
      </c>
      <c r="AC87" s="77">
        <f t="shared" si="94"/>
        <v>713225.4</v>
      </c>
      <c r="AD87" s="77">
        <f t="shared" si="94"/>
        <v>1963505.6</v>
      </c>
      <c r="AE87" s="77">
        <f t="shared" si="94"/>
        <v>1227191</v>
      </c>
      <c r="AF87" s="77">
        <f t="shared" si="94"/>
        <v>0</v>
      </c>
      <c r="AG87" s="77">
        <f t="shared" si="94"/>
        <v>736314.6</v>
      </c>
      <c r="AH87" s="77">
        <f t="shared" si="94"/>
        <v>0</v>
      </c>
      <c r="AI87" s="77">
        <f t="shared" si="94"/>
        <v>0</v>
      </c>
      <c r="AJ87" s="77">
        <f t="shared" si="94"/>
        <v>0</v>
      </c>
      <c r="AK87" s="77">
        <f t="shared" si="94"/>
        <v>0</v>
      </c>
      <c r="AL87" s="77">
        <f t="shared" si="94"/>
        <v>1963505.6</v>
      </c>
      <c r="AM87" s="77">
        <f t="shared" si="94"/>
        <v>1227191</v>
      </c>
      <c r="AN87" s="77">
        <f t="shared" si="94"/>
        <v>0</v>
      </c>
      <c r="AO87" s="77">
        <f t="shared" si="94"/>
        <v>736314.6</v>
      </c>
      <c r="AP87" s="77">
        <f t="shared" si="94"/>
        <v>2030214.4</v>
      </c>
      <c r="AQ87" s="77">
        <f t="shared" si="94"/>
        <v>1268884</v>
      </c>
      <c r="AR87" s="77">
        <f t="shared" si="94"/>
        <v>0</v>
      </c>
      <c r="AS87" s="77">
        <f t="shared" si="94"/>
        <v>761330.4</v>
      </c>
      <c r="AT87" s="77">
        <f t="shared" si="94"/>
        <v>0</v>
      </c>
      <c r="AU87" s="77">
        <f t="shared" si="94"/>
        <v>0</v>
      </c>
      <c r="AV87" s="77">
        <f t="shared" si="94"/>
        <v>0</v>
      </c>
      <c r="AW87" s="77">
        <f t="shared" si="94"/>
        <v>0</v>
      </c>
      <c r="AX87" s="77">
        <f t="shared" si="94"/>
        <v>2030214.4</v>
      </c>
      <c r="AY87" s="77">
        <f t="shared" si="94"/>
        <v>1268884</v>
      </c>
      <c r="AZ87" s="77">
        <f t="shared" si="94"/>
        <v>0</v>
      </c>
      <c r="BA87" s="77">
        <f t="shared" si="94"/>
        <v>761330.4</v>
      </c>
      <c r="BB87" s="103">
        <v>0</v>
      </c>
      <c r="BC87" s="103">
        <v>0</v>
      </c>
    </row>
    <row r="88" spans="1:55" s="11" customFormat="1" ht="32.25" hidden="1" customHeight="1" x14ac:dyDescent="0.25">
      <c r="A88" s="27" t="s">
        <v>333</v>
      </c>
      <c r="B88" s="12"/>
      <c r="C88" s="12"/>
      <c r="D88" s="12"/>
      <c r="E88" s="62">
        <v>851</v>
      </c>
      <c r="F88" s="63" t="s">
        <v>399</v>
      </c>
      <c r="G88" s="63" t="s">
        <v>401</v>
      </c>
      <c r="H88" s="62" t="s">
        <v>403</v>
      </c>
      <c r="I88" s="63" t="s">
        <v>334</v>
      </c>
      <c r="J88" s="77">
        <f t="shared" ref="J88:BA88" si="95">J89</f>
        <v>690800</v>
      </c>
      <c r="K88" s="77">
        <f t="shared" si="95"/>
        <v>0</v>
      </c>
      <c r="L88" s="77">
        <f t="shared" si="95"/>
        <v>0</v>
      </c>
      <c r="M88" s="77">
        <f t="shared" si="95"/>
        <v>690800</v>
      </c>
      <c r="N88" s="77">
        <f t="shared" si="95"/>
        <v>0</v>
      </c>
      <c r="O88" s="77">
        <f t="shared" si="95"/>
        <v>0</v>
      </c>
      <c r="P88" s="77">
        <f t="shared" si="95"/>
        <v>0</v>
      </c>
      <c r="Q88" s="77">
        <f t="shared" si="95"/>
        <v>0</v>
      </c>
      <c r="R88" s="77">
        <f t="shared" si="95"/>
        <v>690800</v>
      </c>
      <c r="S88" s="77">
        <f t="shared" si="95"/>
        <v>0</v>
      </c>
      <c r="T88" s="77">
        <f t="shared" si="95"/>
        <v>0</v>
      </c>
      <c r="U88" s="77">
        <f t="shared" si="95"/>
        <v>690800</v>
      </c>
      <c r="V88" s="77">
        <f t="shared" si="95"/>
        <v>0</v>
      </c>
      <c r="W88" s="77">
        <f t="shared" si="95"/>
        <v>0</v>
      </c>
      <c r="X88" s="77">
        <f t="shared" si="95"/>
        <v>0</v>
      </c>
      <c r="Y88" s="77">
        <f t="shared" si="95"/>
        <v>0</v>
      </c>
      <c r="Z88" s="77">
        <f t="shared" si="95"/>
        <v>690800</v>
      </c>
      <c r="AA88" s="77">
        <f t="shared" si="95"/>
        <v>0</v>
      </c>
      <c r="AB88" s="77">
        <f t="shared" si="95"/>
        <v>0</v>
      </c>
      <c r="AC88" s="77">
        <f t="shared" si="95"/>
        <v>690800</v>
      </c>
      <c r="AD88" s="77">
        <f t="shared" si="95"/>
        <v>703100</v>
      </c>
      <c r="AE88" s="77">
        <f t="shared" si="95"/>
        <v>0</v>
      </c>
      <c r="AF88" s="77">
        <f t="shared" si="95"/>
        <v>0</v>
      </c>
      <c r="AG88" s="77">
        <f t="shared" si="95"/>
        <v>703100</v>
      </c>
      <c r="AH88" s="77">
        <f t="shared" si="95"/>
        <v>0</v>
      </c>
      <c r="AI88" s="77">
        <f t="shared" si="95"/>
        <v>0</v>
      </c>
      <c r="AJ88" s="77">
        <f t="shared" si="95"/>
        <v>0</v>
      </c>
      <c r="AK88" s="77">
        <f t="shared" si="95"/>
        <v>0</v>
      </c>
      <c r="AL88" s="77">
        <f t="shared" si="95"/>
        <v>703100</v>
      </c>
      <c r="AM88" s="77">
        <f t="shared" si="95"/>
        <v>0</v>
      </c>
      <c r="AN88" s="77">
        <f t="shared" si="95"/>
        <v>0</v>
      </c>
      <c r="AO88" s="77">
        <f t="shared" si="95"/>
        <v>703100</v>
      </c>
      <c r="AP88" s="77">
        <f t="shared" si="95"/>
        <v>721400</v>
      </c>
      <c r="AQ88" s="77">
        <f t="shared" si="95"/>
        <v>0</v>
      </c>
      <c r="AR88" s="77">
        <f t="shared" si="95"/>
        <v>0</v>
      </c>
      <c r="AS88" s="77">
        <f t="shared" si="95"/>
        <v>721400</v>
      </c>
      <c r="AT88" s="77">
        <f t="shared" si="95"/>
        <v>0</v>
      </c>
      <c r="AU88" s="77">
        <f t="shared" si="95"/>
        <v>0</v>
      </c>
      <c r="AV88" s="77">
        <f t="shared" si="95"/>
        <v>0</v>
      </c>
      <c r="AW88" s="77">
        <f t="shared" si="95"/>
        <v>0</v>
      </c>
      <c r="AX88" s="77">
        <f t="shared" si="95"/>
        <v>721400</v>
      </c>
      <c r="AY88" s="77">
        <f t="shared" si="95"/>
        <v>0</v>
      </c>
      <c r="AZ88" s="77">
        <f t="shared" si="95"/>
        <v>0</v>
      </c>
      <c r="BA88" s="77">
        <f t="shared" si="95"/>
        <v>721400</v>
      </c>
      <c r="BB88" s="103">
        <v>0</v>
      </c>
      <c r="BC88" s="103">
        <v>0</v>
      </c>
    </row>
    <row r="89" spans="1:55" s="11" customFormat="1" ht="32.25" hidden="1" customHeight="1" x14ac:dyDescent="0.25">
      <c r="A89" s="27" t="s">
        <v>335</v>
      </c>
      <c r="B89" s="12"/>
      <c r="C89" s="12"/>
      <c r="D89" s="12"/>
      <c r="E89" s="62">
        <v>851</v>
      </c>
      <c r="F89" s="63" t="s">
        <v>399</v>
      </c>
      <c r="G89" s="63" t="s">
        <v>401</v>
      </c>
      <c r="H89" s="62" t="s">
        <v>403</v>
      </c>
      <c r="I89" s="63" t="s">
        <v>336</v>
      </c>
      <c r="J89" s="77">
        <v>690800</v>
      </c>
      <c r="K89" s="77"/>
      <c r="L89" s="77"/>
      <c r="M89" s="77">
        <f>J89</f>
        <v>690800</v>
      </c>
      <c r="N89" s="77"/>
      <c r="O89" s="77"/>
      <c r="P89" s="77"/>
      <c r="Q89" s="77">
        <f>N89</f>
        <v>0</v>
      </c>
      <c r="R89" s="77">
        <f>J89+N89</f>
        <v>690800</v>
      </c>
      <c r="S89" s="77">
        <f>K89+O89</f>
        <v>0</v>
      </c>
      <c r="T89" s="77">
        <f>L89+P89</f>
        <v>0</v>
      </c>
      <c r="U89" s="77">
        <f>M89+Q89</f>
        <v>690800</v>
      </c>
      <c r="V89" s="77"/>
      <c r="W89" s="77"/>
      <c r="X89" s="77"/>
      <c r="Y89" s="77">
        <f>V89</f>
        <v>0</v>
      </c>
      <c r="Z89" s="77">
        <f>R89+V89</f>
        <v>690800</v>
      </c>
      <c r="AA89" s="77">
        <f>S89+W89</f>
        <v>0</v>
      </c>
      <c r="AB89" s="77">
        <f>T89+X89</f>
        <v>0</v>
      </c>
      <c r="AC89" s="77">
        <f>U89+Y89</f>
        <v>690800</v>
      </c>
      <c r="AD89" s="77">
        <v>703100</v>
      </c>
      <c r="AE89" s="77"/>
      <c r="AF89" s="77"/>
      <c r="AG89" s="77">
        <v>703100</v>
      </c>
      <c r="AH89" s="77"/>
      <c r="AI89" s="77"/>
      <c r="AJ89" s="77"/>
      <c r="AK89" s="77">
        <f>AH89</f>
        <v>0</v>
      </c>
      <c r="AL89" s="77">
        <f>AD89+AH89</f>
        <v>703100</v>
      </c>
      <c r="AM89" s="77">
        <f>AE89+AI89</f>
        <v>0</v>
      </c>
      <c r="AN89" s="77">
        <f>AF89+AJ89</f>
        <v>0</v>
      </c>
      <c r="AO89" s="77">
        <f>AG89+AK89</f>
        <v>703100</v>
      </c>
      <c r="AP89" s="77">
        <v>721400</v>
      </c>
      <c r="AQ89" s="77"/>
      <c r="AR89" s="77"/>
      <c r="AS89" s="77">
        <v>721400</v>
      </c>
      <c r="AT89" s="77"/>
      <c r="AU89" s="77"/>
      <c r="AV89" s="77"/>
      <c r="AW89" s="77">
        <f>AT89</f>
        <v>0</v>
      </c>
      <c r="AX89" s="77">
        <f>AP89+AT89</f>
        <v>721400</v>
      </c>
      <c r="AY89" s="77">
        <f>AQ89+AU89</f>
        <v>0</v>
      </c>
      <c r="AZ89" s="77">
        <f>AR89+AV89</f>
        <v>0</v>
      </c>
      <c r="BA89" s="77">
        <f>AS89+AW89</f>
        <v>721400</v>
      </c>
      <c r="BB89" s="103">
        <v>0</v>
      </c>
      <c r="BC89" s="103">
        <v>0</v>
      </c>
    </row>
    <row r="90" spans="1:55" s="11" customFormat="1" ht="32.25" hidden="1" customHeight="1" x14ac:dyDescent="0.25">
      <c r="A90" s="27" t="s">
        <v>337</v>
      </c>
      <c r="B90" s="12"/>
      <c r="C90" s="12"/>
      <c r="D90" s="12"/>
      <c r="E90" s="62">
        <v>851</v>
      </c>
      <c r="F90" s="63" t="s">
        <v>399</v>
      </c>
      <c r="G90" s="63" t="s">
        <v>401</v>
      </c>
      <c r="H90" s="62" t="s">
        <v>403</v>
      </c>
      <c r="I90" s="63" t="s">
        <v>338</v>
      </c>
      <c r="J90" s="77">
        <f t="shared" ref="J90:BA90" si="96">J91</f>
        <v>22425.4</v>
      </c>
      <c r="K90" s="77">
        <f t="shared" si="96"/>
        <v>0</v>
      </c>
      <c r="L90" s="77">
        <f t="shared" si="96"/>
        <v>0</v>
      </c>
      <c r="M90" s="77">
        <f t="shared" si="96"/>
        <v>22425.4</v>
      </c>
      <c r="N90" s="77">
        <f t="shared" si="96"/>
        <v>0</v>
      </c>
      <c r="O90" s="77">
        <f t="shared" si="96"/>
        <v>0</v>
      </c>
      <c r="P90" s="77">
        <f t="shared" si="96"/>
        <v>0</v>
      </c>
      <c r="Q90" s="77">
        <f t="shared" si="96"/>
        <v>0</v>
      </c>
      <c r="R90" s="77">
        <f t="shared" si="96"/>
        <v>22425.4</v>
      </c>
      <c r="S90" s="77">
        <f t="shared" si="96"/>
        <v>0</v>
      </c>
      <c r="T90" s="77">
        <f t="shared" si="96"/>
        <v>0</v>
      </c>
      <c r="U90" s="77">
        <f t="shared" si="96"/>
        <v>22425.4</v>
      </c>
      <c r="V90" s="77">
        <f t="shared" si="96"/>
        <v>0</v>
      </c>
      <c r="W90" s="77">
        <f t="shared" si="96"/>
        <v>0</v>
      </c>
      <c r="X90" s="77">
        <f t="shared" si="96"/>
        <v>0</v>
      </c>
      <c r="Y90" s="77">
        <f t="shared" si="96"/>
        <v>0</v>
      </c>
      <c r="Z90" s="77">
        <f t="shared" si="96"/>
        <v>22425.4</v>
      </c>
      <c r="AA90" s="77">
        <f t="shared" si="96"/>
        <v>0</v>
      </c>
      <c r="AB90" s="77">
        <f t="shared" si="96"/>
        <v>0</v>
      </c>
      <c r="AC90" s="77">
        <f t="shared" si="96"/>
        <v>22425.4</v>
      </c>
      <c r="AD90" s="77">
        <f t="shared" si="96"/>
        <v>33214.6</v>
      </c>
      <c r="AE90" s="77">
        <f t="shared" si="96"/>
        <v>0</v>
      </c>
      <c r="AF90" s="77">
        <f t="shared" si="96"/>
        <v>0</v>
      </c>
      <c r="AG90" s="77">
        <f t="shared" si="96"/>
        <v>33214.6</v>
      </c>
      <c r="AH90" s="77">
        <f t="shared" si="96"/>
        <v>0</v>
      </c>
      <c r="AI90" s="77">
        <f t="shared" si="96"/>
        <v>0</v>
      </c>
      <c r="AJ90" s="77">
        <f t="shared" si="96"/>
        <v>0</v>
      </c>
      <c r="AK90" s="77">
        <f t="shared" si="96"/>
        <v>0</v>
      </c>
      <c r="AL90" s="77">
        <f t="shared" si="96"/>
        <v>33214.6</v>
      </c>
      <c r="AM90" s="77">
        <f t="shared" si="96"/>
        <v>0</v>
      </c>
      <c r="AN90" s="77">
        <f t="shared" si="96"/>
        <v>0</v>
      </c>
      <c r="AO90" s="77">
        <f t="shared" si="96"/>
        <v>33214.6</v>
      </c>
      <c r="AP90" s="77">
        <f t="shared" si="96"/>
        <v>39930.400000000001</v>
      </c>
      <c r="AQ90" s="77">
        <f t="shared" si="96"/>
        <v>0</v>
      </c>
      <c r="AR90" s="77">
        <f t="shared" si="96"/>
        <v>0</v>
      </c>
      <c r="AS90" s="77">
        <f t="shared" si="96"/>
        <v>39930.400000000001</v>
      </c>
      <c r="AT90" s="77">
        <f t="shared" si="96"/>
        <v>0</v>
      </c>
      <c r="AU90" s="77">
        <f t="shared" si="96"/>
        <v>0</v>
      </c>
      <c r="AV90" s="77">
        <f t="shared" si="96"/>
        <v>0</v>
      </c>
      <c r="AW90" s="77">
        <f t="shared" si="96"/>
        <v>0</v>
      </c>
      <c r="AX90" s="77">
        <f t="shared" si="96"/>
        <v>39930.400000000001</v>
      </c>
      <c r="AY90" s="77">
        <f t="shared" si="96"/>
        <v>0</v>
      </c>
      <c r="AZ90" s="77">
        <f t="shared" si="96"/>
        <v>0</v>
      </c>
      <c r="BA90" s="77">
        <f t="shared" si="96"/>
        <v>39930.400000000001</v>
      </c>
      <c r="BB90" s="103">
        <v>0</v>
      </c>
      <c r="BC90" s="103">
        <v>0</v>
      </c>
    </row>
    <row r="91" spans="1:55" s="11" customFormat="1" ht="32.25" hidden="1" customHeight="1" x14ac:dyDescent="0.25">
      <c r="A91" s="27" t="s">
        <v>339</v>
      </c>
      <c r="B91" s="12"/>
      <c r="C91" s="12"/>
      <c r="D91" s="12"/>
      <c r="E91" s="62">
        <v>851</v>
      </c>
      <c r="F91" s="63" t="s">
        <v>399</v>
      </c>
      <c r="G91" s="63" t="s">
        <v>401</v>
      </c>
      <c r="H91" s="62" t="s">
        <v>403</v>
      </c>
      <c r="I91" s="63" t="s">
        <v>340</v>
      </c>
      <c r="J91" s="77">
        <v>22425.4</v>
      </c>
      <c r="K91" s="77"/>
      <c r="L91" s="77"/>
      <c r="M91" s="77">
        <f>J91</f>
        <v>22425.4</v>
      </c>
      <c r="N91" s="77"/>
      <c r="O91" s="77"/>
      <c r="P91" s="77"/>
      <c r="Q91" s="77">
        <f>N91</f>
        <v>0</v>
      </c>
      <c r="R91" s="77">
        <f>J91+N91</f>
        <v>22425.4</v>
      </c>
      <c r="S91" s="77">
        <f>K91+O91</f>
        <v>0</v>
      </c>
      <c r="T91" s="77">
        <f>L91+P91</f>
        <v>0</v>
      </c>
      <c r="U91" s="77">
        <f>M91+Q91</f>
        <v>22425.4</v>
      </c>
      <c r="V91" s="77"/>
      <c r="W91" s="77"/>
      <c r="X91" s="77"/>
      <c r="Y91" s="77">
        <f>V91</f>
        <v>0</v>
      </c>
      <c r="Z91" s="77">
        <f>R91+V91</f>
        <v>22425.4</v>
      </c>
      <c r="AA91" s="77">
        <f>S91+W91</f>
        <v>0</v>
      </c>
      <c r="AB91" s="77">
        <f>T91+X91</f>
        <v>0</v>
      </c>
      <c r="AC91" s="77">
        <f>U91+Y91</f>
        <v>22425.4</v>
      </c>
      <c r="AD91" s="77">
        <v>33214.6</v>
      </c>
      <c r="AE91" s="77"/>
      <c r="AF91" s="77"/>
      <c r="AG91" s="77">
        <v>33214.6</v>
      </c>
      <c r="AH91" s="77"/>
      <c r="AI91" s="77"/>
      <c r="AJ91" s="77"/>
      <c r="AK91" s="77">
        <f>AH91</f>
        <v>0</v>
      </c>
      <c r="AL91" s="77">
        <f>AD91+AH91</f>
        <v>33214.6</v>
      </c>
      <c r="AM91" s="77">
        <f>AE91+AI91</f>
        <v>0</v>
      </c>
      <c r="AN91" s="77">
        <f>AF91+AJ91</f>
        <v>0</v>
      </c>
      <c r="AO91" s="77">
        <f>AG91+AK91</f>
        <v>33214.6</v>
      </c>
      <c r="AP91" s="77">
        <v>39930.400000000001</v>
      </c>
      <c r="AQ91" s="77"/>
      <c r="AR91" s="77"/>
      <c r="AS91" s="77">
        <v>39930.400000000001</v>
      </c>
      <c r="AT91" s="77"/>
      <c r="AU91" s="77"/>
      <c r="AV91" s="77"/>
      <c r="AW91" s="77">
        <f>AT91</f>
        <v>0</v>
      </c>
      <c r="AX91" s="77">
        <f>AP91+AT91</f>
        <v>39930.400000000001</v>
      </c>
      <c r="AY91" s="77">
        <f>AQ91+AU91</f>
        <v>0</v>
      </c>
      <c r="AZ91" s="77">
        <f>AR91+AV91</f>
        <v>0</v>
      </c>
      <c r="BA91" s="77">
        <f>AS91+AW91</f>
        <v>39930.400000000001</v>
      </c>
      <c r="BB91" s="103">
        <v>0</v>
      </c>
      <c r="BC91" s="103">
        <v>0</v>
      </c>
    </row>
    <row r="92" spans="1:55" s="11" customFormat="1" ht="32.25" hidden="1" customHeight="1" x14ac:dyDescent="0.25">
      <c r="A92" s="27" t="s">
        <v>345</v>
      </c>
      <c r="B92" s="15"/>
      <c r="C92" s="15"/>
      <c r="D92" s="15"/>
      <c r="E92" s="62">
        <v>851</v>
      </c>
      <c r="F92" s="62" t="s">
        <v>399</v>
      </c>
      <c r="G92" s="62" t="s">
        <v>401</v>
      </c>
      <c r="H92" s="62" t="s">
        <v>403</v>
      </c>
      <c r="I92" s="62" t="s">
        <v>346</v>
      </c>
      <c r="J92" s="77">
        <f t="shared" ref="J92:BA92" si="97">J93</f>
        <v>1188709</v>
      </c>
      <c r="K92" s="77">
        <f t="shared" si="97"/>
        <v>1188709</v>
      </c>
      <c r="L92" s="77">
        <f t="shared" si="97"/>
        <v>0</v>
      </c>
      <c r="M92" s="77">
        <f t="shared" si="97"/>
        <v>0</v>
      </c>
      <c r="N92" s="77">
        <f t="shared" si="97"/>
        <v>0</v>
      </c>
      <c r="O92" s="77">
        <f t="shared" si="97"/>
        <v>0</v>
      </c>
      <c r="P92" s="77">
        <f t="shared" si="97"/>
        <v>0</v>
      </c>
      <c r="Q92" s="77">
        <f t="shared" si="97"/>
        <v>0</v>
      </c>
      <c r="R92" s="77">
        <f t="shared" si="97"/>
        <v>1188709</v>
      </c>
      <c r="S92" s="77">
        <f t="shared" si="97"/>
        <v>1188709</v>
      </c>
      <c r="T92" s="77">
        <f t="shared" si="97"/>
        <v>0</v>
      </c>
      <c r="U92" s="77">
        <f t="shared" si="97"/>
        <v>0</v>
      </c>
      <c r="V92" s="77">
        <f t="shared" si="97"/>
        <v>0</v>
      </c>
      <c r="W92" s="77">
        <f t="shared" si="97"/>
        <v>0</v>
      </c>
      <c r="X92" s="77">
        <f t="shared" si="97"/>
        <v>0</v>
      </c>
      <c r="Y92" s="77">
        <f t="shared" si="97"/>
        <v>0</v>
      </c>
      <c r="Z92" s="77">
        <f t="shared" si="97"/>
        <v>1188709</v>
      </c>
      <c r="AA92" s="77">
        <f t="shared" si="97"/>
        <v>1188709</v>
      </c>
      <c r="AB92" s="77">
        <f t="shared" si="97"/>
        <v>0</v>
      </c>
      <c r="AC92" s="77">
        <f t="shared" si="97"/>
        <v>0</v>
      </c>
      <c r="AD92" s="77">
        <f t="shared" si="97"/>
        <v>1227191</v>
      </c>
      <c r="AE92" s="77">
        <f t="shared" si="97"/>
        <v>1227191</v>
      </c>
      <c r="AF92" s="77">
        <f t="shared" si="97"/>
        <v>0</v>
      </c>
      <c r="AG92" s="77">
        <f t="shared" si="97"/>
        <v>0</v>
      </c>
      <c r="AH92" s="77">
        <f t="shared" si="97"/>
        <v>0</v>
      </c>
      <c r="AI92" s="77">
        <f t="shared" si="97"/>
        <v>0</v>
      </c>
      <c r="AJ92" s="77">
        <f t="shared" si="97"/>
        <v>0</v>
      </c>
      <c r="AK92" s="77">
        <f t="shared" si="97"/>
        <v>0</v>
      </c>
      <c r="AL92" s="77">
        <f t="shared" si="97"/>
        <v>1227191</v>
      </c>
      <c r="AM92" s="77">
        <f t="shared" si="97"/>
        <v>1227191</v>
      </c>
      <c r="AN92" s="77">
        <f t="shared" si="97"/>
        <v>0</v>
      </c>
      <c r="AO92" s="77">
        <f t="shared" si="97"/>
        <v>0</v>
      </c>
      <c r="AP92" s="77">
        <f t="shared" si="97"/>
        <v>1268884</v>
      </c>
      <c r="AQ92" s="77">
        <f t="shared" si="97"/>
        <v>1268884</v>
      </c>
      <c r="AR92" s="77">
        <f t="shared" si="97"/>
        <v>0</v>
      </c>
      <c r="AS92" s="77">
        <f t="shared" si="97"/>
        <v>0</v>
      </c>
      <c r="AT92" s="77">
        <f t="shared" si="97"/>
        <v>0</v>
      </c>
      <c r="AU92" s="77">
        <f t="shared" si="97"/>
        <v>0</v>
      </c>
      <c r="AV92" s="77">
        <f t="shared" si="97"/>
        <v>0</v>
      </c>
      <c r="AW92" s="77">
        <f t="shared" si="97"/>
        <v>0</v>
      </c>
      <c r="AX92" s="77">
        <f t="shared" si="97"/>
        <v>1268884</v>
      </c>
      <c r="AY92" s="77">
        <f t="shared" si="97"/>
        <v>1268884</v>
      </c>
      <c r="AZ92" s="77">
        <f t="shared" si="97"/>
        <v>0</v>
      </c>
      <c r="BA92" s="77">
        <f t="shared" si="97"/>
        <v>0</v>
      </c>
      <c r="BB92" s="103">
        <v>0</v>
      </c>
      <c r="BC92" s="103">
        <v>0</v>
      </c>
    </row>
    <row r="93" spans="1:55" s="11" customFormat="1" ht="23.25" hidden="1" customHeight="1" x14ac:dyDescent="0.25">
      <c r="A93" s="27" t="s">
        <v>347</v>
      </c>
      <c r="B93" s="15"/>
      <c r="C93" s="15"/>
      <c r="D93" s="15"/>
      <c r="E93" s="62">
        <v>851</v>
      </c>
      <c r="F93" s="62" t="s">
        <v>399</v>
      </c>
      <c r="G93" s="62" t="s">
        <v>401</v>
      </c>
      <c r="H93" s="62" t="s">
        <v>403</v>
      </c>
      <c r="I93" s="62" t="s">
        <v>348</v>
      </c>
      <c r="J93" s="77">
        <v>1188709</v>
      </c>
      <c r="K93" s="77">
        <f>J93</f>
        <v>1188709</v>
      </c>
      <c r="L93" s="77"/>
      <c r="M93" s="77"/>
      <c r="N93" s="77"/>
      <c r="O93" s="77">
        <f>N93</f>
        <v>0</v>
      </c>
      <c r="P93" s="77"/>
      <c r="Q93" s="77"/>
      <c r="R93" s="77">
        <f>J93+N93</f>
        <v>1188709</v>
      </c>
      <c r="S93" s="77">
        <f>K93+O93</f>
        <v>1188709</v>
      </c>
      <c r="T93" s="77">
        <f>L93+P93</f>
        <v>0</v>
      </c>
      <c r="U93" s="77">
        <f>M93+Q93</f>
        <v>0</v>
      </c>
      <c r="V93" s="77"/>
      <c r="W93" s="77">
        <f>V93</f>
        <v>0</v>
      </c>
      <c r="X93" s="77"/>
      <c r="Y93" s="77"/>
      <c r="Z93" s="77">
        <f>R93+V93</f>
        <v>1188709</v>
      </c>
      <c r="AA93" s="77">
        <f>S93+W93</f>
        <v>1188709</v>
      </c>
      <c r="AB93" s="77">
        <f>T93+X93</f>
        <v>0</v>
      </c>
      <c r="AC93" s="77">
        <f>U93+Y93</f>
        <v>0</v>
      </c>
      <c r="AD93" s="77">
        <v>1227191</v>
      </c>
      <c r="AE93" s="77">
        <f>AD93</f>
        <v>1227191</v>
      </c>
      <c r="AF93" s="77"/>
      <c r="AG93" s="77"/>
      <c r="AH93" s="77"/>
      <c r="AI93" s="77">
        <f>AH93</f>
        <v>0</v>
      </c>
      <c r="AJ93" s="77"/>
      <c r="AK93" s="77"/>
      <c r="AL93" s="77">
        <f>AD93+AH93</f>
        <v>1227191</v>
      </c>
      <c r="AM93" s="77">
        <f>AE93+AI93</f>
        <v>1227191</v>
      </c>
      <c r="AN93" s="77">
        <f>AF93+AJ93</f>
        <v>0</v>
      </c>
      <c r="AO93" s="77">
        <f>AG93+AK93</f>
        <v>0</v>
      </c>
      <c r="AP93" s="77">
        <v>1268884</v>
      </c>
      <c r="AQ93" s="77">
        <f>AP93</f>
        <v>1268884</v>
      </c>
      <c r="AR93" s="77"/>
      <c r="AS93" s="77"/>
      <c r="AT93" s="77"/>
      <c r="AU93" s="77">
        <f>AT93</f>
        <v>0</v>
      </c>
      <c r="AV93" s="77"/>
      <c r="AW93" s="77"/>
      <c r="AX93" s="77">
        <f>AP93+AT93</f>
        <v>1268884</v>
      </c>
      <c r="AY93" s="77">
        <f>AQ93+AU93</f>
        <v>1268884</v>
      </c>
      <c r="AZ93" s="77">
        <f>AR93+AV93</f>
        <v>0</v>
      </c>
      <c r="BA93" s="77">
        <f>AS93+AW93</f>
        <v>0</v>
      </c>
      <c r="BB93" s="103">
        <v>0</v>
      </c>
      <c r="BC93" s="103">
        <v>0</v>
      </c>
    </row>
    <row r="94" spans="1:55" s="116" customFormat="1" ht="32.25" hidden="1" customHeight="1" x14ac:dyDescent="0.25">
      <c r="A94" s="13" t="s">
        <v>404</v>
      </c>
      <c r="B94" s="111"/>
      <c r="C94" s="111"/>
      <c r="D94" s="111"/>
      <c r="E94" s="62">
        <v>851</v>
      </c>
      <c r="F94" s="113" t="s">
        <v>401</v>
      </c>
      <c r="G94" s="113"/>
      <c r="H94" s="62" t="s">
        <v>326</v>
      </c>
      <c r="I94" s="113"/>
      <c r="J94" s="76">
        <f t="shared" ref="J94:BA94" si="98">J95</f>
        <v>3399970</v>
      </c>
      <c r="K94" s="76">
        <f t="shared" si="98"/>
        <v>0</v>
      </c>
      <c r="L94" s="76">
        <f t="shared" si="98"/>
        <v>3399970</v>
      </c>
      <c r="M94" s="76">
        <f t="shared" si="98"/>
        <v>0</v>
      </c>
      <c r="N94" s="76">
        <f t="shared" si="98"/>
        <v>66358.28</v>
      </c>
      <c r="O94" s="76">
        <f t="shared" si="98"/>
        <v>0</v>
      </c>
      <c r="P94" s="76">
        <f t="shared" si="98"/>
        <v>66358.28</v>
      </c>
      <c r="Q94" s="76">
        <f t="shared" si="98"/>
        <v>0</v>
      </c>
      <c r="R94" s="76">
        <f t="shared" si="98"/>
        <v>3466328.28</v>
      </c>
      <c r="S94" s="76">
        <f t="shared" si="98"/>
        <v>0</v>
      </c>
      <c r="T94" s="76">
        <f t="shared" si="98"/>
        <v>3466328.28</v>
      </c>
      <c r="U94" s="76">
        <f t="shared" si="98"/>
        <v>0</v>
      </c>
      <c r="V94" s="76">
        <f t="shared" si="98"/>
        <v>0</v>
      </c>
      <c r="W94" s="76">
        <f t="shared" si="98"/>
        <v>0</v>
      </c>
      <c r="X94" s="76">
        <f t="shared" si="98"/>
        <v>0</v>
      </c>
      <c r="Y94" s="76">
        <f t="shared" si="98"/>
        <v>0</v>
      </c>
      <c r="Z94" s="76">
        <f t="shared" si="98"/>
        <v>3466328.28</v>
      </c>
      <c r="AA94" s="76">
        <f t="shared" si="98"/>
        <v>0</v>
      </c>
      <c r="AB94" s="76">
        <f t="shared" si="98"/>
        <v>3466328.28</v>
      </c>
      <c r="AC94" s="76">
        <f t="shared" si="98"/>
        <v>0</v>
      </c>
      <c r="AD94" s="76">
        <f t="shared" si="98"/>
        <v>2720300</v>
      </c>
      <c r="AE94" s="76">
        <f t="shared" si="98"/>
        <v>0</v>
      </c>
      <c r="AF94" s="76">
        <f t="shared" si="98"/>
        <v>2720300</v>
      </c>
      <c r="AG94" s="76">
        <f t="shared" si="98"/>
        <v>0</v>
      </c>
      <c r="AH94" s="76">
        <f t="shared" si="98"/>
        <v>0</v>
      </c>
      <c r="AI94" s="76">
        <f t="shared" si="98"/>
        <v>0</v>
      </c>
      <c r="AJ94" s="76">
        <f t="shared" si="98"/>
        <v>0</v>
      </c>
      <c r="AK94" s="76">
        <f t="shared" si="98"/>
        <v>0</v>
      </c>
      <c r="AL94" s="76">
        <f t="shared" si="98"/>
        <v>2720300</v>
      </c>
      <c r="AM94" s="76">
        <f t="shared" si="98"/>
        <v>0</v>
      </c>
      <c r="AN94" s="76">
        <f t="shared" si="98"/>
        <v>2720300</v>
      </c>
      <c r="AO94" s="76">
        <f t="shared" si="98"/>
        <v>0</v>
      </c>
      <c r="AP94" s="76">
        <f t="shared" si="98"/>
        <v>2720300</v>
      </c>
      <c r="AQ94" s="76">
        <f t="shared" si="98"/>
        <v>0</v>
      </c>
      <c r="AR94" s="76">
        <f t="shared" si="98"/>
        <v>2720300</v>
      </c>
      <c r="AS94" s="76">
        <f t="shared" si="98"/>
        <v>0</v>
      </c>
      <c r="AT94" s="76">
        <f t="shared" si="98"/>
        <v>0</v>
      </c>
      <c r="AU94" s="76">
        <f t="shared" si="98"/>
        <v>0</v>
      </c>
      <c r="AV94" s="76">
        <f t="shared" si="98"/>
        <v>0</v>
      </c>
      <c r="AW94" s="76">
        <f t="shared" si="98"/>
        <v>0</v>
      </c>
      <c r="AX94" s="76">
        <f t="shared" si="98"/>
        <v>2720300</v>
      </c>
      <c r="AY94" s="76">
        <f t="shared" si="98"/>
        <v>0</v>
      </c>
      <c r="AZ94" s="76">
        <f t="shared" si="98"/>
        <v>2720300</v>
      </c>
      <c r="BA94" s="76">
        <f t="shared" si="98"/>
        <v>0</v>
      </c>
      <c r="BB94" s="103">
        <v>0</v>
      </c>
      <c r="BC94" s="103">
        <v>0</v>
      </c>
    </row>
    <row r="95" spans="1:55" s="116" customFormat="1" ht="32.25" hidden="1" customHeight="1" x14ac:dyDescent="0.25">
      <c r="A95" s="13" t="s">
        <v>405</v>
      </c>
      <c r="B95" s="111"/>
      <c r="C95" s="111"/>
      <c r="D95" s="111"/>
      <c r="E95" s="62">
        <v>851</v>
      </c>
      <c r="F95" s="113" t="s">
        <v>401</v>
      </c>
      <c r="G95" s="113" t="s">
        <v>406</v>
      </c>
      <c r="H95" s="62" t="s">
        <v>326</v>
      </c>
      <c r="I95" s="113"/>
      <c r="J95" s="76">
        <f t="shared" ref="J95:BA95" si="99">J96+J103</f>
        <v>3399970</v>
      </c>
      <c r="K95" s="76">
        <f t="shared" si="99"/>
        <v>0</v>
      </c>
      <c r="L95" s="76">
        <f t="shared" si="99"/>
        <v>3399970</v>
      </c>
      <c r="M95" s="76">
        <f t="shared" si="99"/>
        <v>0</v>
      </c>
      <c r="N95" s="76">
        <f t="shared" si="99"/>
        <v>66358.28</v>
      </c>
      <c r="O95" s="76">
        <f t="shared" si="99"/>
        <v>0</v>
      </c>
      <c r="P95" s="76">
        <f t="shared" si="99"/>
        <v>66358.28</v>
      </c>
      <c r="Q95" s="76">
        <f t="shared" si="99"/>
        <v>0</v>
      </c>
      <c r="R95" s="76">
        <f t="shared" si="99"/>
        <v>3466328.28</v>
      </c>
      <c r="S95" s="76">
        <f t="shared" si="99"/>
        <v>0</v>
      </c>
      <c r="T95" s="76">
        <f t="shared" si="99"/>
        <v>3466328.28</v>
      </c>
      <c r="U95" s="76">
        <f t="shared" si="99"/>
        <v>0</v>
      </c>
      <c r="V95" s="76">
        <f t="shared" si="99"/>
        <v>0</v>
      </c>
      <c r="W95" s="76">
        <f t="shared" si="99"/>
        <v>0</v>
      </c>
      <c r="X95" s="76">
        <f t="shared" si="99"/>
        <v>0</v>
      </c>
      <c r="Y95" s="76">
        <f t="shared" si="99"/>
        <v>0</v>
      </c>
      <c r="Z95" s="76">
        <f t="shared" si="99"/>
        <v>3466328.28</v>
      </c>
      <c r="AA95" s="76">
        <f t="shared" si="99"/>
        <v>0</v>
      </c>
      <c r="AB95" s="76">
        <f t="shared" si="99"/>
        <v>3466328.28</v>
      </c>
      <c r="AC95" s="76">
        <f t="shared" si="99"/>
        <v>0</v>
      </c>
      <c r="AD95" s="76">
        <f t="shared" si="99"/>
        <v>2720300</v>
      </c>
      <c r="AE95" s="76">
        <f t="shared" si="99"/>
        <v>0</v>
      </c>
      <c r="AF95" s="76">
        <f t="shared" si="99"/>
        <v>2720300</v>
      </c>
      <c r="AG95" s="76">
        <f t="shared" si="99"/>
        <v>0</v>
      </c>
      <c r="AH95" s="76">
        <f t="shared" si="99"/>
        <v>0</v>
      </c>
      <c r="AI95" s="76">
        <f t="shared" si="99"/>
        <v>0</v>
      </c>
      <c r="AJ95" s="76">
        <f t="shared" si="99"/>
        <v>0</v>
      </c>
      <c r="AK95" s="76">
        <f t="shared" si="99"/>
        <v>0</v>
      </c>
      <c r="AL95" s="76">
        <f t="shared" si="99"/>
        <v>2720300</v>
      </c>
      <c r="AM95" s="76">
        <f t="shared" si="99"/>
        <v>0</v>
      </c>
      <c r="AN95" s="76">
        <f t="shared" si="99"/>
        <v>2720300</v>
      </c>
      <c r="AO95" s="76">
        <f t="shared" si="99"/>
        <v>0</v>
      </c>
      <c r="AP95" s="76">
        <f t="shared" si="99"/>
        <v>2720300</v>
      </c>
      <c r="AQ95" s="76">
        <f t="shared" si="99"/>
        <v>0</v>
      </c>
      <c r="AR95" s="76">
        <f t="shared" si="99"/>
        <v>2720300</v>
      </c>
      <c r="AS95" s="76">
        <f t="shared" si="99"/>
        <v>0</v>
      </c>
      <c r="AT95" s="76">
        <f t="shared" si="99"/>
        <v>0</v>
      </c>
      <c r="AU95" s="76">
        <f t="shared" si="99"/>
        <v>0</v>
      </c>
      <c r="AV95" s="76">
        <f t="shared" si="99"/>
        <v>0</v>
      </c>
      <c r="AW95" s="76">
        <f t="shared" si="99"/>
        <v>0</v>
      </c>
      <c r="AX95" s="76">
        <f t="shared" si="99"/>
        <v>2720300</v>
      </c>
      <c r="AY95" s="76">
        <f t="shared" si="99"/>
        <v>0</v>
      </c>
      <c r="AZ95" s="76">
        <f t="shared" si="99"/>
        <v>2720300</v>
      </c>
      <c r="BA95" s="76">
        <f t="shared" si="99"/>
        <v>0</v>
      </c>
      <c r="BB95" s="103">
        <v>0</v>
      </c>
      <c r="BC95" s="103">
        <v>0</v>
      </c>
    </row>
    <row r="96" spans="1:55" s="11" customFormat="1" ht="32.25" hidden="1" customHeight="1" x14ac:dyDescent="0.25">
      <c r="A96" s="27" t="s">
        <v>407</v>
      </c>
      <c r="B96" s="27"/>
      <c r="C96" s="27"/>
      <c r="D96" s="27"/>
      <c r="E96" s="62">
        <v>851</v>
      </c>
      <c r="F96" s="63" t="s">
        <v>401</v>
      </c>
      <c r="G96" s="63" t="s">
        <v>406</v>
      </c>
      <c r="H96" s="62" t="s">
        <v>408</v>
      </c>
      <c r="I96" s="63"/>
      <c r="J96" s="77">
        <f t="shared" ref="J96:BA96" si="100">J97+J99+J101</f>
        <v>3278200</v>
      </c>
      <c r="K96" s="77">
        <f t="shared" si="100"/>
        <v>0</v>
      </c>
      <c r="L96" s="77">
        <f t="shared" si="100"/>
        <v>3278200</v>
      </c>
      <c r="M96" s="77">
        <f t="shared" si="100"/>
        <v>0</v>
      </c>
      <c r="N96" s="77">
        <f t="shared" si="100"/>
        <v>30906</v>
      </c>
      <c r="O96" s="77">
        <f t="shared" si="100"/>
        <v>0</v>
      </c>
      <c r="P96" s="77">
        <f t="shared" si="100"/>
        <v>30906</v>
      </c>
      <c r="Q96" s="77">
        <f t="shared" si="100"/>
        <v>0</v>
      </c>
      <c r="R96" s="77">
        <f t="shared" si="100"/>
        <v>3309106</v>
      </c>
      <c r="S96" s="77">
        <f t="shared" si="100"/>
        <v>0</v>
      </c>
      <c r="T96" s="77">
        <f t="shared" si="100"/>
        <v>3309106</v>
      </c>
      <c r="U96" s="77">
        <f t="shared" si="100"/>
        <v>0</v>
      </c>
      <c r="V96" s="77">
        <f t="shared" si="100"/>
        <v>0</v>
      </c>
      <c r="W96" s="77">
        <f t="shared" si="100"/>
        <v>0</v>
      </c>
      <c r="X96" s="77">
        <f t="shared" si="100"/>
        <v>0</v>
      </c>
      <c r="Y96" s="77">
        <f t="shared" si="100"/>
        <v>0</v>
      </c>
      <c r="Z96" s="77">
        <f t="shared" si="100"/>
        <v>3309106</v>
      </c>
      <c r="AA96" s="77">
        <f t="shared" si="100"/>
        <v>0</v>
      </c>
      <c r="AB96" s="77">
        <f t="shared" si="100"/>
        <v>3309106</v>
      </c>
      <c r="AC96" s="77">
        <f t="shared" si="100"/>
        <v>0</v>
      </c>
      <c r="AD96" s="77">
        <f t="shared" si="100"/>
        <v>2660300</v>
      </c>
      <c r="AE96" s="77">
        <f t="shared" si="100"/>
        <v>0</v>
      </c>
      <c r="AF96" s="77">
        <f t="shared" si="100"/>
        <v>2660300</v>
      </c>
      <c r="AG96" s="77">
        <f t="shared" si="100"/>
        <v>0</v>
      </c>
      <c r="AH96" s="77">
        <f t="shared" si="100"/>
        <v>0</v>
      </c>
      <c r="AI96" s="77">
        <f t="shared" si="100"/>
        <v>0</v>
      </c>
      <c r="AJ96" s="77">
        <f t="shared" si="100"/>
        <v>0</v>
      </c>
      <c r="AK96" s="77">
        <f t="shared" si="100"/>
        <v>0</v>
      </c>
      <c r="AL96" s="77">
        <f t="shared" si="100"/>
        <v>2660300</v>
      </c>
      <c r="AM96" s="77">
        <f t="shared" si="100"/>
        <v>0</v>
      </c>
      <c r="AN96" s="77">
        <f t="shared" si="100"/>
        <v>2660300</v>
      </c>
      <c r="AO96" s="77">
        <f t="shared" si="100"/>
        <v>0</v>
      </c>
      <c r="AP96" s="77">
        <f t="shared" si="100"/>
        <v>2660300</v>
      </c>
      <c r="AQ96" s="77">
        <f t="shared" si="100"/>
        <v>0</v>
      </c>
      <c r="AR96" s="77">
        <f t="shared" si="100"/>
        <v>2660300</v>
      </c>
      <c r="AS96" s="77">
        <f t="shared" si="100"/>
        <v>0</v>
      </c>
      <c r="AT96" s="77">
        <f t="shared" si="100"/>
        <v>0</v>
      </c>
      <c r="AU96" s="77">
        <f t="shared" si="100"/>
        <v>0</v>
      </c>
      <c r="AV96" s="77">
        <f t="shared" si="100"/>
        <v>0</v>
      </c>
      <c r="AW96" s="77">
        <f t="shared" si="100"/>
        <v>0</v>
      </c>
      <c r="AX96" s="77">
        <f t="shared" si="100"/>
        <v>2660300</v>
      </c>
      <c r="AY96" s="77">
        <f t="shared" si="100"/>
        <v>0</v>
      </c>
      <c r="AZ96" s="77">
        <f t="shared" si="100"/>
        <v>2660300</v>
      </c>
      <c r="BA96" s="77">
        <f t="shared" si="100"/>
        <v>0</v>
      </c>
      <c r="BB96" s="103">
        <v>0</v>
      </c>
      <c r="BC96" s="103">
        <v>0</v>
      </c>
    </row>
    <row r="97" spans="1:55" s="11" customFormat="1" ht="32.25" hidden="1" customHeight="1" x14ac:dyDescent="0.25">
      <c r="A97" s="27" t="s">
        <v>333</v>
      </c>
      <c r="B97" s="27"/>
      <c r="C97" s="27"/>
      <c r="D97" s="27"/>
      <c r="E97" s="62">
        <v>851</v>
      </c>
      <c r="F97" s="63" t="s">
        <v>401</v>
      </c>
      <c r="G97" s="62" t="s">
        <v>406</v>
      </c>
      <c r="H97" s="62" t="s">
        <v>408</v>
      </c>
      <c r="I97" s="63" t="s">
        <v>334</v>
      </c>
      <c r="J97" s="77">
        <f t="shared" ref="J97:BA97" si="101">J98</f>
        <v>2311300</v>
      </c>
      <c r="K97" s="77">
        <f t="shared" si="101"/>
        <v>0</v>
      </c>
      <c r="L97" s="77">
        <f t="shared" si="101"/>
        <v>2311300</v>
      </c>
      <c r="M97" s="77">
        <f t="shared" si="101"/>
        <v>0</v>
      </c>
      <c r="N97" s="77">
        <f t="shared" si="101"/>
        <v>0</v>
      </c>
      <c r="O97" s="77">
        <f t="shared" si="101"/>
        <v>0</v>
      </c>
      <c r="P97" s="77">
        <f t="shared" si="101"/>
        <v>0</v>
      </c>
      <c r="Q97" s="77">
        <f t="shared" si="101"/>
        <v>0</v>
      </c>
      <c r="R97" s="77">
        <f t="shared" si="101"/>
        <v>2311300</v>
      </c>
      <c r="S97" s="77">
        <f t="shared" si="101"/>
        <v>0</v>
      </c>
      <c r="T97" s="77">
        <f t="shared" si="101"/>
        <v>2311300</v>
      </c>
      <c r="U97" s="77">
        <f t="shared" si="101"/>
        <v>0</v>
      </c>
      <c r="V97" s="77">
        <f t="shared" si="101"/>
        <v>0</v>
      </c>
      <c r="W97" s="77">
        <f t="shared" si="101"/>
        <v>0</v>
      </c>
      <c r="X97" s="77">
        <f t="shared" si="101"/>
        <v>0</v>
      </c>
      <c r="Y97" s="77">
        <f t="shared" si="101"/>
        <v>0</v>
      </c>
      <c r="Z97" s="77">
        <f t="shared" si="101"/>
        <v>2311300</v>
      </c>
      <c r="AA97" s="77">
        <f t="shared" si="101"/>
        <v>0</v>
      </c>
      <c r="AB97" s="77">
        <f t="shared" si="101"/>
        <v>2311300</v>
      </c>
      <c r="AC97" s="77">
        <f t="shared" si="101"/>
        <v>0</v>
      </c>
      <c r="AD97" s="77">
        <f t="shared" si="101"/>
        <v>2311300</v>
      </c>
      <c r="AE97" s="77">
        <f t="shared" si="101"/>
        <v>0</v>
      </c>
      <c r="AF97" s="77">
        <f t="shared" si="101"/>
        <v>2311300</v>
      </c>
      <c r="AG97" s="77">
        <f t="shared" si="101"/>
        <v>0</v>
      </c>
      <c r="AH97" s="77">
        <f t="shared" si="101"/>
        <v>0</v>
      </c>
      <c r="AI97" s="77">
        <f t="shared" si="101"/>
        <v>0</v>
      </c>
      <c r="AJ97" s="77">
        <f t="shared" si="101"/>
        <v>0</v>
      </c>
      <c r="AK97" s="77">
        <f t="shared" si="101"/>
        <v>0</v>
      </c>
      <c r="AL97" s="77">
        <f t="shared" si="101"/>
        <v>2311300</v>
      </c>
      <c r="AM97" s="77">
        <f t="shared" si="101"/>
        <v>0</v>
      </c>
      <c r="AN97" s="77">
        <f t="shared" si="101"/>
        <v>2311300</v>
      </c>
      <c r="AO97" s="77">
        <f t="shared" si="101"/>
        <v>0</v>
      </c>
      <c r="AP97" s="77">
        <f t="shared" si="101"/>
        <v>2311300</v>
      </c>
      <c r="AQ97" s="77">
        <f t="shared" si="101"/>
        <v>0</v>
      </c>
      <c r="AR97" s="77">
        <f t="shared" si="101"/>
        <v>2311300</v>
      </c>
      <c r="AS97" s="77">
        <f t="shared" si="101"/>
        <v>0</v>
      </c>
      <c r="AT97" s="77">
        <f t="shared" si="101"/>
        <v>0</v>
      </c>
      <c r="AU97" s="77">
        <f t="shared" si="101"/>
        <v>0</v>
      </c>
      <c r="AV97" s="77">
        <f t="shared" si="101"/>
        <v>0</v>
      </c>
      <c r="AW97" s="77">
        <f t="shared" si="101"/>
        <v>0</v>
      </c>
      <c r="AX97" s="77">
        <f t="shared" si="101"/>
        <v>2311300</v>
      </c>
      <c r="AY97" s="77">
        <f t="shared" si="101"/>
        <v>0</v>
      </c>
      <c r="AZ97" s="77">
        <f t="shared" si="101"/>
        <v>2311300</v>
      </c>
      <c r="BA97" s="77">
        <f t="shared" si="101"/>
        <v>0</v>
      </c>
      <c r="BB97" s="103">
        <v>0</v>
      </c>
      <c r="BC97" s="103">
        <v>0</v>
      </c>
    </row>
    <row r="98" spans="1:55" s="11" customFormat="1" ht="32.25" hidden="1" customHeight="1" x14ac:dyDescent="0.25">
      <c r="A98" s="27" t="s">
        <v>409</v>
      </c>
      <c r="B98" s="27"/>
      <c r="C98" s="27"/>
      <c r="D98" s="27"/>
      <c r="E98" s="62">
        <v>851</v>
      </c>
      <c r="F98" s="63" t="s">
        <v>401</v>
      </c>
      <c r="G98" s="62" t="s">
        <v>406</v>
      </c>
      <c r="H98" s="62" t="s">
        <v>408</v>
      </c>
      <c r="I98" s="63" t="s">
        <v>410</v>
      </c>
      <c r="J98" s="77">
        <v>2311300</v>
      </c>
      <c r="K98" s="77"/>
      <c r="L98" s="77">
        <f>J98</f>
        <v>2311300</v>
      </c>
      <c r="M98" s="77"/>
      <c r="N98" s="77"/>
      <c r="O98" s="77"/>
      <c r="P98" s="77">
        <f>N98</f>
        <v>0</v>
      </c>
      <c r="Q98" s="77"/>
      <c r="R98" s="77">
        <f>J98+N98</f>
        <v>2311300</v>
      </c>
      <c r="S98" s="77">
        <f>K98+O98</f>
        <v>0</v>
      </c>
      <c r="T98" s="77">
        <f>L98+P98</f>
        <v>2311300</v>
      </c>
      <c r="U98" s="77">
        <f>M98+Q98</f>
        <v>0</v>
      </c>
      <c r="V98" s="77"/>
      <c r="W98" s="77"/>
      <c r="X98" s="77">
        <f>V98</f>
        <v>0</v>
      </c>
      <c r="Y98" s="77"/>
      <c r="Z98" s="77">
        <f>R98+V98</f>
        <v>2311300</v>
      </c>
      <c r="AA98" s="77">
        <f>S98+W98</f>
        <v>0</v>
      </c>
      <c r="AB98" s="77">
        <f>T98+X98</f>
        <v>2311300</v>
      </c>
      <c r="AC98" s="77">
        <f>U98+Y98</f>
        <v>0</v>
      </c>
      <c r="AD98" s="77">
        <v>2311300</v>
      </c>
      <c r="AE98" s="77"/>
      <c r="AF98" s="77">
        <f>AD98</f>
        <v>2311300</v>
      </c>
      <c r="AG98" s="77"/>
      <c r="AH98" s="77"/>
      <c r="AI98" s="77"/>
      <c r="AJ98" s="77">
        <f>AH98</f>
        <v>0</v>
      </c>
      <c r="AK98" s="77"/>
      <c r="AL98" s="77">
        <f>AD98+AH98</f>
        <v>2311300</v>
      </c>
      <c r="AM98" s="77">
        <f>AE98+AI98</f>
        <v>0</v>
      </c>
      <c r="AN98" s="77">
        <f>AF98+AJ98</f>
        <v>2311300</v>
      </c>
      <c r="AO98" s="77">
        <f>AG98+AK98</f>
        <v>0</v>
      </c>
      <c r="AP98" s="77">
        <v>2311300</v>
      </c>
      <c r="AQ98" s="77"/>
      <c r="AR98" s="77">
        <f>AP98</f>
        <v>2311300</v>
      </c>
      <c r="AS98" s="77"/>
      <c r="AT98" s="77"/>
      <c r="AU98" s="77"/>
      <c r="AV98" s="77">
        <f>AT98</f>
        <v>0</v>
      </c>
      <c r="AW98" s="77"/>
      <c r="AX98" s="77">
        <f>AP98+AT98</f>
        <v>2311300</v>
      </c>
      <c r="AY98" s="77">
        <f>AQ98+AU98</f>
        <v>0</v>
      </c>
      <c r="AZ98" s="77">
        <f>AR98+AV98</f>
        <v>2311300</v>
      </c>
      <c r="BA98" s="77">
        <f>AS98+AW98</f>
        <v>0</v>
      </c>
      <c r="BB98" s="103">
        <v>0</v>
      </c>
      <c r="BC98" s="103">
        <v>0</v>
      </c>
    </row>
    <row r="99" spans="1:55" s="11" customFormat="1" ht="32.25" hidden="1" customHeight="1" x14ac:dyDescent="0.25">
      <c r="A99" s="27" t="s">
        <v>337</v>
      </c>
      <c r="B99" s="15"/>
      <c r="C99" s="15"/>
      <c r="D99" s="15"/>
      <c r="E99" s="62">
        <v>851</v>
      </c>
      <c r="F99" s="63" t="s">
        <v>401</v>
      </c>
      <c r="G99" s="62" t="s">
        <v>406</v>
      </c>
      <c r="H99" s="62" t="s">
        <v>408</v>
      </c>
      <c r="I99" s="63" t="s">
        <v>338</v>
      </c>
      <c r="J99" s="77">
        <f t="shared" ref="J99:BA99" si="102">J100</f>
        <v>935500</v>
      </c>
      <c r="K99" s="77">
        <f t="shared" si="102"/>
        <v>0</v>
      </c>
      <c r="L99" s="77">
        <f t="shared" si="102"/>
        <v>935500</v>
      </c>
      <c r="M99" s="77">
        <f t="shared" si="102"/>
        <v>0</v>
      </c>
      <c r="N99" s="77">
        <f t="shared" si="102"/>
        <v>30906</v>
      </c>
      <c r="O99" s="77">
        <f t="shared" si="102"/>
        <v>0</v>
      </c>
      <c r="P99" s="77">
        <f t="shared" si="102"/>
        <v>30906</v>
      </c>
      <c r="Q99" s="77">
        <f t="shared" si="102"/>
        <v>0</v>
      </c>
      <c r="R99" s="77">
        <f t="shared" si="102"/>
        <v>966406</v>
      </c>
      <c r="S99" s="77">
        <f t="shared" si="102"/>
        <v>0</v>
      </c>
      <c r="T99" s="77">
        <f t="shared" si="102"/>
        <v>966406</v>
      </c>
      <c r="U99" s="77">
        <f t="shared" si="102"/>
        <v>0</v>
      </c>
      <c r="V99" s="77">
        <f t="shared" si="102"/>
        <v>0</v>
      </c>
      <c r="W99" s="77">
        <f t="shared" si="102"/>
        <v>0</v>
      </c>
      <c r="X99" s="77">
        <f t="shared" si="102"/>
        <v>0</v>
      </c>
      <c r="Y99" s="77">
        <f t="shared" si="102"/>
        <v>0</v>
      </c>
      <c r="Z99" s="77">
        <f t="shared" si="102"/>
        <v>966406</v>
      </c>
      <c r="AA99" s="77">
        <f t="shared" si="102"/>
        <v>0</v>
      </c>
      <c r="AB99" s="77">
        <f t="shared" si="102"/>
        <v>966406</v>
      </c>
      <c r="AC99" s="77">
        <f t="shared" si="102"/>
        <v>0</v>
      </c>
      <c r="AD99" s="77">
        <f t="shared" si="102"/>
        <v>333400</v>
      </c>
      <c r="AE99" s="77">
        <f t="shared" si="102"/>
        <v>0</v>
      </c>
      <c r="AF99" s="77">
        <f t="shared" si="102"/>
        <v>333400</v>
      </c>
      <c r="AG99" s="77">
        <f t="shared" si="102"/>
        <v>0</v>
      </c>
      <c r="AH99" s="77">
        <f t="shared" si="102"/>
        <v>0</v>
      </c>
      <c r="AI99" s="77">
        <f t="shared" si="102"/>
        <v>0</v>
      </c>
      <c r="AJ99" s="77">
        <f t="shared" si="102"/>
        <v>0</v>
      </c>
      <c r="AK99" s="77">
        <f t="shared" si="102"/>
        <v>0</v>
      </c>
      <c r="AL99" s="77">
        <f t="shared" si="102"/>
        <v>333400</v>
      </c>
      <c r="AM99" s="77">
        <f t="shared" si="102"/>
        <v>0</v>
      </c>
      <c r="AN99" s="77">
        <f t="shared" si="102"/>
        <v>333400</v>
      </c>
      <c r="AO99" s="77">
        <f t="shared" si="102"/>
        <v>0</v>
      </c>
      <c r="AP99" s="77">
        <f t="shared" si="102"/>
        <v>333400</v>
      </c>
      <c r="AQ99" s="77">
        <f t="shared" si="102"/>
        <v>0</v>
      </c>
      <c r="AR99" s="77">
        <f t="shared" si="102"/>
        <v>333400</v>
      </c>
      <c r="AS99" s="77">
        <f t="shared" si="102"/>
        <v>0</v>
      </c>
      <c r="AT99" s="77">
        <f t="shared" si="102"/>
        <v>0</v>
      </c>
      <c r="AU99" s="77">
        <f t="shared" si="102"/>
        <v>0</v>
      </c>
      <c r="AV99" s="77">
        <f t="shared" si="102"/>
        <v>0</v>
      </c>
      <c r="AW99" s="77">
        <f t="shared" si="102"/>
        <v>0</v>
      </c>
      <c r="AX99" s="77">
        <f t="shared" si="102"/>
        <v>333400</v>
      </c>
      <c r="AY99" s="77">
        <f t="shared" si="102"/>
        <v>0</v>
      </c>
      <c r="AZ99" s="77">
        <f t="shared" si="102"/>
        <v>333400</v>
      </c>
      <c r="BA99" s="77">
        <f t="shared" si="102"/>
        <v>0</v>
      </c>
      <c r="BB99" s="103">
        <v>0</v>
      </c>
      <c r="BC99" s="103">
        <v>0</v>
      </c>
    </row>
    <row r="100" spans="1:55" s="11" customFormat="1" ht="32.25" hidden="1" customHeight="1" x14ac:dyDescent="0.25">
      <c r="A100" s="27" t="s">
        <v>339</v>
      </c>
      <c r="B100" s="27"/>
      <c r="C100" s="27"/>
      <c r="D100" s="27"/>
      <c r="E100" s="62">
        <v>851</v>
      </c>
      <c r="F100" s="63" t="s">
        <v>401</v>
      </c>
      <c r="G100" s="62" t="s">
        <v>406</v>
      </c>
      <c r="H100" s="62" t="s">
        <v>408</v>
      </c>
      <c r="I100" s="63" t="s">
        <v>340</v>
      </c>
      <c r="J100" s="77">
        <v>935500</v>
      </c>
      <c r="K100" s="77"/>
      <c r="L100" s="77">
        <f>J100</f>
        <v>935500</v>
      </c>
      <c r="M100" s="77"/>
      <c r="N100" s="77">
        <v>30906</v>
      </c>
      <c r="O100" s="77"/>
      <c r="P100" s="77">
        <f>N100</f>
        <v>30906</v>
      </c>
      <c r="Q100" s="77"/>
      <c r="R100" s="77">
        <f>J100+N100</f>
        <v>966406</v>
      </c>
      <c r="S100" s="77">
        <f>K100+O100</f>
        <v>0</v>
      </c>
      <c r="T100" s="77">
        <f>L100+P100</f>
        <v>966406</v>
      </c>
      <c r="U100" s="77">
        <f>M100+Q100</f>
        <v>0</v>
      </c>
      <c r="V100" s="77"/>
      <c r="W100" s="77"/>
      <c r="X100" s="77">
        <f>V100</f>
        <v>0</v>
      </c>
      <c r="Y100" s="77"/>
      <c r="Z100" s="77">
        <f>R100+V100</f>
        <v>966406</v>
      </c>
      <c r="AA100" s="77">
        <f>S100+W100</f>
        <v>0</v>
      </c>
      <c r="AB100" s="77">
        <f>T100+X100</f>
        <v>966406</v>
      </c>
      <c r="AC100" s="77">
        <f>U100+Y100</f>
        <v>0</v>
      </c>
      <c r="AD100" s="77">
        <v>333400</v>
      </c>
      <c r="AE100" s="77"/>
      <c r="AF100" s="77">
        <f>AD100</f>
        <v>333400</v>
      </c>
      <c r="AG100" s="77"/>
      <c r="AH100" s="77"/>
      <c r="AI100" s="77"/>
      <c r="AJ100" s="77">
        <f>AH100</f>
        <v>0</v>
      </c>
      <c r="AK100" s="77"/>
      <c r="AL100" s="77">
        <f>AD100+AH100</f>
        <v>333400</v>
      </c>
      <c r="AM100" s="77">
        <f>AE100+AI100</f>
        <v>0</v>
      </c>
      <c r="AN100" s="77">
        <f>AF100+AJ100</f>
        <v>333400</v>
      </c>
      <c r="AO100" s="77">
        <f>AG100+AK100</f>
        <v>0</v>
      </c>
      <c r="AP100" s="77">
        <v>333400</v>
      </c>
      <c r="AQ100" s="77"/>
      <c r="AR100" s="77">
        <f>AP100</f>
        <v>333400</v>
      </c>
      <c r="AS100" s="77"/>
      <c r="AT100" s="77"/>
      <c r="AU100" s="77"/>
      <c r="AV100" s="77">
        <f>AT100</f>
        <v>0</v>
      </c>
      <c r="AW100" s="77"/>
      <c r="AX100" s="77">
        <f>AP100+AT100</f>
        <v>333400</v>
      </c>
      <c r="AY100" s="77">
        <f>AQ100+AU100</f>
        <v>0</v>
      </c>
      <c r="AZ100" s="77">
        <f>AR100+AV100</f>
        <v>333400</v>
      </c>
      <c r="BA100" s="77">
        <f>AS100+AW100</f>
        <v>0</v>
      </c>
      <c r="BB100" s="103">
        <v>0</v>
      </c>
      <c r="BC100" s="103">
        <v>0</v>
      </c>
    </row>
    <row r="101" spans="1:55" s="11" customFormat="1" ht="32.25" hidden="1" customHeight="1" x14ac:dyDescent="0.25">
      <c r="A101" s="27" t="s">
        <v>360</v>
      </c>
      <c r="B101" s="27"/>
      <c r="C101" s="27"/>
      <c r="D101" s="27"/>
      <c r="E101" s="62">
        <v>851</v>
      </c>
      <c r="F101" s="63" t="s">
        <v>401</v>
      </c>
      <c r="G101" s="62" t="s">
        <v>406</v>
      </c>
      <c r="H101" s="62" t="s">
        <v>408</v>
      </c>
      <c r="I101" s="63" t="s">
        <v>361</v>
      </c>
      <c r="J101" s="77">
        <f t="shared" ref="J101:BA101" si="103">J102</f>
        <v>31400</v>
      </c>
      <c r="K101" s="77">
        <f t="shared" si="103"/>
        <v>0</v>
      </c>
      <c r="L101" s="77">
        <f t="shared" si="103"/>
        <v>31400</v>
      </c>
      <c r="M101" s="77">
        <f t="shared" si="103"/>
        <v>0</v>
      </c>
      <c r="N101" s="77">
        <f t="shared" si="103"/>
        <v>0</v>
      </c>
      <c r="O101" s="77">
        <f t="shared" si="103"/>
        <v>0</v>
      </c>
      <c r="P101" s="77">
        <f t="shared" si="103"/>
        <v>0</v>
      </c>
      <c r="Q101" s="77">
        <f t="shared" si="103"/>
        <v>0</v>
      </c>
      <c r="R101" s="77">
        <f t="shared" si="103"/>
        <v>31400</v>
      </c>
      <c r="S101" s="77">
        <f t="shared" si="103"/>
        <v>0</v>
      </c>
      <c r="T101" s="77">
        <f t="shared" si="103"/>
        <v>31400</v>
      </c>
      <c r="U101" s="77">
        <f t="shared" si="103"/>
        <v>0</v>
      </c>
      <c r="V101" s="77">
        <f t="shared" si="103"/>
        <v>0</v>
      </c>
      <c r="W101" s="77">
        <f t="shared" si="103"/>
        <v>0</v>
      </c>
      <c r="X101" s="77">
        <f t="shared" si="103"/>
        <v>0</v>
      </c>
      <c r="Y101" s="77">
        <f t="shared" si="103"/>
        <v>0</v>
      </c>
      <c r="Z101" s="77">
        <f t="shared" si="103"/>
        <v>31400</v>
      </c>
      <c r="AA101" s="77">
        <f t="shared" si="103"/>
        <v>0</v>
      </c>
      <c r="AB101" s="77">
        <f t="shared" si="103"/>
        <v>31400</v>
      </c>
      <c r="AC101" s="77">
        <f t="shared" si="103"/>
        <v>0</v>
      </c>
      <c r="AD101" s="77">
        <f t="shared" si="103"/>
        <v>15600</v>
      </c>
      <c r="AE101" s="77">
        <f t="shared" si="103"/>
        <v>0</v>
      </c>
      <c r="AF101" s="77">
        <f t="shared" si="103"/>
        <v>15600</v>
      </c>
      <c r="AG101" s="77">
        <f t="shared" si="103"/>
        <v>0</v>
      </c>
      <c r="AH101" s="77">
        <f t="shared" si="103"/>
        <v>0</v>
      </c>
      <c r="AI101" s="77">
        <f t="shared" si="103"/>
        <v>0</v>
      </c>
      <c r="AJ101" s="77">
        <f t="shared" si="103"/>
        <v>0</v>
      </c>
      <c r="AK101" s="77">
        <f t="shared" si="103"/>
        <v>0</v>
      </c>
      <c r="AL101" s="77">
        <f t="shared" si="103"/>
        <v>15600</v>
      </c>
      <c r="AM101" s="77">
        <f t="shared" si="103"/>
        <v>0</v>
      </c>
      <c r="AN101" s="77">
        <f t="shared" si="103"/>
        <v>15600</v>
      </c>
      <c r="AO101" s="77">
        <f t="shared" si="103"/>
        <v>0</v>
      </c>
      <c r="AP101" s="77">
        <f t="shared" si="103"/>
        <v>15600</v>
      </c>
      <c r="AQ101" s="77">
        <f t="shared" si="103"/>
        <v>0</v>
      </c>
      <c r="AR101" s="77">
        <f t="shared" si="103"/>
        <v>15600</v>
      </c>
      <c r="AS101" s="77">
        <f t="shared" si="103"/>
        <v>0</v>
      </c>
      <c r="AT101" s="77">
        <f t="shared" si="103"/>
        <v>0</v>
      </c>
      <c r="AU101" s="77">
        <f t="shared" si="103"/>
        <v>0</v>
      </c>
      <c r="AV101" s="77">
        <f t="shared" si="103"/>
        <v>0</v>
      </c>
      <c r="AW101" s="77">
        <f t="shared" si="103"/>
        <v>0</v>
      </c>
      <c r="AX101" s="77">
        <f t="shared" si="103"/>
        <v>15600</v>
      </c>
      <c r="AY101" s="77">
        <f t="shared" si="103"/>
        <v>0</v>
      </c>
      <c r="AZ101" s="77">
        <f t="shared" si="103"/>
        <v>15600</v>
      </c>
      <c r="BA101" s="77">
        <f t="shared" si="103"/>
        <v>0</v>
      </c>
      <c r="BB101" s="103">
        <v>0</v>
      </c>
      <c r="BC101" s="103">
        <v>0</v>
      </c>
    </row>
    <row r="102" spans="1:55" s="11" customFormat="1" ht="32.25" hidden="1" customHeight="1" x14ac:dyDescent="0.25">
      <c r="A102" s="27" t="s">
        <v>362</v>
      </c>
      <c r="B102" s="27"/>
      <c r="C102" s="27"/>
      <c r="D102" s="27"/>
      <c r="E102" s="62">
        <v>851</v>
      </c>
      <c r="F102" s="63" t="s">
        <v>401</v>
      </c>
      <c r="G102" s="62" t="s">
        <v>406</v>
      </c>
      <c r="H102" s="62" t="s">
        <v>408</v>
      </c>
      <c r="I102" s="63" t="s">
        <v>363</v>
      </c>
      <c r="J102" s="77">
        <v>31400</v>
      </c>
      <c r="K102" s="77"/>
      <c r="L102" s="77">
        <f>J102</f>
        <v>31400</v>
      </c>
      <c r="M102" s="77"/>
      <c r="N102" s="77"/>
      <c r="O102" s="77"/>
      <c r="P102" s="77">
        <f>N102</f>
        <v>0</v>
      </c>
      <c r="Q102" s="77"/>
      <c r="R102" s="77">
        <f>J102+N102</f>
        <v>31400</v>
      </c>
      <c r="S102" s="77">
        <f>K102+O102</f>
        <v>0</v>
      </c>
      <c r="T102" s="77">
        <f>L102+P102</f>
        <v>31400</v>
      </c>
      <c r="U102" s="77">
        <f>M102+Q102</f>
        <v>0</v>
      </c>
      <c r="V102" s="77"/>
      <c r="W102" s="77"/>
      <c r="X102" s="77">
        <f>V102</f>
        <v>0</v>
      </c>
      <c r="Y102" s="77"/>
      <c r="Z102" s="77">
        <f>R102+V102</f>
        <v>31400</v>
      </c>
      <c r="AA102" s="77">
        <f>S102+W102</f>
        <v>0</v>
      </c>
      <c r="AB102" s="77">
        <f>T102+X102</f>
        <v>31400</v>
      </c>
      <c r="AC102" s="77">
        <f>U102+Y102</f>
        <v>0</v>
      </c>
      <c r="AD102" s="77">
        <v>15600</v>
      </c>
      <c r="AE102" s="77"/>
      <c r="AF102" s="77">
        <f>AD102</f>
        <v>15600</v>
      </c>
      <c r="AG102" s="77"/>
      <c r="AH102" s="77"/>
      <c r="AI102" s="77"/>
      <c r="AJ102" s="77">
        <f>AH102</f>
        <v>0</v>
      </c>
      <c r="AK102" s="77"/>
      <c r="AL102" s="77">
        <f>AD102+AH102</f>
        <v>15600</v>
      </c>
      <c r="AM102" s="77">
        <f>AE102+AI102</f>
        <v>0</v>
      </c>
      <c r="AN102" s="77">
        <f>AF102+AJ102</f>
        <v>15600</v>
      </c>
      <c r="AO102" s="77">
        <f>AG102+AK102</f>
        <v>0</v>
      </c>
      <c r="AP102" s="77">
        <v>15600</v>
      </c>
      <c r="AQ102" s="77"/>
      <c r="AR102" s="77">
        <f>AP102</f>
        <v>15600</v>
      </c>
      <c r="AS102" s="77"/>
      <c r="AT102" s="77"/>
      <c r="AU102" s="77"/>
      <c r="AV102" s="77">
        <f>AT102</f>
        <v>0</v>
      </c>
      <c r="AW102" s="77"/>
      <c r="AX102" s="77">
        <f>AP102+AT102</f>
        <v>15600</v>
      </c>
      <c r="AY102" s="77">
        <f>AQ102+AU102</f>
        <v>0</v>
      </c>
      <c r="AZ102" s="77">
        <f>AR102+AV102</f>
        <v>15600</v>
      </c>
      <c r="BA102" s="77">
        <f>AS102+AW102</f>
        <v>0</v>
      </c>
      <c r="BB102" s="103">
        <v>0</v>
      </c>
      <c r="BC102" s="103">
        <v>0</v>
      </c>
    </row>
    <row r="103" spans="1:55" s="11" customFormat="1" ht="32.25" hidden="1" customHeight="1" x14ac:dyDescent="0.25">
      <c r="A103" s="27" t="s">
        <v>411</v>
      </c>
      <c r="B103" s="27"/>
      <c r="C103" s="27"/>
      <c r="D103" s="27"/>
      <c r="E103" s="62">
        <v>851</v>
      </c>
      <c r="F103" s="63" t="s">
        <v>401</v>
      </c>
      <c r="G103" s="63" t="s">
        <v>406</v>
      </c>
      <c r="H103" s="62" t="s">
        <v>412</v>
      </c>
      <c r="I103" s="63"/>
      <c r="J103" s="77">
        <f t="shared" ref="J103:S104" si="104">J104</f>
        <v>121770</v>
      </c>
      <c r="K103" s="77">
        <f t="shared" si="104"/>
        <v>0</v>
      </c>
      <c r="L103" s="77">
        <f t="shared" si="104"/>
        <v>121770</v>
      </c>
      <c r="M103" s="77">
        <f t="shared" si="104"/>
        <v>0</v>
      </c>
      <c r="N103" s="77">
        <f t="shared" si="104"/>
        <v>35452.28</v>
      </c>
      <c r="O103" s="77">
        <f t="shared" si="104"/>
        <v>0</v>
      </c>
      <c r="P103" s="77">
        <f t="shared" si="104"/>
        <v>35452.28</v>
      </c>
      <c r="Q103" s="77">
        <f t="shared" si="104"/>
        <v>0</v>
      </c>
      <c r="R103" s="77">
        <f t="shared" si="104"/>
        <v>157222.28</v>
      </c>
      <c r="S103" s="77">
        <f t="shared" si="104"/>
        <v>0</v>
      </c>
      <c r="T103" s="77">
        <f t="shared" ref="T103:AC104" si="105">T104</f>
        <v>157222.28</v>
      </c>
      <c r="U103" s="77">
        <f t="shared" si="105"/>
        <v>0</v>
      </c>
      <c r="V103" s="77">
        <f t="shared" si="105"/>
        <v>0</v>
      </c>
      <c r="W103" s="77">
        <f t="shared" si="105"/>
        <v>0</v>
      </c>
      <c r="X103" s="77">
        <f t="shared" si="105"/>
        <v>0</v>
      </c>
      <c r="Y103" s="77">
        <f t="shared" si="105"/>
        <v>0</v>
      </c>
      <c r="Z103" s="77">
        <f t="shared" si="105"/>
        <v>157222.28</v>
      </c>
      <c r="AA103" s="77">
        <f t="shared" si="105"/>
        <v>0</v>
      </c>
      <c r="AB103" s="77">
        <f t="shared" si="105"/>
        <v>157222.28</v>
      </c>
      <c r="AC103" s="77">
        <f t="shared" si="105"/>
        <v>0</v>
      </c>
      <c r="AD103" s="77">
        <f t="shared" ref="AD103:AM104" si="106">AD104</f>
        <v>60000</v>
      </c>
      <c r="AE103" s="77">
        <f t="shared" si="106"/>
        <v>0</v>
      </c>
      <c r="AF103" s="77">
        <f t="shared" si="106"/>
        <v>60000</v>
      </c>
      <c r="AG103" s="77">
        <f t="shared" si="106"/>
        <v>0</v>
      </c>
      <c r="AH103" s="77">
        <f t="shared" si="106"/>
        <v>0</v>
      </c>
      <c r="AI103" s="77">
        <f t="shared" si="106"/>
        <v>0</v>
      </c>
      <c r="AJ103" s="77">
        <f t="shared" si="106"/>
        <v>0</v>
      </c>
      <c r="AK103" s="77">
        <f t="shared" si="106"/>
        <v>0</v>
      </c>
      <c r="AL103" s="77">
        <f t="shared" si="106"/>
        <v>60000</v>
      </c>
      <c r="AM103" s="77">
        <f t="shared" si="106"/>
        <v>0</v>
      </c>
      <c r="AN103" s="77">
        <f t="shared" ref="AN103:AW104" si="107">AN104</f>
        <v>60000</v>
      </c>
      <c r="AO103" s="77">
        <f t="shared" si="107"/>
        <v>0</v>
      </c>
      <c r="AP103" s="77">
        <f t="shared" si="107"/>
        <v>60000</v>
      </c>
      <c r="AQ103" s="77">
        <f t="shared" si="107"/>
        <v>0</v>
      </c>
      <c r="AR103" s="77">
        <f t="shared" si="107"/>
        <v>60000</v>
      </c>
      <c r="AS103" s="77">
        <f t="shared" si="107"/>
        <v>0</v>
      </c>
      <c r="AT103" s="77">
        <f t="shared" si="107"/>
        <v>0</v>
      </c>
      <c r="AU103" s="77">
        <f t="shared" si="107"/>
        <v>0</v>
      </c>
      <c r="AV103" s="77">
        <f t="shared" si="107"/>
        <v>0</v>
      </c>
      <c r="AW103" s="77">
        <f t="shared" si="107"/>
        <v>0</v>
      </c>
      <c r="AX103" s="77">
        <f t="shared" ref="AX103:BA104" si="108">AX104</f>
        <v>60000</v>
      </c>
      <c r="AY103" s="77">
        <f t="shared" si="108"/>
        <v>0</v>
      </c>
      <c r="AZ103" s="77">
        <f t="shared" si="108"/>
        <v>60000</v>
      </c>
      <c r="BA103" s="77">
        <f t="shared" si="108"/>
        <v>0</v>
      </c>
      <c r="BB103" s="103">
        <v>0</v>
      </c>
      <c r="BC103" s="103">
        <v>0</v>
      </c>
    </row>
    <row r="104" spans="1:55" s="11" customFormat="1" ht="32.25" hidden="1" customHeight="1" x14ac:dyDescent="0.25">
      <c r="A104" s="27" t="s">
        <v>337</v>
      </c>
      <c r="B104" s="15"/>
      <c r="C104" s="15"/>
      <c r="D104" s="15"/>
      <c r="E104" s="62">
        <v>851</v>
      </c>
      <c r="F104" s="63" t="s">
        <v>401</v>
      </c>
      <c r="G104" s="62" t="s">
        <v>406</v>
      </c>
      <c r="H104" s="62" t="s">
        <v>412</v>
      </c>
      <c r="I104" s="63" t="s">
        <v>338</v>
      </c>
      <c r="J104" s="77">
        <f t="shared" si="104"/>
        <v>121770</v>
      </c>
      <c r="K104" s="77">
        <f t="shared" si="104"/>
        <v>0</v>
      </c>
      <c r="L104" s="77">
        <f t="shared" si="104"/>
        <v>121770</v>
      </c>
      <c r="M104" s="77">
        <f t="shared" si="104"/>
        <v>0</v>
      </c>
      <c r="N104" s="77">
        <f t="shared" si="104"/>
        <v>35452.28</v>
      </c>
      <c r="O104" s="77">
        <f t="shared" si="104"/>
        <v>0</v>
      </c>
      <c r="P104" s="77">
        <f t="shared" si="104"/>
        <v>35452.28</v>
      </c>
      <c r="Q104" s="77">
        <f t="shared" si="104"/>
        <v>0</v>
      </c>
      <c r="R104" s="77">
        <f t="shared" si="104"/>
        <v>157222.28</v>
      </c>
      <c r="S104" s="77">
        <f t="shared" si="104"/>
        <v>0</v>
      </c>
      <c r="T104" s="77">
        <f t="shared" si="105"/>
        <v>157222.28</v>
      </c>
      <c r="U104" s="77">
        <f t="shared" si="105"/>
        <v>0</v>
      </c>
      <c r="V104" s="77">
        <f t="shared" si="105"/>
        <v>0</v>
      </c>
      <c r="W104" s="77">
        <f t="shared" si="105"/>
        <v>0</v>
      </c>
      <c r="X104" s="77">
        <f t="shared" si="105"/>
        <v>0</v>
      </c>
      <c r="Y104" s="77">
        <f t="shared" si="105"/>
        <v>0</v>
      </c>
      <c r="Z104" s="77">
        <f t="shared" si="105"/>
        <v>157222.28</v>
      </c>
      <c r="AA104" s="77">
        <f t="shared" si="105"/>
        <v>0</v>
      </c>
      <c r="AB104" s="77">
        <f t="shared" si="105"/>
        <v>157222.28</v>
      </c>
      <c r="AC104" s="77">
        <f t="shared" si="105"/>
        <v>0</v>
      </c>
      <c r="AD104" s="77">
        <f t="shared" si="106"/>
        <v>60000</v>
      </c>
      <c r="AE104" s="77">
        <f t="shared" si="106"/>
        <v>0</v>
      </c>
      <c r="AF104" s="77">
        <f t="shared" si="106"/>
        <v>60000</v>
      </c>
      <c r="AG104" s="77">
        <f t="shared" si="106"/>
        <v>0</v>
      </c>
      <c r="AH104" s="77">
        <f t="shared" si="106"/>
        <v>0</v>
      </c>
      <c r="AI104" s="77">
        <f t="shared" si="106"/>
        <v>0</v>
      </c>
      <c r="AJ104" s="77">
        <f t="shared" si="106"/>
        <v>0</v>
      </c>
      <c r="AK104" s="77">
        <f t="shared" si="106"/>
        <v>0</v>
      </c>
      <c r="AL104" s="77">
        <f t="shared" si="106"/>
        <v>60000</v>
      </c>
      <c r="AM104" s="77">
        <f t="shared" si="106"/>
        <v>0</v>
      </c>
      <c r="AN104" s="77">
        <f t="shared" si="107"/>
        <v>60000</v>
      </c>
      <c r="AO104" s="77">
        <f t="shared" si="107"/>
        <v>0</v>
      </c>
      <c r="AP104" s="77">
        <f t="shared" si="107"/>
        <v>60000</v>
      </c>
      <c r="AQ104" s="77">
        <f t="shared" si="107"/>
        <v>0</v>
      </c>
      <c r="AR104" s="77">
        <f t="shared" si="107"/>
        <v>60000</v>
      </c>
      <c r="AS104" s="77">
        <f t="shared" si="107"/>
        <v>0</v>
      </c>
      <c r="AT104" s="77">
        <f t="shared" si="107"/>
        <v>0</v>
      </c>
      <c r="AU104" s="77">
        <f t="shared" si="107"/>
        <v>0</v>
      </c>
      <c r="AV104" s="77">
        <f t="shared" si="107"/>
        <v>0</v>
      </c>
      <c r="AW104" s="77">
        <f t="shared" si="107"/>
        <v>0</v>
      </c>
      <c r="AX104" s="77">
        <f t="shared" si="108"/>
        <v>60000</v>
      </c>
      <c r="AY104" s="77">
        <f t="shared" si="108"/>
        <v>0</v>
      </c>
      <c r="AZ104" s="77">
        <f t="shared" si="108"/>
        <v>60000</v>
      </c>
      <c r="BA104" s="77">
        <f t="shared" si="108"/>
        <v>0</v>
      </c>
      <c r="BB104" s="103">
        <v>0</v>
      </c>
      <c r="BC104" s="103">
        <v>0</v>
      </c>
    </row>
    <row r="105" spans="1:55" s="11" customFormat="1" ht="32.25" hidden="1" customHeight="1" x14ac:dyDescent="0.25">
      <c r="A105" s="27" t="s">
        <v>339</v>
      </c>
      <c r="B105" s="27"/>
      <c r="C105" s="27"/>
      <c r="D105" s="27"/>
      <c r="E105" s="62">
        <v>851</v>
      </c>
      <c r="F105" s="63" t="s">
        <v>401</v>
      </c>
      <c r="G105" s="62" t="s">
        <v>406</v>
      </c>
      <c r="H105" s="62" t="s">
        <v>412</v>
      </c>
      <c r="I105" s="63" t="s">
        <v>340</v>
      </c>
      <c r="J105" s="77">
        <v>121770</v>
      </c>
      <c r="K105" s="77"/>
      <c r="L105" s="77">
        <f>J105</f>
        <v>121770</v>
      </c>
      <c r="M105" s="77"/>
      <c r="N105" s="77">
        <v>35452.28</v>
      </c>
      <c r="O105" s="77"/>
      <c r="P105" s="77">
        <f>N105</f>
        <v>35452.28</v>
      </c>
      <c r="Q105" s="77"/>
      <c r="R105" s="77">
        <f>J105+N105</f>
        <v>157222.28</v>
      </c>
      <c r="S105" s="77">
        <f>K105+O105</f>
        <v>0</v>
      </c>
      <c r="T105" s="77">
        <f>L105+P105</f>
        <v>157222.28</v>
      </c>
      <c r="U105" s="77">
        <f>M105+Q105</f>
        <v>0</v>
      </c>
      <c r="V105" s="77"/>
      <c r="W105" s="77"/>
      <c r="X105" s="77">
        <f>V105</f>
        <v>0</v>
      </c>
      <c r="Y105" s="77"/>
      <c r="Z105" s="77">
        <f>R105+V105</f>
        <v>157222.28</v>
      </c>
      <c r="AA105" s="77">
        <f>S105+W105</f>
        <v>0</v>
      </c>
      <c r="AB105" s="77">
        <f>T105+X105</f>
        <v>157222.28</v>
      </c>
      <c r="AC105" s="77">
        <f>U105+Y105</f>
        <v>0</v>
      </c>
      <c r="AD105" s="77">
        <v>60000</v>
      </c>
      <c r="AE105" s="77"/>
      <c r="AF105" s="77">
        <f>AD105</f>
        <v>60000</v>
      </c>
      <c r="AG105" s="77"/>
      <c r="AH105" s="77"/>
      <c r="AI105" s="77"/>
      <c r="AJ105" s="77">
        <f>AH105</f>
        <v>0</v>
      </c>
      <c r="AK105" s="77"/>
      <c r="AL105" s="77">
        <f>AD105+AH105</f>
        <v>60000</v>
      </c>
      <c r="AM105" s="77">
        <f>AE105+AI105</f>
        <v>0</v>
      </c>
      <c r="AN105" s="77">
        <f>AF105+AJ105</f>
        <v>60000</v>
      </c>
      <c r="AO105" s="77">
        <f>AG105+AK105</f>
        <v>0</v>
      </c>
      <c r="AP105" s="77">
        <v>60000</v>
      </c>
      <c r="AQ105" s="77"/>
      <c r="AR105" s="77">
        <f>AP105</f>
        <v>60000</v>
      </c>
      <c r="AS105" s="77"/>
      <c r="AT105" s="77"/>
      <c r="AU105" s="77"/>
      <c r="AV105" s="77">
        <f>AT105</f>
        <v>0</v>
      </c>
      <c r="AW105" s="77"/>
      <c r="AX105" s="77">
        <f>AP105+AT105</f>
        <v>60000</v>
      </c>
      <c r="AY105" s="77">
        <f>AQ105+AU105</f>
        <v>0</v>
      </c>
      <c r="AZ105" s="77">
        <f>AR105+AV105</f>
        <v>60000</v>
      </c>
      <c r="BA105" s="77">
        <f>AS105+AW105</f>
        <v>0</v>
      </c>
      <c r="BB105" s="103">
        <v>0</v>
      </c>
      <c r="BC105" s="103">
        <v>0</v>
      </c>
    </row>
    <row r="106" spans="1:55" s="116" customFormat="1" ht="17.25" customHeight="1" x14ac:dyDescent="0.25">
      <c r="A106" s="13" t="s">
        <v>413</v>
      </c>
      <c r="B106" s="111"/>
      <c r="C106" s="111"/>
      <c r="D106" s="111"/>
      <c r="E106" s="62">
        <v>851</v>
      </c>
      <c r="F106" s="113" t="s">
        <v>330</v>
      </c>
      <c r="G106" s="113"/>
      <c r="H106" s="62" t="s">
        <v>326</v>
      </c>
      <c r="I106" s="113"/>
      <c r="J106" s="76">
        <f t="shared" ref="J106:BA106" si="109">J107+J114+J124+J128</f>
        <v>11107800.34</v>
      </c>
      <c r="K106" s="76">
        <f t="shared" si="109"/>
        <v>124200.34</v>
      </c>
      <c r="L106" s="76">
        <f t="shared" si="109"/>
        <v>10983600</v>
      </c>
      <c r="M106" s="76">
        <f t="shared" si="109"/>
        <v>0</v>
      </c>
      <c r="N106" s="76">
        <f t="shared" si="109"/>
        <v>1446788.43</v>
      </c>
      <c r="O106" s="76">
        <f t="shared" si="109"/>
        <v>0</v>
      </c>
      <c r="P106" s="76">
        <f t="shared" si="109"/>
        <v>1446788.43</v>
      </c>
      <c r="Q106" s="76">
        <f t="shared" si="109"/>
        <v>0</v>
      </c>
      <c r="R106" s="76">
        <f t="shared" si="109"/>
        <v>12554588.77</v>
      </c>
      <c r="S106" s="76">
        <f t="shared" si="109"/>
        <v>124200.34</v>
      </c>
      <c r="T106" s="76">
        <f t="shared" si="109"/>
        <v>12430388.43</v>
      </c>
      <c r="U106" s="76">
        <f t="shared" si="109"/>
        <v>0</v>
      </c>
      <c r="V106" s="76">
        <f t="shared" si="109"/>
        <v>1473511.55</v>
      </c>
      <c r="W106" s="76">
        <f t="shared" si="109"/>
        <v>1473511.55</v>
      </c>
      <c r="X106" s="76">
        <f t="shared" si="109"/>
        <v>0</v>
      </c>
      <c r="Y106" s="76">
        <f t="shared" si="109"/>
        <v>0</v>
      </c>
      <c r="Z106" s="76">
        <f t="shared" si="109"/>
        <v>14028100.32</v>
      </c>
      <c r="AA106" s="76">
        <f t="shared" si="109"/>
        <v>1597711.8900000001</v>
      </c>
      <c r="AB106" s="76">
        <f t="shared" si="109"/>
        <v>12430388.43</v>
      </c>
      <c r="AC106" s="76">
        <f t="shared" si="109"/>
        <v>0</v>
      </c>
      <c r="AD106" s="76">
        <f t="shared" si="109"/>
        <v>9163063.4800000004</v>
      </c>
      <c r="AE106" s="76">
        <f t="shared" si="109"/>
        <v>117663.48</v>
      </c>
      <c r="AF106" s="76">
        <f t="shared" si="109"/>
        <v>9045400</v>
      </c>
      <c r="AG106" s="76">
        <f t="shared" si="109"/>
        <v>0</v>
      </c>
      <c r="AH106" s="76">
        <f t="shared" si="109"/>
        <v>0</v>
      </c>
      <c r="AI106" s="76">
        <f t="shared" si="109"/>
        <v>0</v>
      </c>
      <c r="AJ106" s="76">
        <f t="shared" si="109"/>
        <v>0</v>
      </c>
      <c r="AK106" s="76">
        <f t="shared" si="109"/>
        <v>0</v>
      </c>
      <c r="AL106" s="76">
        <f t="shared" si="109"/>
        <v>9163063.4800000004</v>
      </c>
      <c r="AM106" s="76">
        <f t="shared" si="109"/>
        <v>117663.48</v>
      </c>
      <c r="AN106" s="76">
        <f t="shared" si="109"/>
        <v>9045400</v>
      </c>
      <c r="AO106" s="76">
        <f t="shared" si="109"/>
        <v>0</v>
      </c>
      <c r="AP106" s="76">
        <f t="shared" si="109"/>
        <v>9121963.4800000004</v>
      </c>
      <c r="AQ106" s="76">
        <f t="shared" si="109"/>
        <v>117663.48</v>
      </c>
      <c r="AR106" s="76">
        <f t="shared" si="109"/>
        <v>9004300</v>
      </c>
      <c r="AS106" s="76">
        <f t="shared" si="109"/>
        <v>0</v>
      </c>
      <c r="AT106" s="76">
        <f t="shared" si="109"/>
        <v>0</v>
      </c>
      <c r="AU106" s="76">
        <f t="shared" si="109"/>
        <v>0</v>
      </c>
      <c r="AV106" s="76">
        <f t="shared" si="109"/>
        <v>0</v>
      </c>
      <c r="AW106" s="76">
        <f t="shared" si="109"/>
        <v>0</v>
      </c>
      <c r="AX106" s="76">
        <f t="shared" si="109"/>
        <v>9121963.4800000004</v>
      </c>
      <c r="AY106" s="76">
        <f t="shared" si="109"/>
        <v>117663.48</v>
      </c>
      <c r="AZ106" s="76">
        <f t="shared" si="109"/>
        <v>9004300</v>
      </c>
      <c r="BA106" s="76">
        <f t="shared" si="109"/>
        <v>0</v>
      </c>
      <c r="BB106" s="103">
        <v>0</v>
      </c>
      <c r="BC106" s="103">
        <v>0</v>
      </c>
    </row>
    <row r="107" spans="1:55" s="116" customFormat="1" ht="17.25" customHeight="1" x14ac:dyDescent="0.25">
      <c r="A107" s="13" t="s">
        <v>414</v>
      </c>
      <c r="B107" s="111"/>
      <c r="C107" s="111"/>
      <c r="D107" s="111"/>
      <c r="E107" s="62">
        <v>851</v>
      </c>
      <c r="F107" s="113" t="s">
        <v>330</v>
      </c>
      <c r="G107" s="113" t="s">
        <v>375</v>
      </c>
      <c r="H107" s="62"/>
      <c r="I107" s="113"/>
      <c r="J107" s="76">
        <f t="shared" ref="J107:AC107" si="110">J108+J111</f>
        <v>124200.34</v>
      </c>
      <c r="K107" s="76">
        <f t="shared" si="110"/>
        <v>124200.34</v>
      </c>
      <c r="L107" s="76">
        <f t="shared" si="110"/>
        <v>0</v>
      </c>
      <c r="M107" s="76">
        <f t="shared" si="110"/>
        <v>0</v>
      </c>
      <c r="N107" s="76">
        <f t="shared" si="110"/>
        <v>0</v>
      </c>
      <c r="O107" s="76">
        <f t="shared" si="110"/>
        <v>0</v>
      </c>
      <c r="P107" s="76">
        <f t="shared" si="110"/>
        <v>0</v>
      </c>
      <c r="Q107" s="76">
        <f t="shared" si="110"/>
        <v>0</v>
      </c>
      <c r="R107" s="76">
        <f t="shared" si="110"/>
        <v>124200.34</v>
      </c>
      <c r="S107" s="76">
        <f t="shared" si="110"/>
        <v>124200.34</v>
      </c>
      <c r="T107" s="76">
        <f t="shared" si="110"/>
        <v>0</v>
      </c>
      <c r="U107" s="76">
        <f t="shared" si="110"/>
        <v>0</v>
      </c>
      <c r="V107" s="76">
        <f t="shared" si="110"/>
        <v>118511.55</v>
      </c>
      <c r="W107" s="76">
        <f t="shared" si="110"/>
        <v>118511.55</v>
      </c>
      <c r="X107" s="76">
        <f t="shared" si="110"/>
        <v>0</v>
      </c>
      <c r="Y107" s="76">
        <f t="shared" si="110"/>
        <v>0</v>
      </c>
      <c r="Z107" s="76">
        <f t="shared" si="110"/>
        <v>242711.89</v>
      </c>
      <c r="AA107" s="76">
        <f t="shared" si="110"/>
        <v>242711.89</v>
      </c>
      <c r="AB107" s="76">
        <f t="shared" si="110"/>
        <v>0</v>
      </c>
      <c r="AC107" s="76">
        <f t="shared" si="110"/>
        <v>0</v>
      </c>
      <c r="AD107" s="76">
        <f t="shared" ref="AD107:AM109" si="111">AD108</f>
        <v>117663.48</v>
      </c>
      <c r="AE107" s="76">
        <f t="shared" si="111"/>
        <v>117663.48</v>
      </c>
      <c r="AF107" s="76">
        <f t="shared" si="111"/>
        <v>0</v>
      </c>
      <c r="AG107" s="76">
        <f t="shared" si="111"/>
        <v>0</v>
      </c>
      <c r="AH107" s="76">
        <f t="shared" si="111"/>
        <v>0</v>
      </c>
      <c r="AI107" s="76">
        <f t="shared" si="111"/>
        <v>0</v>
      </c>
      <c r="AJ107" s="76">
        <f t="shared" si="111"/>
        <v>0</v>
      </c>
      <c r="AK107" s="76">
        <f t="shared" si="111"/>
        <v>0</v>
      </c>
      <c r="AL107" s="76">
        <f t="shared" si="111"/>
        <v>117663.48</v>
      </c>
      <c r="AM107" s="76">
        <f t="shared" si="111"/>
        <v>117663.48</v>
      </c>
      <c r="AN107" s="76">
        <f t="shared" ref="AN107:AW109" si="112">AN108</f>
        <v>0</v>
      </c>
      <c r="AO107" s="76">
        <f t="shared" si="112"/>
        <v>0</v>
      </c>
      <c r="AP107" s="76">
        <f t="shared" si="112"/>
        <v>117663.48</v>
      </c>
      <c r="AQ107" s="76">
        <f t="shared" si="112"/>
        <v>117663.48</v>
      </c>
      <c r="AR107" s="76">
        <f t="shared" si="112"/>
        <v>0</v>
      </c>
      <c r="AS107" s="76">
        <f t="shared" si="112"/>
        <v>0</v>
      </c>
      <c r="AT107" s="76">
        <f t="shared" si="112"/>
        <v>0</v>
      </c>
      <c r="AU107" s="76">
        <f t="shared" si="112"/>
        <v>0</v>
      </c>
      <c r="AV107" s="76">
        <f t="shared" si="112"/>
        <v>0</v>
      </c>
      <c r="AW107" s="76">
        <f t="shared" si="112"/>
        <v>0</v>
      </c>
      <c r="AX107" s="76">
        <f t="shared" ref="AX107:BA109" si="113">AX108</f>
        <v>117663.48</v>
      </c>
      <c r="AY107" s="76">
        <f t="shared" si="113"/>
        <v>117663.48</v>
      </c>
      <c r="AZ107" s="76">
        <f t="shared" si="113"/>
        <v>0</v>
      </c>
      <c r="BA107" s="76">
        <f t="shared" si="113"/>
        <v>0</v>
      </c>
      <c r="BB107" s="103">
        <v>0</v>
      </c>
      <c r="BC107" s="103">
        <v>0</v>
      </c>
    </row>
    <row r="108" spans="1:55" s="116" customFormat="1" ht="173.25" customHeight="1" x14ac:dyDescent="0.25">
      <c r="A108" s="27" t="s">
        <v>415</v>
      </c>
      <c r="B108" s="111"/>
      <c r="C108" s="111"/>
      <c r="D108" s="111"/>
      <c r="E108" s="62">
        <v>851</v>
      </c>
      <c r="F108" s="63" t="s">
        <v>330</v>
      </c>
      <c r="G108" s="63" t="s">
        <v>375</v>
      </c>
      <c r="H108" s="62" t="s">
        <v>416</v>
      </c>
      <c r="I108" s="63"/>
      <c r="J108" s="77">
        <f t="shared" ref="J108:S109" si="114">J109</f>
        <v>124200.34</v>
      </c>
      <c r="K108" s="77">
        <f t="shared" si="114"/>
        <v>124200.34</v>
      </c>
      <c r="L108" s="77">
        <f t="shared" si="114"/>
        <v>0</v>
      </c>
      <c r="M108" s="77">
        <f t="shared" si="114"/>
        <v>0</v>
      </c>
      <c r="N108" s="77">
        <f t="shared" si="114"/>
        <v>0</v>
      </c>
      <c r="O108" s="77">
        <f t="shared" si="114"/>
        <v>0</v>
      </c>
      <c r="P108" s="77">
        <f t="shared" si="114"/>
        <v>0</v>
      </c>
      <c r="Q108" s="77">
        <f t="shared" si="114"/>
        <v>0</v>
      </c>
      <c r="R108" s="77">
        <f t="shared" si="114"/>
        <v>124200.34</v>
      </c>
      <c r="S108" s="77">
        <f t="shared" si="114"/>
        <v>124200.34</v>
      </c>
      <c r="T108" s="77">
        <f t="shared" ref="T108:AC109" si="115">T109</f>
        <v>0</v>
      </c>
      <c r="U108" s="77">
        <f t="shared" si="115"/>
        <v>0</v>
      </c>
      <c r="V108" s="77">
        <f t="shared" si="115"/>
        <v>118511.55</v>
      </c>
      <c r="W108" s="77">
        <f t="shared" si="115"/>
        <v>118511.55</v>
      </c>
      <c r="X108" s="77">
        <f t="shared" si="115"/>
        <v>0</v>
      </c>
      <c r="Y108" s="77">
        <f t="shared" si="115"/>
        <v>0</v>
      </c>
      <c r="Z108" s="77">
        <f t="shared" si="115"/>
        <v>242711.89</v>
      </c>
      <c r="AA108" s="77">
        <f t="shared" si="115"/>
        <v>242711.89</v>
      </c>
      <c r="AB108" s="77">
        <f t="shared" si="115"/>
        <v>0</v>
      </c>
      <c r="AC108" s="77">
        <f t="shared" si="115"/>
        <v>0</v>
      </c>
      <c r="AD108" s="77">
        <f t="shared" si="111"/>
        <v>117663.48</v>
      </c>
      <c r="AE108" s="77">
        <f t="shared" si="111"/>
        <v>117663.48</v>
      </c>
      <c r="AF108" s="77">
        <f t="shared" si="111"/>
        <v>0</v>
      </c>
      <c r="AG108" s="77">
        <f t="shared" si="111"/>
        <v>0</v>
      </c>
      <c r="AH108" s="77">
        <f t="shared" si="111"/>
        <v>0</v>
      </c>
      <c r="AI108" s="77">
        <f t="shared" si="111"/>
        <v>0</v>
      </c>
      <c r="AJ108" s="77">
        <f t="shared" si="111"/>
        <v>0</v>
      </c>
      <c r="AK108" s="77">
        <f t="shared" si="111"/>
        <v>0</v>
      </c>
      <c r="AL108" s="77">
        <f t="shared" si="111"/>
        <v>117663.48</v>
      </c>
      <c r="AM108" s="77">
        <f t="shared" si="111"/>
        <v>117663.48</v>
      </c>
      <c r="AN108" s="77">
        <f t="shared" si="112"/>
        <v>0</v>
      </c>
      <c r="AO108" s="77">
        <f t="shared" si="112"/>
        <v>0</v>
      </c>
      <c r="AP108" s="77">
        <f t="shared" si="112"/>
        <v>117663.48</v>
      </c>
      <c r="AQ108" s="77">
        <f t="shared" si="112"/>
        <v>117663.48</v>
      </c>
      <c r="AR108" s="77">
        <f t="shared" si="112"/>
        <v>0</v>
      </c>
      <c r="AS108" s="77">
        <f t="shared" si="112"/>
        <v>0</v>
      </c>
      <c r="AT108" s="77">
        <f t="shared" si="112"/>
        <v>0</v>
      </c>
      <c r="AU108" s="77">
        <f t="shared" si="112"/>
        <v>0</v>
      </c>
      <c r="AV108" s="77">
        <f t="shared" si="112"/>
        <v>0</v>
      </c>
      <c r="AW108" s="77">
        <f t="shared" si="112"/>
        <v>0</v>
      </c>
      <c r="AX108" s="77">
        <f t="shared" si="113"/>
        <v>117663.48</v>
      </c>
      <c r="AY108" s="77">
        <f t="shared" si="113"/>
        <v>117663.48</v>
      </c>
      <c r="AZ108" s="77">
        <f t="shared" si="113"/>
        <v>0</v>
      </c>
      <c r="BA108" s="77">
        <f t="shared" si="113"/>
        <v>0</v>
      </c>
      <c r="BB108" s="103">
        <v>0</v>
      </c>
      <c r="BC108" s="103">
        <v>0</v>
      </c>
    </row>
    <row r="109" spans="1:55" s="116" customFormat="1" ht="47.25" customHeight="1" x14ac:dyDescent="0.25">
      <c r="A109" s="27" t="s">
        <v>337</v>
      </c>
      <c r="B109" s="15"/>
      <c r="C109" s="15"/>
      <c r="D109" s="15"/>
      <c r="E109" s="62">
        <v>851</v>
      </c>
      <c r="F109" s="63" t="s">
        <v>330</v>
      </c>
      <c r="G109" s="63" t="s">
        <v>375</v>
      </c>
      <c r="H109" s="62" t="s">
        <v>416</v>
      </c>
      <c r="I109" s="63" t="s">
        <v>338</v>
      </c>
      <c r="J109" s="77">
        <f t="shared" si="114"/>
        <v>124200.34</v>
      </c>
      <c r="K109" s="77">
        <f t="shared" si="114"/>
        <v>124200.34</v>
      </c>
      <c r="L109" s="77">
        <f t="shared" si="114"/>
        <v>0</v>
      </c>
      <c r="M109" s="77">
        <f t="shared" si="114"/>
        <v>0</v>
      </c>
      <c r="N109" s="77">
        <f t="shared" si="114"/>
        <v>0</v>
      </c>
      <c r="O109" s="77">
        <f t="shared" si="114"/>
        <v>0</v>
      </c>
      <c r="P109" s="77">
        <f t="shared" si="114"/>
        <v>0</v>
      </c>
      <c r="Q109" s="77">
        <f t="shared" si="114"/>
        <v>0</v>
      </c>
      <c r="R109" s="77">
        <f t="shared" si="114"/>
        <v>124200.34</v>
      </c>
      <c r="S109" s="77">
        <f t="shared" si="114"/>
        <v>124200.34</v>
      </c>
      <c r="T109" s="77">
        <f t="shared" si="115"/>
        <v>0</v>
      </c>
      <c r="U109" s="77">
        <f t="shared" si="115"/>
        <v>0</v>
      </c>
      <c r="V109" s="77">
        <f t="shared" si="115"/>
        <v>118511.55</v>
      </c>
      <c r="W109" s="77">
        <f t="shared" si="115"/>
        <v>118511.55</v>
      </c>
      <c r="X109" s="77">
        <f t="shared" si="115"/>
        <v>0</v>
      </c>
      <c r="Y109" s="77">
        <f t="shared" si="115"/>
        <v>0</v>
      </c>
      <c r="Z109" s="77">
        <f t="shared" si="115"/>
        <v>242711.89</v>
      </c>
      <c r="AA109" s="77">
        <f t="shared" si="115"/>
        <v>242711.89</v>
      </c>
      <c r="AB109" s="77">
        <f t="shared" si="115"/>
        <v>0</v>
      </c>
      <c r="AC109" s="77">
        <f t="shared" si="115"/>
        <v>0</v>
      </c>
      <c r="AD109" s="77">
        <f t="shared" si="111"/>
        <v>117663.48</v>
      </c>
      <c r="AE109" s="77">
        <f t="shared" si="111"/>
        <v>117663.48</v>
      </c>
      <c r="AF109" s="77">
        <f t="shared" si="111"/>
        <v>0</v>
      </c>
      <c r="AG109" s="77">
        <f t="shared" si="111"/>
        <v>0</v>
      </c>
      <c r="AH109" s="77">
        <f t="shared" si="111"/>
        <v>0</v>
      </c>
      <c r="AI109" s="77">
        <f t="shared" si="111"/>
        <v>0</v>
      </c>
      <c r="AJ109" s="77">
        <f t="shared" si="111"/>
        <v>0</v>
      </c>
      <c r="AK109" s="77">
        <f t="shared" si="111"/>
        <v>0</v>
      </c>
      <c r="AL109" s="77">
        <f t="shared" si="111"/>
        <v>117663.48</v>
      </c>
      <c r="AM109" s="77">
        <f t="shared" si="111"/>
        <v>117663.48</v>
      </c>
      <c r="AN109" s="77">
        <f t="shared" si="112"/>
        <v>0</v>
      </c>
      <c r="AO109" s="77">
        <f t="shared" si="112"/>
        <v>0</v>
      </c>
      <c r="AP109" s="77">
        <f t="shared" si="112"/>
        <v>117663.48</v>
      </c>
      <c r="AQ109" s="77">
        <f t="shared" si="112"/>
        <v>117663.48</v>
      </c>
      <c r="AR109" s="77">
        <f t="shared" si="112"/>
        <v>0</v>
      </c>
      <c r="AS109" s="77">
        <f t="shared" si="112"/>
        <v>0</v>
      </c>
      <c r="AT109" s="77">
        <f t="shared" si="112"/>
        <v>0</v>
      </c>
      <c r="AU109" s="77">
        <f t="shared" si="112"/>
        <v>0</v>
      </c>
      <c r="AV109" s="77">
        <f t="shared" si="112"/>
        <v>0</v>
      </c>
      <c r="AW109" s="77">
        <f t="shared" si="112"/>
        <v>0</v>
      </c>
      <c r="AX109" s="77">
        <f t="shared" si="113"/>
        <v>117663.48</v>
      </c>
      <c r="AY109" s="77">
        <f t="shared" si="113"/>
        <v>117663.48</v>
      </c>
      <c r="AZ109" s="77">
        <f t="shared" si="113"/>
        <v>0</v>
      </c>
      <c r="BA109" s="77">
        <f t="shared" si="113"/>
        <v>0</v>
      </c>
      <c r="BB109" s="103">
        <v>0</v>
      </c>
      <c r="BC109" s="103">
        <v>0</v>
      </c>
    </row>
    <row r="110" spans="1:55" s="116" customFormat="1" ht="47.25" customHeight="1" x14ac:dyDescent="0.25">
      <c r="A110" s="27" t="s">
        <v>339</v>
      </c>
      <c r="B110" s="27"/>
      <c r="C110" s="27"/>
      <c r="D110" s="27"/>
      <c r="E110" s="62">
        <v>851</v>
      </c>
      <c r="F110" s="63" t="s">
        <v>330</v>
      </c>
      <c r="G110" s="63" t="s">
        <v>375</v>
      </c>
      <c r="H110" s="62" t="s">
        <v>416</v>
      </c>
      <c r="I110" s="63" t="s">
        <v>340</v>
      </c>
      <c r="J110" s="77">
        <v>124200.34</v>
      </c>
      <c r="K110" s="77">
        <f>J110</f>
        <v>124200.34</v>
      </c>
      <c r="L110" s="77"/>
      <c r="M110" s="77"/>
      <c r="N110" s="77"/>
      <c r="O110" s="77">
        <f>N110</f>
        <v>0</v>
      </c>
      <c r="P110" s="77"/>
      <c r="Q110" s="77"/>
      <c r="R110" s="77">
        <f>J110+N110</f>
        <v>124200.34</v>
      </c>
      <c r="S110" s="77">
        <f>K110+O110</f>
        <v>124200.34</v>
      </c>
      <c r="T110" s="77">
        <f>L110+P110</f>
        <v>0</v>
      </c>
      <c r="U110" s="77">
        <f>M110+Q110</f>
        <v>0</v>
      </c>
      <c r="V110" s="77">
        <v>118511.55</v>
      </c>
      <c r="W110" s="77">
        <f>V110</f>
        <v>118511.55</v>
      </c>
      <c r="X110" s="77"/>
      <c r="Y110" s="77"/>
      <c r="Z110" s="77">
        <f>R110+V110</f>
        <v>242711.89</v>
      </c>
      <c r="AA110" s="77">
        <f>S110+W110</f>
        <v>242711.89</v>
      </c>
      <c r="AB110" s="77">
        <f>T110+X110</f>
        <v>0</v>
      </c>
      <c r="AC110" s="77">
        <f>U110+Y110</f>
        <v>0</v>
      </c>
      <c r="AD110" s="77">
        <v>117663.48</v>
      </c>
      <c r="AE110" s="77">
        <f>AD110</f>
        <v>117663.48</v>
      </c>
      <c r="AF110" s="77"/>
      <c r="AG110" s="77"/>
      <c r="AH110" s="77"/>
      <c r="AI110" s="77">
        <f>AH110</f>
        <v>0</v>
      </c>
      <c r="AJ110" s="77"/>
      <c r="AK110" s="77"/>
      <c r="AL110" s="77">
        <f>AD110+AH110</f>
        <v>117663.48</v>
      </c>
      <c r="AM110" s="77">
        <f>AE110+AI110</f>
        <v>117663.48</v>
      </c>
      <c r="AN110" s="77">
        <f>AF110+AJ110</f>
        <v>0</v>
      </c>
      <c r="AO110" s="77">
        <f>AG110+AK110</f>
        <v>0</v>
      </c>
      <c r="AP110" s="77">
        <v>117663.48</v>
      </c>
      <c r="AQ110" s="77">
        <f>AP110</f>
        <v>117663.48</v>
      </c>
      <c r="AR110" s="77"/>
      <c r="AS110" s="77"/>
      <c r="AT110" s="77"/>
      <c r="AU110" s="77">
        <f>AT110</f>
        <v>0</v>
      </c>
      <c r="AV110" s="77"/>
      <c r="AW110" s="77"/>
      <c r="AX110" s="77">
        <f>AP110+AT110</f>
        <v>117663.48</v>
      </c>
      <c r="AY110" s="77">
        <f>AQ110+AU110</f>
        <v>117663.48</v>
      </c>
      <c r="AZ110" s="77">
        <f>AR110+AV110</f>
        <v>0</v>
      </c>
      <c r="BA110" s="77">
        <f>AS110+AW110</f>
        <v>0</v>
      </c>
      <c r="BB110" s="103">
        <v>0</v>
      </c>
      <c r="BC110" s="103">
        <v>0</v>
      </c>
    </row>
    <row r="111" spans="1:55" s="116" customFormat="1" ht="32.25" hidden="1" customHeight="1" x14ac:dyDescent="0.25">
      <c r="A111" s="27" t="s">
        <v>417</v>
      </c>
      <c r="B111" s="27"/>
      <c r="C111" s="27"/>
      <c r="D111" s="27"/>
      <c r="E111" s="62" t="s">
        <v>418</v>
      </c>
      <c r="F111" s="63" t="s">
        <v>330</v>
      </c>
      <c r="G111" s="63" t="s">
        <v>375</v>
      </c>
      <c r="H111" s="62" t="s">
        <v>419</v>
      </c>
      <c r="I111" s="63"/>
      <c r="J111" s="77">
        <f t="shared" ref="J111:S112" si="116">J112</f>
        <v>0</v>
      </c>
      <c r="K111" s="77">
        <f t="shared" si="116"/>
        <v>0</v>
      </c>
      <c r="L111" s="77">
        <f t="shared" si="116"/>
        <v>0</v>
      </c>
      <c r="M111" s="77">
        <f t="shared" si="116"/>
        <v>0</v>
      </c>
      <c r="N111" s="77">
        <f t="shared" si="116"/>
        <v>0</v>
      </c>
      <c r="O111" s="77">
        <f t="shared" si="116"/>
        <v>0</v>
      </c>
      <c r="P111" s="77">
        <f t="shared" si="116"/>
        <v>0</v>
      </c>
      <c r="Q111" s="77">
        <f t="shared" si="116"/>
        <v>0</v>
      </c>
      <c r="R111" s="77">
        <f t="shared" si="116"/>
        <v>0</v>
      </c>
      <c r="S111" s="77">
        <f t="shared" si="116"/>
        <v>0</v>
      </c>
      <c r="T111" s="77">
        <f t="shared" ref="T111:AC112" si="117">T112</f>
        <v>0</v>
      </c>
      <c r="U111" s="77">
        <f t="shared" si="117"/>
        <v>0</v>
      </c>
      <c r="V111" s="77">
        <f t="shared" si="117"/>
        <v>0</v>
      </c>
      <c r="W111" s="77">
        <f t="shared" si="117"/>
        <v>0</v>
      </c>
      <c r="X111" s="77">
        <f t="shared" si="117"/>
        <v>0</v>
      </c>
      <c r="Y111" s="77">
        <f t="shared" si="117"/>
        <v>0</v>
      </c>
      <c r="Z111" s="77">
        <f t="shared" si="117"/>
        <v>0</v>
      </c>
      <c r="AA111" s="77">
        <f t="shared" si="117"/>
        <v>0</v>
      </c>
      <c r="AB111" s="77">
        <f t="shared" si="117"/>
        <v>0</v>
      </c>
      <c r="AC111" s="77">
        <f t="shared" si="117"/>
        <v>0</v>
      </c>
      <c r="AD111" s="77">
        <f t="shared" ref="AD111:AG112" si="118">AD112</f>
        <v>0</v>
      </c>
      <c r="AE111" s="77">
        <f t="shared" si="118"/>
        <v>0</v>
      </c>
      <c r="AF111" s="77">
        <f t="shared" si="118"/>
        <v>0</v>
      </c>
      <c r="AG111" s="77">
        <f t="shared" si="118"/>
        <v>0</v>
      </c>
      <c r="AH111" s="77"/>
      <c r="AI111" s="77"/>
      <c r="AJ111" s="77"/>
      <c r="AK111" s="77"/>
      <c r="AL111" s="77"/>
      <c r="AM111" s="77"/>
      <c r="AN111" s="77"/>
      <c r="AO111" s="77"/>
      <c r="AP111" s="77"/>
      <c r="AQ111" s="77"/>
      <c r="AR111" s="77"/>
      <c r="AS111" s="77"/>
      <c r="AT111" s="77"/>
      <c r="AU111" s="77"/>
      <c r="AV111" s="77"/>
      <c r="AW111" s="77"/>
      <c r="AX111" s="77"/>
      <c r="AY111" s="77"/>
      <c r="AZ111" s="77"/>
      <c r="BA111" s="77"/>
      <c r="BB111" s="103">
        <v>0</v>
      </c>
      <c r="BC111" s="103">
        <v>0</v>
      </c>
    </row>
    <row r="112" spans="1:55" s="116" customFormat="1" ht="32.25" hidden="1" customHeight="1" x14ac:dyDescent="0.25">
      <c r="A112" s="27" t="s">
        <v>337</v>
      </c>
      <c r="B112" s="27"/>
      <c r="C112" s="27"/>
      <c r="D112" s="27"/>
      <c r="E112" s="62" t="s">
        <v>418</v>
      </c>
      <c r="F112" s="63" t="s">
        <v>330</v>
      </c>
      <c r="G112" s="63" t="s">
        <v>375</v>
      </c>
      <c r="H112" s="62" t="s">
        <v>419</v>
      </c>
      <c r="I112" s="63" t="s">
        <v>338</v>
      </c>
      <c r="J112" s="77">
        <f t="shared" si="116"/>
        <v>0</v>
      </c>
      <c r="K112" s="77">
        <f t="shared" si="116"/>
        <v>0</v>
      </c>
      <c r="L112" s="77">
        <f t="shared" si="116"/>
        <v>0</v>
      </c>
      <c r="M112" s="77">
        <f t="shared" si="116"/>
        <v>0</v>
      </c>
      <c r="N112" s="77">
        <f t="shared" si="116"/>
        <v>0</v>
      </c>
      <c r="O112" s="77">
        <f t="shared" si="116"/>
        <v>0</v>
      </c>
      <c r="P112" s="77">
        <f t="shared" si="116"/>
        <v>0</v>
      </c>
      <c r="Q112" s="77">
        <f t="shared" si="116"/>
        <v>0</v>
      </c>
      <c r="R112" s="77">
        <f t="shared" si="116"/>
        <v>0</v>
      </c>
      <c r="S112" s="77">
        <f t="shared" si="116"/>
        <v>0</v>
      </c>
      <c r="T112" s="77">
        <f t="shared" si="117"/>
        <v>0</v>
      </c>
      <c r="U112" s="77">
        <f t="shared" si="117"/>
        <v>0</v>
      </c>
      <c r="V112" s="77">
        <f t="shared" si="117"/>
        <v>0</v>
      </c>
      <c r="W112" s="77">
        <f t="shared" si="117"/>
        <v>0</v>
      </c>
      <c r="X112" s="77">
        <f t="shared" si="117"/>
        <v>0</v>
      </c>
      <c r="Y112" s="77">
        <f t="shared" si="117"/>
        <v>0</v>
      </c>
      <c r="Z112" s="77">
        <f t="shared" si="117"/>
        <v>0</v>
      </c>
      <c r="AA112" s="77">
        <f t="shared" si="117"/>
        <v>0</v>
      </c>
      <c r="AB112" s="77">
        <f t="shared" si="117"/>
        <v>0</v>
      </c>
      <c r="AC112" s="77">
        <f t="shared" si="117"/>
        <v>0</v>
      </c>
      <c r="AD112" s="77">
        <f t="shared" si="118"/>
        <v>0</v>
      </c>
      <c r="AE112" s="77">
        <f t="shared" si="118"/>
        <v>0</v>
      </c>
      <c r="AF112" s="77">
        <f t="shared" si="118"/>
        <v>0</v>
      </c>
      <c r="AG112" s="77">
        <f t="shared" si="118"/>
        <v>0</v>
      </c>
      <c r="AH112" s="77"/>
      <c r="AI112" s="77"/>
      <c r="AJ112" s="77"/>
      <c r="AK112" s="77"/>
      <c r="AL112" s="77"/>
      <c r="AM112" s="77"/>
      <c r="AN112" s="77"/>
      <c r="AO112" s="77"/>
      <c r="AP112" s="77"/>
      <c r="AQ112" s="77"/>
      <c r="AR112" s="77"/>
      <c r="AS112" s="77"/>
      <c r="AT112" s="77"/>
      <c r="AU112" s="77"/>
      <c r="AV112" s="77"/>
      <c r="AW112" s="77"/>
      <c r="AX112" s="77"/>
      <c r="AY112" s="77"/>
      <c r="AZ112" s="77"/>
      <c r="BA112" s="77"/>
      <c r="BB112" s="103">
        <v>0</v>
      </c>
      <c r="BC112" s="103">
        <v>0</v>
      </c>
    </row>
    <row r="113" spans="1:55" s="116" customFormat="1" ht="32.25" hidden="1" customHeight="1" x14ac:dyDescent="0.25">
      <c r="A113" s="27" t="s">
        <v>339</v>
      </c>
      <c r="B113" s="27"/>
      <c r="C113" s="27"/>
      <c r="D113" s="27"/>
      <c r="E113" s="62" t="s">
        <v>418</v>
      </c>
      <c r="F113" s="63" t="s">
        <v>330</v>
      </c>
      <c r="G113" s="63" t="s">
        <v>375</v>
      </c>
      <c r="H113" s="62" t="s">
        <v>419</v>
      </c>
      <c r="I113" s="63" t="s">
        <v>340</v>
      </c>
      <c r="J113" s="77"/>
      <c r="K113" s="77"/>
      <c r="L113" s="77"/>
      <c r="M113" s="77"/>
      <c r="N113" s="77">
        <v>0</v>
      </c>
      <c r="O113" s="77"/>
      <c r="P113" s="77"/>
      <c r="Q113" s="77"/>
      <c r="R113" s="77">
        <f>J113+N113</f>
        <v>0</v>
      </c>
      <c r="S113" s="77">
        <f>K113+O113</f>
        <v>0</v>
      </c>
      <c r="T113" s="77">
        <f>L113+P113</f>
        <v>0</v>
      </c>
      <c r="U113" s="77">
        <f>M113+Q113</f>
        <v>0</v>
      </c>
      <c r="V113" s="77">
        <v>0</v>
      </c>
      <c r="W113" s="77"/>
      <c r="X113" s="77"/>
      <c r="Y113" s="77"/>
      <c r="Z113" s="77">
        <f>R113+V113</f>
        <v>0</v>
      </c>
      <c r="AA113" s="77">
        <f>S113+W113</f>
        <v>0</v>
      </c>
      <c r="AB113" s="77">
        <f>T113+X113</f>
        <v>0</v>
      </c>
      <c r="AC113" s="77">
        <f>U113+Y113</f>
        <v>0</v>
      </c>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103">
        <v>0</v>
      </c>
      <c r="BC113" s="103">
        <v>0</v>
      </c>
    </row>
    <row r="114" spans="1:55" s="116" customFormat="1" ht="17.25" customHeight="1" x14ac:dyDescent="0.25">
      <c r="A114" s="13" t="s">
        <v>420</v>
      </c>
      <c r="B114" s="111"/>
      <c r="C114" s="111"/>
      <c r="D114" s="111"/>
      <c r="E114" s="119">
        <v>851</v>
      </c>
      <c r="F114" s="113" t="s">
        <v>330</v>
      </c>
      <c r="G114" s="113" t="s">
        <v>421</v>
      </c>
      <c r="H114" s="62" t="s">
        <v>326</v>
      </c>
      <c r="I114" s="113"/>
      <c r="J114" s="76">
        <f t="shared" ref="J114:Q114" si="119">J118+J121</f>
        <v>3200000</v>
      </c>
      <c r="K114" s="76">
        <f t="shared" si="119"/>
        <v>0</v>
      </c>
      <c r="L114" s="76">
        <f t="shared" si="119"/>
        <v>3200000</v>
      </c>
      <c r="M114" s="76">
        <f t="shared" si="119"/>
        <v>0</v>
      </c>
      <c r="N114" s="76">
        <f t="shared" si="119"/>
        <v>0</v>
      </c>
      <c r="O114" s="76">
        <f t="shared" si="119"/>
        <v>0</v>
      </c>
      <c r="P114" s="76">
        <f t="shared" si="119"/>
        <v>0</v>
      </c>
      <c r="Q114" s="76">
        <f t="shared" si="119"/>
        <v>0</v>
      </c>
      <c r="R114" s="76">
        <f t="shared" ref="R114:AC114" si="120">R115+R118+R121</f>
        <v>3200000</v>
      </c>
      <c r="S114" s="76">
        <f t="shared" si="120"/>
        <v>0</v>
      </c>
      <c r="T114" s="76">
        <f t="shared" si="120"/>
        <v>3200000</v>
      </c>
      <c r="U114" s="76">
        <f t="shared" si="120"/>
        <v>0</v>
      </c>
      <c r="V114" s="76">
        <f t="shared" si="120"/>
        <v>1355000</v>
      </c>
      <c r="W114" s="76">
        <f t="shared" si="120"/>
        <v>1355000</v>
      </c>
      <c r="X114" s="76">
        <f t="shared" si="120"/>
        <v>0</v>
      </c>
      <c r="Y114" s="76">
        <f t="shared" si="120"/>
        <v>0</v>
      </c>
      <c r="Z114" s="76">
        <f t="shared" si="120"/>
        <v>4555000</v>
      </c>
      <c r="AA114" s="76">
        <f t="shared" si="120"/>
        <v>1355000</v>
      </c>
      <c r="AB114" s="76">
        <f t="shared" si="120"/>
        <v>3200000</v>
      </c>
      <c r="AC114" s="76">
        <f t="shared" si="120"/>
        <v>0</v>
      </c>
      <c r="AD114" s="76">
        <f t="shared" ref="AD114:BA114" si="121">AD118+AD121</f>
        <v>1323000</v>
      </c>
      <c r="AE114" s="76">
        <f t="shared" si="121"/>
        <v>0</v>
      </c>
      <c r="AF114" s="76">
        <f t="shared" si="121"/>
        <v>1323000</v>
      </c>
      <c r="AG114" s="76">
        <f t="shared" si="121"/>
        <v>0</v>
      </c>
      <c r="AH114" s="76">
        <f t="shared" si="121"/>
        <v>0</v>
      </c>
      <c r="AI114" s="76">
        <f t="shared" si="121"/>
        <v>0</v>
      </c>
      <c r="AJ114" s="76">
        <f t="shared" si="121"/>
        <v>0</v>
      </c>
      <c r="AK114" s="76">
        <f t="shared" si="121"/>
        <v>0</v>
      </c>
      <c r="AL114" s="76">
        <f t="shared" si="121"/>
        <v>1323000</v>
      </c>
      <c r="AM114" s="76">
        <f t="shared" si="121"/>
        <v>0</v>
      </c>
      <c r="AN114" s="76">
        <f t="shared" si="121"/>
        <v>1323000</v>
      </c>
      <c r="AO114" s="76">
        <f t="shared" si="121"/>
        <v>0</v>
      </c>
      <c r="AP114" s="76">
        <f t="shared" si="121"/>
        <v>1323000</v>
      </c>
      <c r="AQ114" s="76">
        <f t="shared" si="121"/>
        <v>0</v>
      </c>
      <c r="AR114" s="76">
        <f t="shared" si="121"/>
        <v>1323000</v>
      </c>
      <c r="AS114" s="76">
        <f t="shared" si="121"/>
        <v>0</v>
      </c>
      <c r="AT114" s="76">
        <f t="shared" si="121"/>
        <v>0</v>
      </c>
      <c r="AU114" s="76">
        <f t="shared" si="121"/>
        <v>0</v>
      </c>
      <c r="AV114" s="76">
        <f t="shared" si="121"/>
        <v>0</v>
      </c>
      <c r="AW114" s="76">
        <f t="shared" si="121"/>
        <v>0</v>
      </c>
      <c r="AX114" s="76">
        <f t="shared" si="121"/>
        <v>1323000</v>
      </c>
      <c r="AY114" s="76">
        <f t="shared" si="121"/>
        <v>0</v>
      </c>
      <c r="AZ114" s="76">
        <f t="shared" si="121"/>
        <v>1323000</v>
      </c>
      <c r="BA114" s="76">
        <f t="shared" si="121"/>
        <v>0</v>
      </c>
      <c r="BB114" s="103">
        <v>0</v>
      </c>
      <c r="BC114" s="103">
        <v>0</v>
      </c>
    </row>
    <row r="115" spans="1:55" s="11" customFormat="1" ht="74.25" customHeight="1" x14ac:dyDescent="0.25">
      <c r="A115" s="15" t="s">
        <v>422</v>
      </c>
      <c r="B115" s="27"/>
      <c r="C115" s="27"/>
      <c r="D115" s="27"/>
      <c r="E115" s="62" t="s">
        <v>418</v>
      </c>
      <c r="F115" s="63" t="s">
        <v>330</v>
      </c>
      <c r="G115" s="63" t="s">
        <v>421</v>
      </c>
      <c r="H115" s="62" t="s">
        <v>423</v>
      </c>
      <c r="I115" s="63"/>
      <c r="J115" s="77"/>
      <c r="K115" s="77"/>
      <c r="L115" s="77"/>
      <c r="M115" s="77"/>
      <c r="N115" s="77"/>
      <c r="O115" s="77"/>
      <c r="P115" s="77"/>
      <c r="Q115" s="77"/>
      <c r="R115" s="77">
        <f t="shared" ref="R115:AC116" si="122">R116</f>
        <v>0</v>
      </c>
      <c r="S115" s="77">
        <f t="shared" si="122"/>
        <v>0</v>
      </c>
      <c r="T115" s="77">
        <f t="shared" si="122"/>
        <v>0</v>
      </c>
      <c r="U115" s="77">
        <f t="shared" si="122"/>
        <v>0</v>
      </c>
      <c r="V115" s="77">
        <f t="shared" si="122"/>
        <v>1355000</v>
      </c>
      <c r="W115" s="77">
        <f t="shared" si="122"/>
        <v>1355000</v>
      </c>
      <c r="X115" s="77">
        <f t="shared" si="122"/>
        <v>0</v>
      </c>
      <c r="Y115" s="77">
        <f t="shared" si="122"/>
        <v>0</v>
      </c>
      <c r="Z115" s="77">
        <f t="shared" si="122"/>
        <v>1355000</v>
      </c>
      <c r="AA115" s="77">
        <f t="shared" si="122"/>
        <v>1355000</v>
      </c>
      <c r="AB115" s="77">
        <f t="shared" si="122"/>
        <v>0</v>
      </c>
      <c r="AC115" s="77">
        <f t="shared" si="122"/>
        <v>0</v>
      </c>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103">
        <v>0</v>
      </c>
      <c r="BC115" s="103">
        <v>0</v>
      </c>
    </row>
    <row r="116" spans="1:55" s="11" customFormat="1" ht="47.25" customHeight="1" x14ac:dyDescent="0.25">
      <c r="A116" s="27" t="s">
        <v>337</v>
      </c>
      <c r="B116" s="27"/>
      <c r="C116" s="27"/>
      <c r="D116" s="27"/>
      <c r="E116" s="62" t="s">
        <v>418</v>
      </c>
      <c r="F116" s="63" t="s">
        <v>330</v>
      </c>
      <c r="G116" s="63" t="s">
        <v>421</v>
      </c>
      <c r="H116" s="62" t="s">
        <v>423</v>
      </c>
      <c r="I116" s="63" t="s">
        <v>338</v>
      </c>
      <c r="J116" s="77"/>
      <c r="K116" s="77"/>
      <c r="L116" s="77"/>
      <c r="M116" s="77"/>
      <c r="N116" s="77"/>
      <c r="O116" s="77"/>
      <c r="P116" s="77"/>
      <c r="Q116" s="77"/>
      <c r="R116" s="77">
        <f t="shared" si="122"/>
        <v>0</v>
      </c>
      <c r="S116" s="77">
        <f t="shared" si="122"/>
        <v>0</v>
      </c>
      <c r="T116" s="77">
        <f t="shared" si="122"/>
        <v>0</v>
      </c>
      <c r="U116" s="77">
        <f t="shared" si="122"/>
        <v>0</v>
      </c>
      <c r="V116" s="77">
        <f t="shared" si="122"/>
        <v>1355000</v>
      </c>
      <c r="W116" s="77">
        <f t="shared" si="122"/>
        <v>1355000</v>
      </c>
      <c r="X116" s="77">
        <f t="shared" si="122"/>
        <v>0</v>
      </c>
      <c r="Y116" s="77">
        <f t="shared" si="122"/>
        <v>0</v>
      </c>
      <c r="Z116" s="77">
        <f t="shared" si="122"/>
        <v>1355000</v>
      </c>
      <c r="AA116" s="77">
        <f t="shared" si="122"/>
        <v>1355000</v>
      </c>
      <c r="AB116" s="77">
        <f t="shared" si="122"/>
        <v>0</v>
      </c>
      <c r="AC116" s="77">
        <f t="shared" si="122"/>
        <v>0</v>
      </c>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103">
        <v>0</v>
      </c>
      <c r="BC116" s="103">
        <v>0</v>
      </c>
    </row>
    <row r="117" spans="1:55" s="11" customFormat="1" ht="47.25" customHeight="1" x14ac:dyDescent="0.25">
      <c r="A117" s="27" t="s">
        <v>339</v>
      </c>
      <c r="B117" s="27"/>
      <c r="C117" s="27"/>
      <c r="D117" s="27"/>
      <c r="E117" s="62" t="s">
        <v>418</v>
      </c>
      <c r="F117" s="63" t="s">
        <v>330</v>
      </c>
      <c r="G117" s="63" t="s">
        <v>421</v>
      </c>
      <c r="H117" s="62" t="s">
        <v>423</v>
      </c>
      <c r="I117" s="63" t="s">
        <v>340</v>
      </c>
      <c r="J117" s="77"/>
      <c r="K117" s="77"/>
      <c r="L117" s="77"/>
      <c r="M117" s="77"/>
      <c r="N117" s="77"/>
      <c r="O117" s="77"/>
      <c r="P117" s="77"/>
      <c r="Q117" s="77"/>
      <c r="R117" s="77"/>
      <c r="S117" s="77"/>
      <c r="T117" s="77"/>
      <c r="U117" s="77"/>
      <c r="V117" s="77">
        <v>1355000</v>
      </c>
      <c r="W117" s="77">
        <f>V117</f>
        <v>1355000</v>
      </c>
      <c r="X117" s="77"/>
      <c r="Y117" s="77"/>
      <c r="Z117" s="77">
        <f>R117+V117</f>
        <v>1355000</v>
      </c>
      <c r="AA117" s="77">
        <f>S117+W117</f>
        <v>1355000</v>
      </c>
      <c r="AB117" s="77">
        <f>T117+X117</f>
        <v>0</v>
      </c>
      <c r="AC117" s="77">
        <f>U117+Y117</f>
        <v>0</v>
      </c>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103">
        <v>0</v>
      </c>
      <c r="BC117" s="103">
        <v>0</v>
      </c>
    </row>
    <row r="118" spans="1:55" s="11" customFormat="1" ht="32.25" hidden="1" customHeight="1" x14ac:dyDescent="0.25">
      <c r="A118" s="27" t="s">
        <v>424</v>
      </c>
      <c r="B118" s="27"/>
      <c r="C118" s="27"/>
      <c r="D118" s="27"/>
      <c r="E118" s="62">
        <v>851</v>
      </c>
      <c r="F118" s="63" t="s">
        <v>330</v>
      </c>
      <c r="G118" s="63" t="s">
        <v>421</v>
      </c>
      <c r="H118" s="62" t="s">
        <v>425</v>
      </c>
      <c r="I118" s="63"/>
      <c r="J118" s="77">
        <f t="shared" ref="J118:S119" si="123">J119</f>
        <v>3144900</v>
      </c>
      <c r="K118" s="77">
        <f t="shared" si="123"/>
        <v>0</v>
      </c>
      <c r="L118" s="77">
        <f t="shared" si="123"/>
        <v>3144900</v>
      </c>
      <c r="M118" s="77">
        <f t="shared" si="123"/>
        <v>0</v>
      </c>
      <c r="N118" s="77">
        <f t="shared" si="123"/>
        <v>0</v>
      </c>
      <c r="O118" s="77">
        <f t="shared" si="123"/>
        <v>0</v>
      </c>
      <c r="P118" s="77">
        <f t="shared" si="123"/>
        <v>0</v>
      </c>
      <c r="Q118" s="77">
        <f t="shared" si="123"/>
        <v>0</v>
      </c>
      <c r="R118" s="77">
        <f t="shared" si="123"/>
        <v>3144900</v>
      </c>
      <c r="S118" s="77">
        <f t="shared" si="123"/>
        <v>0</v>
      </c>
      <c r="T118" s="77">
        <f t="shared" ref="T118:AC119" si="124">T119</f>
        <v>3144900</v>
      </c>
      <c r="U118" s="77">
        <f t="shared" si="124"/>
        <v>0</v>
      </c>
      <c r="V118" s="77">
        <f t="shared" si="124"/>
        <v>0</v>
      </c>
      <c r="W118" s="77">
        <f t="shared" si="124"/>
        <v>0</v>
      </c>
      <c r="X118" s="77">
        <f t="shared" si="124"/>
        <v>0</v>
      </c>
      <c r="Y118" s="77">
        <f t="shared" si="124"/>
        <v>0</v>
      </c>
      <c r="Z118" s="77">
        <f t="shared" si="124"/>
        <v>3144900</v>
      </c>
      <c r="AA118" s="77">
        <f t="shared" si="124"/>
        <v>0</v>
      </c>
      <c r="AB118" s="77">
        <f t="shared" si="124"/>
        <v>3144900</v>
      </c>
      <c r="AC118" s="77">
        <f t="shared" si="124"/>
        <v>0</v>
      </c>
      <c r="AD118" s="77">
        <f t="shared" ref="AD118:AM119" si="125">AD119</f>
        <v>1300000</v>
      </c>
      <c r="AE118" s="77">
        <f t="shared" si="125"/>
        <v>0</v>
      </c>
      <c r="AF118" s="77">
        <f t="shared" si="125"/>
        <v>1300000</v>
      </c>
      <c r="AG118" s="77">
        <f t="shared" si="125"/>
        <v>0</v>
      </c>
      <c r="AH118" s="77">
        <f t="shared" si="125"/>
        <v>0</v>
      </c>
      <c r="AI118" s="77">
        <f t="shared" si="125"/>
        <v>0</v>
      </c>
      <c r="AJ118" s="77">
        <f t="shared" si="125"/>
        <v>0</v>
      </c>
      <c r="AK118" s="77">
        <f t="shared" si="125"/>
        <v>0</v>
      </c>
      <c r="AL118" s="77">
        <f t="shared" si="125"/>
        <v>1300000</v>
      </c>
      <c r="AM118" s="77">
        <f t="shared" si="125"/>
        <v>0</v>
      </c>
      <c r="AN118" s="77">
        <f t="shared" ref="AN118:AW119" si="126">AN119</f>
        <v>1300000</v>
      </c>
      <c r="AO118" s="77">
        <f t="shared" si="126"/>
        <v>0</v>
      </c>
      <c r="AP118" s="77">
        <f t="shared" si="126"/>
        <v>1300000</v>
      </c>
      <c r="AQ118" s="77">
        <f t="shared" si="126"/>
        <v>0</v>
      </c>
      <c r="AR118" s="77">
        <f t="shared" si="126"/>
        <v>1300000</v>
      </c>
      <c r="AS118" s="77">
        <f t="shared" si="126"/>
        <v>0</v>
      </c>
      <c r="AT118" s="77">
        <f t="shared" si="126"/>
        <v>0</v>
      </c>
      <c r="AU118" s="77">
        <f t="shared" si="126"/>
        <v>0</v>
      </c>
      <c r="AV118" s="77">
        <f t="shared" si="126"/>
        <v>0</v>
      </c>
      <c r="AW118" s="77">
        <f t="shared" si="126"/>
        <v>0</v>
      </c>
      <c r="AX118" s="77">
        <f t="shared" ref="AX118:BA119" si="127">AX119</f>
        <v>1300000</v>
      </c>
      <c r="AY118" s="77">
        <f t="shared" si="127"/>
        <v>0</v>
      </c>
      <c r="AZ118" s="77">
        <f t="shared" si="127"/>
        <v>1300000</v>
      </c>
      <c r="BA118" s="77">
        <f t="shared" si="127"/>
        <v>0</v>
      </c>
      <c r="BB118" s="103">
        <v>0</v>
      </c>
      <c r="BC118" s="103">
        <v>0</v>
      </c>
    </row>
    <row r="119" spans="1:55" s="11" customFormat="1" ht="32.25" hidden="1" customHeight="1" x14ac:dyDescent="0.25">
      <c r="A119" s="27" t="s">
        <v>360</v>
      </c>
      <c r="B119" s="27"/>
      <c r="C119" s="27"/>
      <c r="D119" s="27"/>
      <c r="E119" s="62">
        <v>851</v>
      </c>
      <c r="F119" s="63" t="s">
        <v>330</v>
      </c>
      <c r="G119" s="63" t="s">
        <v>421</v>
      </c>
      <c r="H119" s="62" t="s">
        <v>425</v>
      </c>
      <c r="I119" s="63" t="s">
        <v>361</v>
      </c>
      <c r="J119" s="77">
        <f t="shared" si="123"/>
        <v>3144900</v>
      </c>
      <c r="K119" s="77">
        <f t="shared" si="123"/>
        <v>0</v>
      </c>
      <c r="L119" s="77">
        <f t="shared" si="123"/>
        <v>3144900</v>
      </c>
      <c r="M119" s="77">
        <f t="shared" si="123"/>
        <v>0</v>
      </c>
      <c r="N119" s="77">
        <f t="shared" si="123"/>
        <v>0</v>
      </c>
      <c r="O119" s="77">
        <f t="shared" si="123"/>
        <v>0</v>
      </c>
      <c r="P119" s="77">
        <f t="shared" si="123"/>
        <v>0</v>
      </c>
      <c r="Q119" s="77">
        <f t="shared" si="123"/>
        <v>0</v>
      </c>
      <c r="R119" s="77">
        <f t="shared" si="123"/>
        <v>3144900</v>
      </c>
      <c r="S119" s="77">
        <f t="shared" si="123"/>
        <v>0</v>
      </c>
      <c r="T119" s="77">
        <f t="shared" si="124"/>
        <v>3144900</v>
      </c>
      <c r="U119" s="77">
        <f t="shared" si="124"/>
        <v>0</v>
      </c>
      <c r="V119" s="77">
        <f t="shared" si="124"/>
        <v>0</v>
      </c>
      <c r="W119" s="77">
        <f t="shared" si="124"/>
        <v>0</v>
      </c>
      <c r="X119" s="77">
        <f t="shared" si="124"/>
        <v>0</v>
      </c>
      <c r="Y119" s="77">
        <f t="shared" si="124"/>
        <v>0</v>
      </c>
      <c r="Z119" s="77">
        <f t="shared" si="124"/>
        <v>3144900</v>
      </c>
      <c r="AA119" s="77">
        <f t="shared" si="124"/>
        <v>0</v>
      </c>
      <c r="AB119" s="77">
        <f t="shared" si="124"/>
        <v>3144900</v>
      </c>
      <c r="AC119" s="77">
        <f t="shared" si="124"/>
        <v>0</v>
      </c>
      <c r="AD119" s="77">
        <f t="shared" si="125"/>
        <v>1300000</v>
      </c>
      <c r="AE119" s="77">
        <f t="shared" si="125"/>
        <v>0</v>
      </c>
      <c r="AF119" s="77">
        <f t="shared" si="125"/>
        <v>1300000</v>
      </c>
      <c r="AG119" s="77">
        <f t="shared" si="125"/>
        <v>0</v>
      </c>
      <c r="AH119" s="77">
        <f t="shared" si="125"/>
        <v>0</v>
      </c>
      <c r="AI119" s="77">
        <f t="shared" si="125"/>
        <v>0</v>
      </c>
      <c r="AJ119" s="77">
        <f t="shared" si="125"/>
        <v>0</v>
      </c>
      <c r="AK119" s="77">
        <f t="shared" si="125"/>
        <v>0</v>
      </c>
      <c r="AL119" s="77">
        <f t="shared" si="125"/>
        <v>1300000</v>
      </c>
      <c r="AM119" s="77">
        <f t="shared" si="125"/>
        <v>0</v>
      </c>
      <c r="AN119" s="77">
        <f t="shared" si="126"/>
        <v>1300000</v>
      </c>
      <c r="AO119" s="77">
        <f t="shared" si="126"/>
        <v>0</v>
      </c>
      <c r="AP119" s="77">
        <f t="shared" si="126"/>
        <v>1300000</v>
      </c>
      <c r="AQ119" s="77">
        <f t="shared" si="126"/>
        <v>0</v>
      </c>
      <c r="AR119" s="77">
        <f t="shared" si="126"/>
        <v>1300000</v>
      </c>
      <c r="AS119" s="77">
        <f t="shared" si="126"/>
        <v>0</v>
      </c>
      <c r="AT119" s="77">
        <f t="shared" si="126"/>
        <v>0</v>
      </c>
      <c r="AU119" s="77">
        <f t="shared" si="126"/>
        <v>0</v>
      </c>
      <c r="AV119" s="77">
        <f t="shared" si="126"/>
        <v>0</v>
      </c>
      <c r="AW119" s="77">
        <f t="shared" si="126"/>
        <v>0</v>
      </c>
      <c r="AX119" s="77">
        <f t="shared" si="127"/>
        <v>1300000</v>
      </c>
      <c r="AY119" s="77">
        <f t="shared" si="127"/>
        <v>0</v>
      </c>
      <c r="AZ119" s="77">
        <f t="shared" si="127"/>
        <v>1300000</v>
      </c>
      <c r="BA119" s="77">
        <f t="shared" si="127"/>
        <v>0</v>
      </c>
      <c r="BB119" s="103">
        <v>0</v>
      </c>
      <c r="BC119" s="103">
        <v>0</v>
      </c>
    </row>
    <row r="120" spans="1:55" s="11" customFormat="1" ht="32.25" hidden="1" customHeight="1" x14ac:dyDescent="0.25">
      <c r="A120" s="27" t="s">
        <v>426</v>
      </c>
      <c r="B120" s="27"/>
      <c r="C120" s="27"/>
      <c r="D120" s="27"/>
      <c r="E120" s="62">
        <v>851</v>
      </c>
      <c r="F120" s="63" t="s">
        <v>330</v>
      </c>
      <c r="G120" s="63" t="s">
        <v>421</v>
      </c>
      <c r="H120" s="62" t="s">
        <v>425</v>
      </c>
      <c r="I120" s="63" t="s">
        <v>427</v>
      </c>
      <c r="J120" s="77">
        <f>2695618+449270+12</f>
        <v>3144900</v>
      </c>
      <c r="K120" s="77"/>
      <c r="L120" s="77">
        <f>J120</f>
        <v>3144900</v>
      </c>
      <c r="M120" s="77"/>
      <c r="N120" s="77"/>
      <c r="O120" s="77"/>
      <c r="P120" s="77">
        <f>N120</f>
        <v>0</v>
      </c>
      <c r="Q120" s="77"/>
      <c r="R120" s="77">
        <f>J120+N120</f>
        <v>3144900</v>
      </c>
      <c r="S120" s="77">
        <f>K120+O120</f>
        <v>0</v>
      </c>
      <c r="T120" s="77">
        <f>L120+P120</f>
        <v>3144900</v>
      </c>
      <c r="U120" s="77">
        <f>M120+Q120</f>
        <v>0</v>
      </c>
      <c r="V120" s="77"/>
      <c r="W120" s="77"/>
      <c r="X120" s="77">
        <f>V120</f>
        <v>0</v>
      </c>
      <c r="Y120" s="77"/>
      <c r="Z120" s="77">
        <f>R120+V120</f>
        <v>3144900</v>
      </c>
      <c r="AA120" s="77">
        <f>S120+W120</f>
        <v>0</v>
      </c>
      <c r="AB120" s="77">
        <f>T120+X120</f>
        <v>3144900</v>
      </c>
      <c r="AC120" s="77">
        <f>U120+Y120</f>
        <v>0</v>
      </c>
      <c r="AD120" s="77">
        <v>1300000</v>
      </c>
      <c r="AE120" s="77"/>
      <c r="AF120" s="77">
        <f>AD120</f>
        <v>1300000</v>
      </c>
      <c r="AG120" s="77"/>
      <c r="AH120" s="77"/>
      <c r="AI120" s="77"/>
      <c r="AJ120" s="77">
        <f>AH120</f>
        <v>0</v>
      </c>
      <c r="AK120" s="77"/>
      <c r="AL120" s="77">
        <f>AD120+AH120</f>
        <v>1300000</v>
      </c>
      <c r="AM120" s="77">
        <f>AE120+AI120</f>
        <v>0</v>
      </c>
      <c r="AN120" s="77">
        <f>AF120+AJ120</f>
        <v>1300000</v>
      </c>
      <c r="AO120" s="77">
        <f>AG120+AK120</f>
        <v>0</v>
      </c>
      <c r="AP120" s="77">
        <v>1300000</v>
      </c>
      <c r="AQ120" s="77"/>
      <c r="AR120" s="77">
        <f>AP120</f>
        <v>1300000</v>
      </c>
      <c r="AS120" s="77"/>
      <c r="AT120" s="77"/>
      <c r="AU120" s="77"/>
      <c r="AV120" s="77">
        <f>AT120</f>
        <v>0</v>
      </c>
      <c r="AW120" s="77"/>
      <c r="AX120" s="77">
        <f>AP120+AT120</f>
        <v>1300000</v>
      </c>
      <c r="AY120" s="77">
        <f>AQ120+AU120</f>
        <v>0</v>
      </c>
      <c r="AZ120" s="77">
        <f>AR120+AV120</f>
        <v>1300000</v>
      </c>
      <c r="BA120" s="77">
        <f>AS120+AW120</f>
        <v>0</v>
      </c>
      <c r="BB120" s="103">
        <v>0</v>
      </c>
      <c r="BC120" s="103">
        <v>0</v>
      </c>
    </row>
    <row r="121" spans="1:55" s="11" customFormat="1" ht="32.25" hidden="1" customHeight="1" x14ac:dyDescent="0.25">
      <c r="A121" s="27" t="s">
        <v>428</v>
      </c>
      <c r="B121" s="27"/>
      <c r="C121" s="27"/>
      <c r="D121" s="27"/>
      <c r="E121" s="62">
        <v>851</v>
      </c>
      <c r="F121" s="63" t="s">
        <v>330</v>
      </c>
      <c r="G121" s="63" t="s">
        <v>421</v>
      </c>
      <c r="H121" s="62" t="s">
        <v>429</v>
      </c>
      <c r="I121" s="63"/>
      <c r="J121" s="77">
        <f t="shared" ref="J121:S122" si="128">J122</f>
        <v>55100</v>
      </c>
      <c r="K121" s="77">
        <f t="shared" si="128"/>
        <v>0</v>
      </c>
      <c r="L121" s="77">
        <f t="shared" si="128"/>
        <v>55100</v>
      </c>
      <c r="M121" s="77">
        <f t="shared" si="128"/>
        <v>0</v>
      </c>
      <c r="N121" s="77">
        <f t="shared" si="128"/>
        <v>0</v>
      </c>
      <c r="O121" s="77">
        <f t="shared" si="128"/>
        <v>0</v>
      </c>
      <c r="P121" s="77">
        <f t="shared" si="128"/>
        <v>0</v>
      </c>
      <c r="Q121" s="77">
        <f t="shared" si="128"/>
        <v>0</v>
      </c>
      <c r="R121" s="77">
        <f t="shared" si="128"/>
        <v>55100</v>
      </c>
      <c r="S121" s="77">
        <f t="shared" si="128"/>
        <v>0</v>
      </c>
      <c r="T121" s="77">
        <f t="shared" ref="T121:AC122" si="129">T122</f>
        <v>55100</v>
      </c>
      <c r="U121" s="77">
        <f t="shared" si="129"/>
        <v>0</v>
      </c>
      <c r="V121" s="77">
        <f t="shared" si="129"/>
        <v>0</v>
      </c>
      <c r="W121" s="77">
        <f t="shared" si="129"/>
        <v>0</v>
      </c>
      <c r="X121" s="77">
        <f t="shared" si="129"/>
        <v>0</v>
      </c>
      <c r="Y121" s="77">
        <f t="shared" si="129"/>
        <v>0</v>
      </c>
      <c r="Z121" s="77">
        <f t="shared" si="129"/>
        <v>55100</v>
      </c>
      <c r="AA121" s="77">
        <f t="shared" si="129"/>
        <v>0</v>
      </c>
      <c r="AB121" s="77">
        <f t="shared" si="129"/>
        <v>55100</v>
      </c>
      <c r="AC121" s="77">
        <f t="shared" si="129"/>
        <v>0</v>
      </c>
      <c r="AD121" s="77">
        <f t="shared" ref="AD121:AM122" si="130">AD122</f>
        <v>23000</v>
      </c>
      <c r="AE121" s="77">
        <f t="shared" si="130"/>
        <v>0</v>
      </c>
      <c r="AF121" s="77">
        <f t="shared" si="130"/>
        <v>23000</v>
      </c>
      <c r="AG121" s="77">
        <f t="shared" si="130"/>
        <v>0</v>
      </c>
      <c r="AH121" s="77">
        <f t="shared" si="130"/>
        <v>0</v>
      </c>
      <c r="AI121" s="77">
        <f t="shared" si="130"/>
        <v>0</v>
      </c>
      <c r="AJ121" s="77">
        <f t="shared" si="130"/>
        <v>0</v>
      </c>
      <c r="AK121" s="77">
        <f t="shared" si="130"/>
        <v>0</v>
      </c>
      <c r="AL121" s="77">
        <f t="shared" si="130"/>
        <v>23000</v>
      </c>
      <c r="AM121" s="77">
        <f t="shared" si="130"/>
        <v>0</v>
      </c>
      <c r="AN121" s="77">
        <f t="shared" ref="AN121:AW122" si="131">AN122</f>
        <v>23000</v>
      </c>
      <c r="AO121" s="77">
        <f t="shared" si="131"/>
        <v>0</v>
      </c>
      <c r="AP121" s="77">
        <f t="shared" si="131"/>
        <v>23000</v>
      </c>
      <c r="AQ121" s="77">
        <f t="shared" si="131"/>
        <v>0</v>
      </c>
      <c r="AR121" s="77">
        <f t="shared" si="131"/>
        <v>23000</v>
      </c>
      <c r="AS121" s="77">
        <f t="shared" si="131"/>
        <v>0</v>
      </c>
      <c r="AT121" s="77">
        <f t="shared" si="131"/>
        <v>0</v>
      </c>
      <c r="AU121" s="77">
        <f t="shared" si="131"/>
        <v>0</v>
      </c>
      <c r="AV121" s="77">
        <f t="shared" si="131"/>
        <v>0</v>
      </c>
      <c r="AW121" s="77">
        <f t="shared" si="131"/>
        <v>0</v>
      </c>
      <c r="AX121" s="77">
        <f t="shared" ref="AX121:BA122" si="132">AX122</f>
        <v>23000</v>
      </c>
      <c r="AY121" s="77">
        <f t="shared" si="132"/>
        <v>0</v>
      </c>
      <c r="AZ121" s="77">
        <f t="shared" si="132"/>
        <v>23000</v>
      </c>
      <c r="BA121" s="77">
        <f t="shared" si="132"/>
        <v>0</v>
      </c>
      <c r="BB121" s="103">
        <v>0</v>
      </c>
      <c r="BC121" s="103">
        <v>0</v>
      </c>
    </row>
    <row r="122" spans="1:55" s="11" customFormat="1" ht="32.25" hidden="1" customHeight="1" x14ac:dyDescent="0.25">
      <c r="A122" s="27" t="s">
        <v>360</v>
      </c>
      <c r="B122" s="27"/>
      <c r="C122" s="27"/>
      <c r="D122" s="27"/>
      <c r="E122" s="62">
        <v>851</v>
      </c>
      <c r="F122" s="63" t="s">
        <v>330</v>
      </c>
      <c r="G122" s="63" t="s">
        <v>421</v>
      </c>
      <c r="H122" s="62" t="s">
        <v>429</v>
      </c>
      <c r="I122" s="63" t="s">
        <v>361</v>
      </c>
      <c r="J122" s="77">
        <f t="shared" si="128"/>
        <v>55100</v>
      </c>
      <c r="K122" s="77">
        <f t="shared" si="128"/>
        <v>0</v>
      </c>
      <c r="L122" s="77">
        <f t="shared" si="128"/>
        <v>55100</v>
      </c>
      <c r="M122" s="77">
        <f t="shared" si="128"/>
        <v>0</v>
      </c>
      <c r="N122" s="77">
        <f t="shared" si="128"/>
        <v>0</v>
      </c>
      <c r="O122" s="77">
        <f t="shared" si="128"/>
        <v>0</v>
      </c>
      <c r="P122" s="77">
        <f t="shared" si="128"/>
        <v>0</v>
      </c>
      <c r="Q122" s="77">
        <f t="shared" si="128"/>
        <v>0</v>
      </c>
      <c r="R122" s="77">
        <f t="shared" si="128"/>
        <v>55100</v>
      </c>
      <c r="S122" s="77">
        <f t="shared" si="128"/>
        <v>0</v>
      </c>
      <c r="T122" s="77">
        <f t="shared" si="129"/>
        <v>55100</v>
      </c>
      <c r="U122" s="77">
        <f t="shared" si="129"/>
        <v>0</v>
      </c>
      <c r="V122" s="77">
        <f t="shared" si="129"/>
        <v>0</v>
      </c>
      <c r="W122" s="77">
        <f t="shared" si="129"/>
        <v>0</v>
      </c>
      <c r="X122" s="77">
        <f t="shared" si="129"/>
        <v>0</v>
      </c>
      <c r="Y122" s="77">
        <f t="shared" si="129"/>
        <v>0</v>
      </c>
      <c r="Z122" s="77">
        <f t="shared" si="129"/>
        <v>55100</v>
      </c>
      <c r="AA122" s="77">
        <f t="shared" si="129"/>
        <v>0</v>
      </c>
      <c r="AB122" s="77">
        <f t="shared" si="129"/>
        <v>55100</v>
      </c>
      <c r="AC122" s="77">
        <f t="shared" si="129"/>
        <v>0</v>
      </c>
      <c r="AD122" s="77">
        <f t="shared" si="130"/>
        <v>23000</v>
      </c>
      <c r="AE122" s="77">
        <f t="shared" si="130"/>
        <v>0</v>
      </c>
      <c r="AF122" s="77">
        <f t="shared" si="130"/>
        <v>23000</v>
      </c>
      <c r="AG122" s="77">
        <f t="shared" si="130"/>
        <v>0</v>
      </c>
      <c r="AH122" s="77">
        <f t="shared" si="130"/>
        <v>0</v>
      </c>
      <c r="AI122" s="77">
        <f t="shared" si="130"/>
        <v>0</v>
      </c>
      <c r="AJ122" s="77">
        <f t="shared" si="130"/>
        <v>0</v>
      </c>
      <c r="AK122" s="77">
        <f t="shared" si="130"/>
        <v>0</v>
      </c>
      <c r="AL122" s="77">
        <f t="shared" si="130"/>
        <v>23000</v>
      </c>
      <c r="AM122" s="77">
        <f t="shared" si="130"/>
        <v>0</v>
      </c>
      <c r="AN122" s="77">
        <f t="shared" si="131"/>
        <v>23000</v>
      </c>
      <c r="AO122" s="77">
        <f t="shared" si="131"/>
        <v>0</v>
      </c>
      <c r="AP122" s="77">
        <f t="shared" si="131"/>
        <v>23000</v>
      </c>
      <c r="AQ122" s="77">
        <f t="shared" si="131"/>
        <v>0</v>
      </c>
      <c r="AR122" s="77">
        <f t="shared" si="131"/>
        <v>23000</v>
      </c>
      <c r="AS122" s="77">
        <f t="shared" si="131"/>
        <v>0</v>
      </c>
      <c r="AT122" s="77">
        <f t="shared" si="131"/>
        <v>0</v>
      </c>
      <c r="AU122" s="77">
        <f t="shared" si="131"/>
        <v>0</v>
      </c>
      <c r="AV122" s="77">
        <f t="shared" si="131"/>
        <v>0</v>
      </c>
      <c r="AW122" s="77">
        <f t="shared" si="131"/>
        <v>0</v>
      </c>
      <c r="AX122" s="77">
        <f t="shared" si="132"/>
        <v>23000</v>
      </c>
      <c r="AY122" s="77">
        <f t="shared" si="132"/>
        <v>0</v>
      </c>
      <c r="AZ122" s="77">
        <f t="shared" si="132"/>
        <v>23000</v>
      </c>
      <c r="BA122" s="77">
        <f t="shared" si="132"/>
        <v>0</v>
      </c>
      <c r="BB122" s="103">
        <v>0</v>
      </c>
      <c r="BC122" s="103">
        <v>0</v>
      </c>
    </row>
    <row r="123" spans="1:55" s="11" customFormat="1" ht="32.25" hidden="1" customHeight="1" x14ac:dyDescent="0.25">
      <c r="A123" s="27" t="s">
        <v>362</v>
      </c>
      <c r="B123" s="27"/>
      <c r="C123" s="27"/>
      <c r="D123" s="27"/>
      <c r="E123" s="62">
        <v>851</v>
      </c>
      <c r="F123" s="63" t="s">
        <v>330</v>
      </c>
      <c r="G123" s="63" t="s">
        <v>421</v>
      </c>
      <c r="H123" s="62" t="s">
        <v>429</v>
      </c>
      <c r="I123" s="63" t="s">
        <v>363</v>
      </c>
      <c r="J123" s="77">
        <v>55100</v>
      </c>
      <c r="K123" s="77"/>
      <c r="L123" s="77">
        <f>J123</f>
        <v>55100</v>
      </c>
      <c r="M123" s="77"/>
      <c r="N123" s="77"/>
      <c r="O123" s="77"/>
      <c r="P123" s="77">
        <f>N123</f>
        <v>0</v>
      </c>
      <c r="Q123" s="77"/>
      <c r="R123" s="77">
        <f>J123+N123</f>
        <v>55100</v>
      </c>
      <c r="S123" s="77">
        <f>K123+O123</f>
        <v>0</v>
      </c>
      <c r="T123" s="77">
        <f>L123+P123</f>
        <v>55100</v>
      </c>
      <c r="U123" s="77">
        <f>M123+Q123</f>
        <v>0</v>
      </c>
      <c r="V123" s="77"/>
      <c r="W123" s="77"/>
      <c r="X123" s="77">
        <f>V123</f>
        <v>0</v>
      </c>
      <c r="Y123" s="77"/>
      <c r="Z123" s="77">
        <f>R123+V123</f>
        <v>55100</v>
      </c>
      <c r="AA123" s="77">
        <f>S123+W123</f>
        <v>0</v>
      </c>
      <c r="AB123" s="77">
        <f>T123+X123</f>
        <v>55100</v>
      </c>
      <c r="AC123" s="77">
        <f>U123+Y123</f>
        <v>0</v>
      </c>
      <c r="AD123" s="77">
        <v>23000</v>
      </c>
      <c r="AE123" s="77"/>
      <c r="AF123" s="77">
        <f>AD123</f>
        <v>23000</v>
      </c>
      <c r="AG123" s="77"/>
      <c r="AH123" s="77"/>
      <c r="AI123" s="77"/>
      <c r="AJ123" s="77">
        <f>AH123</f>
        <v>0</v>
      </c>
      <c r="AK123" s="77"/>
      <c r="AL123" s="77">
        <f>AD123+AH123</f>
        <v>23000</v>
      </c>
      <c r="AM123" s="77">
        <f>AE123+AI123</f>
        <v>0</v>
      </c>
      <c r="AN123" s="77">
        <f>AF123+AJ123</f>
        <v>23000</v>
      </c>
      <c r="AO123" s="77">
        <f>AG123+AK123</f>
        <v>0</v>
      </c>
      <c r="AP123" s="77">
        <v>23000</v>
      </c>
      <c r="AQ123" s="77"/>
      <c r="AR123" s="77">
        <f>AP123</f>
        <v>23000</v>
      </c>
      <c r="AS123" s="77"/>
      <c r="AT123" s="77"/>
      <c r="AU123" s="77"/>
      <c r="AV123" s="77">
        <f>AT123</f>
        <v>0</v>
      </c>
      <c r="AW123" s="77"/>
      <c r="AX123" s="77">
        <f>AP123+AT123</f>
        <v>23000</v>
      </c>
      <c r="AY123" s="77">
        <f>AQ123+AU123</f>
        <v>0</v>
      </c>
      <c r="AZ123" s="77">
        <f>AR123+AV123</f>
        <v>23000</v>
      </c>
      <c r="BA123" s="77">
        <f>AS123+AW123</f>
        <v>0</v>
      </c>
      <c r="BB123" s="103">
        <v>0</v>
      </c>
      <c r="BC123" s="103">
        <v>0</v>
      </c>
    </row>
    <row r="124" spans="1:55" s="116" customFormat="1" ht="32.25" hidden="1" customHeight="1" x14ac:dyDescent="0.25">
      <c r="A124" s="13" t="s">
        <v>430</v>
      </c>
      <c r="B124" s="111"/>
      <c r="C124" s="111"/>
      <c r="D124" s="111"/>
      <c r="E124" s="119">
        <v>851</v>
      </c>
      <c r="F124" s="113" t="s">
        <v>330</v>
      </c>
      <c r="G124" s="113" t="s">
        <v>431</v>
      </c>
      <c r="H124" s="62" t="s">
        <v>326</v>
      </c>
      <c r="I124" s="113"/>
      <c r="J124" s="76">
        <f t="shared" ref="J124:S126" si="133">J125</f>
        <v>7783600</v>
      </c>
      <c r="K124" s="76">
        <f t="shared" si="133"/>
        <v>0</v>
      </c>
      <c r="L124" s="76">
        <f t="shared" si="133"/>
        <v>7783600</v>
      </c>
      <c r="M124" s="76">
        <f t="shared" si="133"/>
        <v>0</v>
      </c>
      <c r="N124" s="76">
        <f t="shared" si="133"/>
        <v>1131788.43</v>
      </c>
      <c r="O124" s="76">
        <f t="shared" si="133"/>
        <v>0</v>
      </c>
      <c r="P124" s="76">
        <f t="shared" si="133"/>
        <v>1131788.43</v>
      </c>
      <c r="Q124" s="76">
        <f t="shared" si="133"/>
        <v>0</v>
      </c>
      <c r="R124" s="76">
        <f t="shared" si="133"/>
        <v>8915388.4299999997</v>
      </c>
      <c r="S124" s="76">
        <f t="shared" si="133"/>
        <v>0</v>
      </c>
      <c r="T124" s="76">
        <f t="shared" ref="T124:AC126" si="134">T125</f>
        <v>8915388.4299999997</v>
      </c>
      <c r="U124" s="76">
        <f t="shared" si="134"/>
        <v>0</v>
      </c>
      <c r="V124" s="76">
        <f t="shared" si="134"/>
        <v>0</v>
      </c>
      <c r="W124" s="76">
        <f t="shared" si="134"/>
        <v>0</v>
      </c>
      <c r="X124" s="76">
        <f t="shared" si="134"/>
        <v>0</v>
      </c>
      <c r="Y124" s="76">
        <f t="shared" si="134"/>
        <v>0</v>
      </c>
      <c r="Z124" s="76">
        <f t="shared" si="134"/>
        <v>8915388.4299999997</v>
      </c>
      <c r="AA124" s="76">
        <f t="shared" si="134"/>
        <v>0</v>
      </c>
      <c r="AB124" s="76">
        <f t="shared" si="134"/>
        <v>8915388.4299999997</v>
      </c>
      <c r="AC124" s="76">
        <f t="shared" si="134"/>
        <v>0</v>
      </c>
      <c r="AD124" s="76">
        <f t="shared" ref="AD124:AM126" si="135">AD125</f>
        <v>7722400</v>
      </c>
      <c r="AE124" s="76">
        <f t="shared" si="135"/>
        <v>0</v>
      </c>
      <c r="AF124" s="76">
        <f t="shared" si="135"/>
        <v>7722400</v>
      </c>
      <c r="AG124" s="76">
        <f t="shared" si="135"/>
        <v>0</v>
      </c>
      <c r="AH124" s="76">
        <f t="shared" si="135"/>
        <v>0</v>
      </c>
      <c r="AI124" s="76">
        <f t="shared" si="135"/>
        <v>0</v>
      </c>
      <c r="AJ124" s="76">
        <f t="shared" si="135"/>
        <v>0</v>
      </c>
      <c r="AK124" s="76">
        <f t="shared" si="135"/>
        <v>0</v>
      </c>
      <c r="AL124" s="76">
        <f t="shared" si="135"/>
        <v>7722400</v>
      </c>
      <c r="AM124" s="76">
        <f t="shared" si="135"/>
        <v>0</v>
      </c>
      <c r="AN124" s="76">
        <f t="shared" ref="AN124:AW126" si="136">AN125</f>
        <v>7722400</v>
      </c>
      <c r="AO124" s="76">
        <f t="shared" si="136"/>
        <v>0</v>
      </c>
      <c r="AP124" s="76">
        <f t="shared" si="136"/>
        <v>7681300</v>
      </c>
      <c r="AQ124" s="76">
        <f t="shared" si="136"/>
        <v>0</v>
      </c>
      <c r="AR124" s="76">
        <f t="shared" si="136"/>
        <v>7681300</v>
      </c>
      <c r="AS124" s="76">
        <f t="shared" si="136"/>
        <v>0</v>
      </c>
      <c r="AT124" s="76">
        <f t="shared" si="136"/>
        <v>0</v>
      </c>
      <c r="AU124" s="76">
        <f t="shared" si="136"/>
        <v>0</v>
      </c>
      <c r="AV124" s="76">
        <f t="shared" si="136"/>
        <v>0</v>
      </c>
      <c r="AW124" s="76">
        <f t="shared" si="136"/>
        <v>0</v>
      </c>
      <c r="AX124" s="76">
        <f t="shared" ref="AX124:BA126" si="137">AX125</f>
        <v>7681300</v>
      </c>
      <c r="AY124" s="76">
        <f t="shared" si="137"/>
        <v>0</v>
      </c>
      <c r="AZ124" s="76">
        <f t="shared" si="137"/>
        <v>7681300</v>
      </c>
      <c r="BA124" s="76">
        <f t="shared" si="137"/>
        <v>0</v>
      </c>
      <c r="BB124" s="103">
        <v>0</v>
      </c>
      <c r="BC124" s="103">
        <v>0</v>
      </c>
    </row>
    <row r="125" spans="1:55" s="11" customFormat="1" ht="32.25" hidden="1" customHeight="1" x14ac:dyDescent="0.25">
      <c r="A125" s="27" t="s">
        <v>432</v>
      </c>
      <c r="B125" s="27"/>
      <c r="C125" s="27"/>
      <c r="D125" s="27"/>
      <c r="E125" s="62">
        <v>851</v>
      </c>
      <c r="F125" s="62" t="s">
        <v>330</v>
      </c>
      <c r="G125" s="62" t="s">
        <v>431</v>
      </c>
      <c r="H125" s="62" t="s">
        <v>433</v>
      </c>
      <c r="I125" s="62"/>
      <c r="J125" s="77">
        <f t="shared" si="133"/>
        <v>7783600</v>
      </c>
      <c r="K125" s="77">
        <f t="shared" si="133"/>
        <v>0</v>
      </c>
      <c r="L125" s="77">
        <f t="shared" si="133"/>
        <v>7783600</v>
      </c>
      <c r="M125" s="77">
        <f t="shared" si="133"/>
        <v>0</v>
      </c>
      <c r="N125" s="77">
        <f t="shared" si="133"/>
        <v>1131788.43</v>
      </c>
      <c r="O125" s="77">
        <f t="shared" si="133"/>
        <v>0</v>
      </c>
      <c r="P125" s="77">
        <f t="shared" si="133"/>
        <v>1131788.43</v>
      </c>
      <c r="Q125" s="77">
        <f t="shared" si="133"/>
        <v>0</v>
      </c>
      <c r="R125" s="77">
        <f t="shared" si="133"/>
        <v>8915388.4299999997</v>
      </c>
      <c r="S125" s="77">
        <f t="shared" si="133"/>
        <v>0</v>
      </c>
      <c r="T125" s="77">
        <f t="shared" si="134"/>
        <v>8915388.4299999997</v>
      </c>
      <c r="U125" s="77">
        <f t="shared" si="134"/>
        <v>0</v>
      </c>
      <c r="V125" s="77">
        <f t="shared" si="134"/>
        <v>0</v>
      </c>
      <c r="W125" s="77">
        <f t="shared" si="134"/>
        <v>0</v>
      </c>
      <c r="X125" s="77">
        <f t="shared" si="134"/>
        <v>0</v>
      </c>
      <c r="Y125" s="77">
        <f t="shared" si="134"/>
        <v>0</v>
      </c>
      <c r="Z125" s="77">
        <f t="shared" si="134"/>
        <v>8915388.4299999997</v>
      </c>
      <c r="AA125" s="77">
        <f t="shared" si="134"/>
        <v>0</v>
      </c>
      <c r="AB125" s="77">
        <f t="shared" si="134"/>
        <v>8915388.4299999997</v>
      </c>
      <c r="AC125" s="77">
        <f t="shared" si="134"/>
        <v>0</v>
      </c>
      <c r="AD125" s="77">
        <f t="shared" si="135"/>
        <v>7722400</v>
      </c>
      <c r="AE125" s="77">
        <f t="shared" si="135"/>
        <v>0</v>
      </c>
      <c r="AF125" s="77">
        <f t="shared" si="135"/>
        <v>7722400</v>
      </c>
      <c r="AG125" s="77">
        <f t="shared" si="135"/>
        <v>0</v>
      </c>
      <c r="AH125" s="77">
        <f t="shared" si="135"/>
        <v>0</v>
      </c>
      <c r="AI125" s="77">
        <f t="shared" si="135"/>
        <v>0</v>
      </c>
      <c r="AJ125" s="77">
        <f t="shared" si="135"/>
        <v>0</v>
      </c>
      <c r="AK125" s="77">
        <f t="shared" si="135"/>
        <v>0</v>
      </c>
      <c r="AL125" s="77">
        <f t="shared" si="135"/>
        <v>7722400</v>
      </c>
      <c r="AM125" s="77">
        <f t="shared" si="135"/>
        <v>0</v>
      </c>
      <c r="AN125" s="77">
        <f t="shared" si="136"/>
        <v>7722400</v>
      </c>
      <c r="AO125" s="77">
        <f t="shared" si="136"/>
        <v>0</v>
      </c>
      <c r="AP125" s="77">
        <f t="shared" si="136"/>
        <v>7681300</v>
      </c>
      <c r="AQ125" s="77">
        <f t="shared" si="136"/>
        <v>0</v>
      </c>
      <c r="AR125" s="77">
        <f t="shared" si="136"/>
        <v>7681300</v>
      </c>
      <c r="AS125" s="77">
        <f t="shared" si="136"/>
        <v>0</v>
      </c>
      <c r="AT125" s="77">
        <f t="shared" si="136"/>
        <v>0</v>
      </c>
      <c r="AU125" s="77">
        <f t="shared" si="136"/>
        <v>0</v>
      </c>
      <c r="AV125" s="77">
        <f t="shared" si="136"/>
        <v>0</v>
      </c>
      <c r="AW125" s="77">
        <f t="shared" si="136"/>
        <v>0</v>
      </c>
      <c r="AX125" s="77">
        <f t="shared" si="137"/>
        <v>7681300</v>
      </c>
      <c r="AY125" s="77">
        <f t="shared" si="137"/>
        <v>0</v>
      </c>
      <c r="AZ125" s="77">
        <f t="shared" si="137"/>
        <v>7681300</v>
      </c>
      <c r="BA125" s="77">
        <f t="shared" si="137"/>
        <v>0</v>
      </c>
      <c r="BB125" s="103">
        <v>0</v>
      </c>
      <c r="BC125" s="103">
        <v>0</v>
      </c>
    </row>
    <row r="126" spans="1:55" s="11" customFormat="1" ht="32.25" hidden="1" customHeight="1" x14ac:dyDescent="0.25">
      <c r="A126" s="27" t="s">
        <v>345</v>
      </c>
      <c r="B126" s="27"/>
      <c r="C126" s="27"/>
      <c r="D126" s="27"/>
      <c r="E126" s="62">
        <v>851</v>
      </c>
      <c r="F126" s="62" t="s">
        <v>330</v>
      </c>
      <c r="G126" s="62" t="s">
        <v>431</v>
      </c>
      <c r="H126" s="62" t="s">
        <v>433</v>
      </c>
      <c r="I126" s="63" t="s">
        <v>346</v>
      </c>
      <c r="J126" s="77">
        <f t="shared" si="133"/>
        <v>7783600</v>
      </c>
      <c r="K126" s="77">
        <f t="shared" si="133"/>
        <v>0</v>
      </c>
      <c r="L126" s="77">
        <f t="shared" si="133"/>
        <v>7783600</v>
      </c>
      <c r="M126" s="77">
        <f t="shared" si="133"/>
        <v>0</v>
      </c>
      <c r="N126" s="77">
        <f t="shared" si="133"/>
        <v>1131788.43</v>
      </c>
      <c r="O126" s="77">
        <f t="shared" si="133"/>
        <v>0</v>
      </c>
      <c r="P126" s="77">
        <f t="shared" si="133"/>
        <v>1131788.43</v>
      </c>
      <c r="Q126" s="77">
        <f t="shared" si="133"/>
        <v>0</v>
      </c>
      <c r="R126" s="77">
        <f t="shared" si="133"/>
        <v>8915388.4299999997</v>
      </c>
      <c r="S126" s="77">
        <f t="shared" si="133"/>
        <v>0</v>
      </c>
      <c r="T126" s="77">
        <f t="shared" si="134"/>
        <v>8915388.4299999997</v>
      </c>
      <c r="U126" s="77">
        <f t="shared" si="134"/>
        <v>0</v>
      </c>
      <c r="V126" s="77">
        <f t="shared" si="134"/>
        <v>0</v>
      </c>
      <c r="W126" s="77">
        <f t="shared" si="134"/>
        <v>0</v>
      </c>
      <c r="X126" s="77">
        <f t="shared" si="134"/>
        <v>0</v>
      </c>
      <c r="Y126" s="77">
        <f t="shared" si="134"/>
        <v>0</v>
      </c>
      <c r="Z126" s="77">
        <f t="shared" si="134"/>
        <v>8915388.4299999997</v>
      </c>
      <c r="AA126" s="77">
        <f t="shared" si="134"/>
        <v>0</v>
      </c>
      <c r="AB126" s="77">
        <f t="shared" si="134"/>
        <v>8915388.4299999997</v>
      </c>
      <c r="AC126" s="77">
        <f t="shared" si="134"/>
        <v>0</v>
      </c>
      <c r="AD126" s="77">
        <f t="shared" si="135"/>
        <v>7722400</v>
      </c>
      <c r="AE126" s="77">
        <f t="shared" si="135"/>
        <v>0</v>
      </c>
      <c r="AF126" s="77">
        <f t="shared" si="135"/>
        <v>7722400</v>
      </c>
      <c r="AG126" s="77">
        <f t="shared" si="135"/>
        <v>0</v>
      </c>
      <c r="AH126" s="77">
        <f t="shared" si="135"/>
        <v>0</v>
      </c>
      <c r="AI126" s="77">
        <f t="shared" si="135"/>
        <v>0</v>
      </c>
      <c r="AJ126" s="77">
        <f t="shared" si="135"/>
        <v>0</v>
      </c>
      <c r="AK126" s="77">
        <f t="shared" si="135"/>
        <v>0</v>
      </c>
      <c r="AL126" s="77">
        <f t="shared" si="135"/>
        <v>7722400</v>
      </c>
      <c r="AM126" s="77">
        <f t="shared" si="135"/>
        <v>0</v>
      </c>
      <c r="AN126" s="77">
        <f t="shared" si="136"/>
        <v>7722400</v>
      </c>
      <c r="AO126" s="77">
        <f t="shared" si="136"/>
        <v>0</v>
      </c>
      <c r="AP126" s="77">
        <f t="shared" si="136"/>
        <v>7681300</v>
      </c>
      <c r="AQ126" s="77">
        <f t="shared" si="136"/>
        <v>0</v>
      </c>
      <c r="AR126" s="77">
        <f t="shared" si="136"/>
        <v>7681300</v>
      </c>
      <c r="AS126" s="77">
        <f t="shared" si="136"/>
        <v>0</v>
      </c>
      <c r="AT126" s="77">
        <f t="shared" si="136"/>
        <v>0</v>
      </c>
      <c r="AU126" s="77">
        <f t="shared" si="136"/>
        <v>0</v>
      </c>
      <c r="AV126" s="77">
        <f t="shared" si="136"/>
        <v>0</v>
      </c>
      <c r="AW126" s="77">
        <f t="shared" si="136"/>
        <v>0</v>
      </c>
      <c r="AX126" s="77">
        <f t="shared" si="137"/>
        <v>7681300</v>
      </c>
      <c r="AY126" s="77">
        <f t="shared" si="137"/>
        <v>0</v>
      </c>
      <c r="AZ126" s="77">
        <f t="shared" si="137"/>
        <v>7681300</v>
      </c>
      <c r="BA126" s="77">
        <f t="shared" si="137"/>
        <v>0</v>
      </c>
      <c r="BB126" s="103">
        <v>0</v>
      </c>
      <c r="BC126" s="103">
        <v>0</v>
      </c>
    </row>
    <row r="127" spans="1:55" s="11" customFormat="1" ht="32.25" hidden="1" customHeight="1" x14ac:dyDescent="0.25">
      <c r="A127" s="27" t="s">
        <v>273</v>
      </c>
      <c r="B127" s="27"/>
      <c r="C127" s="27"/>
      <c r="D127" s="27"/>
      <c r="E127" s="62">
        <v>851</v>
      </c>
      <c r="F127" s="62" t="s">
        <v>330</v>
      </c>
      <c r="G127" s="62" t="s">
        <v>431</v>
      </c>
      <c r="H127" s="62" t="s">
        <v>433</v>
      </c>
      <c r="I127" s="63" t="s">
        <v>434</v>
      </c>
      <c r="J127" s="122">
        <v>7783600</v>
      </c>
      <c r="K127" s="122"/>
      <c r="L127" s="77">
        <f>J127</f>
        <v>7783600</v>
      </c>
      <c r="M127" s="122"/>
      <c r="N127" s="122">
        <v>1131788.43</v>
      </c>
      <c r="O127" s="122"/>
      <c r="P127" s="77">
        <f>N127</f>
        <v>1131788.43</v>
      </c>
      <c r="Q127" s="122"/>
      <c r="R127" s="77">
        <f>J127+N127</f>
        <v>8915388.4299999997</v>
      </c>
      <c r="S127" s="77">
        <f>K127+O127</f>
        <v>0</v>
      </c>
      <c r="T127" s="77">
        <f>L127+P127</f>
        <v>8915388.4299999997</v>
      </c>
      <c r="U127" s="77">
        <f>M127+Q127</f>
        <v>0</v>
      </c>
      <c r="V127" s="122"/>
      <c r="W127" s="122"/>
      <c r="X127" s="77">
        <f>V127</f>
        <v>0</v>
      </c>
      <c r="Y127" s="122"/>
      <c r="Z127" s="77">
        <f>R127+V127</f>
        <v>8915388.4299999997</v>
      </c>
      <c r="AA127" s="77">
        <f>S127+W127</f>
        <v>0</v>
      </c>
      <c r="AB127" s="77">
        <f>T127+X127</f>
        <v>8915388.4299999997</v>
      </c>
      <c r="AC127" s="77">
        <f>U127+Y127</f>
        <v>0</v>
      </c>
      <c r="AD127" s="122">
        <v>7722400</v>
      </c>
      <c r="AE127" s="122"/>
      <c r="AF127" s="77">
        <f>AD127</f>
        <v>7722400</v>
      </c>
      <c r="AG127" s="122"/>
      <c r="AH127" s="122"/>
      <c r="AI127" s="122"/>
      <c r="AJ127" s="77">
        <f>AH127</f>
        <v>0</v>
      </c>
      <c r="AK127" s="122"/>
      <c r="AL127" s="77">
        <f>AD127+AH127</f>
        <v>7722400</v>
      </c>
      <c r="AM127" s="77">
        <f>AE127+AI127</f>
        <v>0</v>
      </c>
      <c r="AN127" s="77">
        <f>AF127+AJ127</f>
        <v>7722400</v>
      </c>
      <c r="AO127" s="77">
        <f>AG127+AK127</f>
        <v>0</v>
      </c>
      <c r="AP127" s="122">
        <v>7681300</v>
      </c>
      <c r="AQ127" s="122"/>
      <c r="AR127" s="77">
        <f>AP127</f>
        <v>7681300</v>
      </c>
      <c r="AS127" s="122"/>
      <c r="AT127" s="122"/>
      <c r="AU127" s="122"/>
      <c r="AV127" s="77">
        <f>AT127</f>
        <v>0</v>
      </c>
      <c r="AW127" s="122"/>
      <c r="AX127" s="77">
        <f>AP127+AT127</f>
        <v>7681300</v>
      </c>
      <c r="AY127" s="77">
        <f>AQ127+AU127</f>
        <v>0</v>
      </c>
      <c r="AZ127" s="77">
        <f>AR127+AV127</f>
        <v>7681300</v>
      </c>
      <c r="BA127" s="77">
        <f>AS127+AW127</f>
        <v>0</v>
      </c>
      <c r="BB127" s="103">
        <v>0</v>
      </c>
      <c r="BC127" s="103">
        <v>0</v>
      </c>
    </row>
    <row r="128" spans="1:55" s="116" customFormat="1" ht="32.25" hidden="1" customHeight="1" x14ac:dyDescent="0.25">
      <c r="A128" s="13" t="s">
        <v>435</v>
      </c>
      <c r="B128" s="111"/>
      <c r="C128" s="111"/>
      <c r="D128" s="111"/>
      <c r="E128" s="62">
        <v>851</v>
      </c>
      <c r="F128" s="113" t="s">
        <v>330</v>
      </c>
      <c r="G128" s="113" t="s">
        <v>436</v>
      </c>
      <c r="H128" s="62" t="s">
        <v>326</v>
      </c>
      <c r="I128" s="113"/>
      <c r="J128" s="76">
        <f t="shared" ref="J128:BA128" si="138">J129+J132</f>
        <v>0</v>
      </c>
      <c r="K128" s="76">
        <f t="shared" si="138"/>
        <v>0</v>
      </c>
      <c r="L128" s="76">
        <f t="shared" si="138"/>
        <v>0</v>
      </c>
      <c r="M128" s="76">
        <f t="shared" si="138"/>
        <v>0</v>
      </c>
      <c r="N128" s="76">
        <f t="shared" si="138"/>
        <v>315000</v>
      </c>
      <c r="O128" s="76">
        <f t="shared" si="138"/>
        <v>0</v>
      </c>
      <c r="P128" s="76">
        <f t="shared" si="138"/>
        <v>315000</v>
      </c>
      <c r="Q128" s="76">
        <f t="shared" si="138"/>
        <v>0</v>
      </c>
      <c r="R128" s="76">
        <f t="shared" si="138"/>
        <v>315000</v>
      </c>
      <c r="S128" s="76">
        <f t="shared" si="138"/>
        <v>0</v>
      </c>
      <c r="T128" s="76">
        <f t="shared" si="138"/>
        <v>315000</v>
      </c>
      <c r="U128" s="76">
        <f t="shared" si="138"/>
        <v>0</v>
      </c>
      <c r="V128" s="76">
        <f t="shared" si="138"/>
        <v>0</v>
      </c>
      <c r="W128" s="76">
        <f t="shared" si="138"/>
        <v>0</v>
      </c>
      <c r="X128" s="76">
        <f t="shared" si="138"/>
        <v>0</v>
      </c>
      <c r="Y128" s="76">
        <f t="shared" si="138"/>
        <v>0</v>
      </c>
      <c r="Z128" s="76">
        <f t="shared" si="138"/>
        <v>315000</v>
      </c>
      <c r="AA128" s="76">
        <f t="shared" si="138"/>
        <v>0</v>
      </c>
      <c r="AB128" s="76">
        <f t="shared" si="138"/>
        <v>315000</v>
      </c>
      <c r="AC128" s="76">
        <f t="shared" si="138"/>
        <v>0</v>
      </c>
      <c r="AD128" s="76">
        <f t="shared" si="138"/>
        <v>0</v>
      </c>
      <c r="AE128" s="76">
        <f t="shared" si="138"/>
        <v>0</v>
      </c>
      <c r="AF128" s="76">
        <f t="shared" si="138"/>
        <v>0</v>
      </c>
      <c r="AG128" s="76">
        <f t="shared" si="138"/>
        <v>0</v>
      </c>
      <c r="AH128" s="76">
        <f t="shared" si="138"/>
        <v>0</v>
      </c>
      <c r="AI128" s="76">
        <f t="shared" si="138"/>
        <v>0</v>
      </c>
      <c r="AJ128" s="76">
        <f t="shared" si="138"/>
        <v>0</v>
      </c>
      <c r="AK128" s="76">
        <f t="shared" si="138"/>
        <v>0</v>
      </c>
      <c r="AL128" s="76">
        <f t="shared" si="138"/>
        <v>0</v>
      </c>
      <c r="AM128" s="76">
        <f t="shared" si="138"/>
        <v>0</v>
      </c>
      <c r="AN128" s="76">
        <f t="shared" si="138"/>
        <v>0</v>
      </c>
      <c r="AO128" s="76">
        <f t="shared" si="138"/>
        <v>0</v>
      </c>
      <c r="AP128" s="76">
        <f t="shared" si="138"/>
        <v>0</v>
      </c>
      <c r="AQ128" s="76">
        <f t="shared" si="138"/>
        <v>0</v>
      </c>
      <c r="AR128" s="76">
        <f t="shared" si="138"/>
        <v>0</v>
      </c>
      <c r="AS128" s="76">
        <f t="shared" si="138"/>
        <v>0</v>
      </c>
      <c r="AT128" s="76">
        <f t="shared" si="138"/>
        <v>0</v>
      </c>
      <c r="AU128" s="76">
        <f t="shared" si="138"/>
        <v>0</v>
      </c>
      <c r="AV128" s="76">
        <f t="shared" si="138"/>
        <v>0</v>
      </c>
      <c r="AW128" s="76">
        <f t="shared" si="138"/>
        <v>0</v>
      </c>
      <c r="AX128" s="76">
        <f t="shared" si="138"/>
        <v>0</v>
      </c>
      <c r="AY128" s="76">
        <f t="shared" si="138"/>
        <v>0</v>
      </c>
      <c r="AZ128" s="76">
        <f t="shared" si="138"/>
        <v>0</v>
      </c>
      <c r="BA128" s="76">
        <f t="shared" si="138"/>
        <v>0</v>
      </c>
      <c r="BB128" s="103">
        <v>0</v>
      </c>
      <c r="BC128" s="103">
        <v>0</v>
      </c>
    </row>
    <row r="129" spans="1:55" s="11" customFormat="1" ht="32.25" hidden="1" customHeight="1" x14ac:dyDescent="0.25">
      <c r="A129" s="27" t="s">
        <v>437</v>
      </c>
      <c r="B129" s="27"/>
      <c r="C129" s="27"/>
      <c r="D129" s="27"/>
      <c r="E129" s="62">
        <v>851</v>
      </c>
      <c r="F129" s="62" t="s">
        <v>330</v>
      </c>
      <c r="G129" s="62" t="s">
        <v>436</v>
      </c>
      <c r="H129" s="62" t="s">
        <v>438</v>
      </c>
      <c r="I129" s="63"/>
      <c r="J129" s="77">
        <f t="shared" ref="J129:S130" si="139">J130</f>
        <v>0</v>
      </c>
      <c r="K129" s="77">
        <f t="shared" si="139"/>
        <v>0</v>
      </c>
      <c r="L129" s="77">
        <f t="shared" si="139"/>
        <v>0</v>
      </c>
      <c r="M129" s="77">
        <f t="shared" si="139"/>
        <v>0</v>
      </c>
      <c r="N129" s="77">
        <f t="shared" si="139"/>
        <v>315000</v>
      </c>
      <c r="O129" s="77">
        <f t="shared" si="139"/>
        <v>0</v>
      </c>
      <c r="P129" s="77">
        <f t="shared" si="139"/>
        <v>315000</v>
      </c>
      <c r="Q129" s="77">
        <f t="shared" si="139"/>
        <v>0</v>
      </c>
      <c r="R129" s="77">
        <f t="shared" si="139"/>
        <v>315000</v>
      </c>
      <c r="S129" s="77">
        <f t="shared" si="139"/>
        <v>0</v>
      </c>
      <c r="T129" s="77">
        <f t="shared" ref="T129:AC130" si="140">T130</f>
        <v>315000</v>
      </c>
      <c r="U129" s="77">
        <f t="shared" si="140"/>
        <v>0</v>
      </c>
      <c r="V129" s="77">
        <f t="shared" si="140"/>
        <v>0</v>
      </c>
      <c r="W129" s="77">
        <f t="shared" si="140"/>
        <v>0</v>
      </c>
      <c r="X129" s="77">
        <f t="shared" si="140"/>
        <v>0</v>
      </c>
      <c r="Y129" s="77">
        <f t="shared" si="140"/>
        <v>0</v>
      </c>
      <c r="Z129" s="77">
        <f t="shared" si="140"/>
        <v>315000</v>
      </c>
      <c r="AA129" s="77">
        <f t="shared" si="140"/>
        <v>0</v>
      </c>
      <c r="AB129" s="77">
        <f t="shared" si="140"/>
        <v>315000</v>
      </c>
      <c r="AC129" s="77">
        <f t="shared" si="140"/>
        <v>0</v>
      </c>
      <c r="AD129" s="77">
        <f t="shared" ref="AD129:AM130" si="141">AD130</f>
        <v>0</v>
      </c>
      <c r="AE129" s="77">
        <f t="shared" si="141"/>
        <v>0</v>
      </c>
      <c r="AF129" s="77">
        <f t="shared" si="141"/>
        <v>0</v>
      </c>
      <c r="AG129" s="77">
        <f t="shared" si="141"/>
        <v>0</v>
      </c>
      <c r="AH129" s="77">
        <f t="shared" si="141"/>
        <v>0</v>
      </c>
      <c r="AI129" s="77">
        <f t="shared" si="141"/>
        <v>0</v>
      </c>
      <c r="AJ129" s="77">
        <f t="shared" si="141"/>
        <v>0</v>
      </c>
      <c r="AK129" s="77">
        <f t="shared" si="141"/>
        <v>0</v>
      </c>
      <c r="AL129" s="77">
        <f t="shared" si="141"/>
        <v>0</v>
      </c>
      <c r="AM129" s="77">
        <f t="shared" si="141"/>
        <v>0</v>
      </c>
      <c r="AN129" s="77">
        <f t="shared" ref="AN129:AW130" si="142">AN130</f>
        <v>0</v>
      </c>
      <c r="AO129" s="77">
        <f t="shared" si="142"/>
        <v>0</v>
      </c>
      <c r="AP129" s="77">
        <f t="shared" si="142"/>
        <v>0</v>
      </c>
      <c r="AQ129" s="77">
        <f t="shared" si="142"/>
        <v>0</v>
      </c>
      <c r="AR129" s="77">
        <f t="shared" si="142"/>
        <v>0</v>
      </c>
      <c r="AS129" s="77">
        <f t="shared" si="142"/>
        <v>0</v>
      </c>
      <c r="AT129" s="77">
        <f t="shared" si="142"/>
        <v>0</v>
      </c>
      <c r="AU129" s="77">
        <f t="shared" si="142"/>
        <v>0</v>
      </c>
      <c r="AV129" s="77">
        <f t="shared" si="142"/>
        <v>0</v>
      </c>
      <c r="AW129" s="77">
        <f t="shared" si="142"/>
        <v>0</v>
      </c>
      <c r="AX129" s="77">
        <f t="shared" ref="AX129:BA130" si="143">AX130</f>
        <v>0</v>
      </c>
      <c r="AY129" s="77">
        <f t="shared" si="143"/>
        <v>0</v>
      </c>
      <c r="AZ129" s="77">
        <f t="shared" si="143"/>
        <v>0</v>
      </c>
      <c r="BA129" s="77">
        <f t="shared" si="143"/>
        <v>0</v>
      </c>
      <c r="BB129" s="103">
        <v>0</v>
      </c>
      <c r="BC129" s="103">
        <v>0</v>
      </c>
    </row>
    <row r="130" spans="1:55" s="11" customFormat="1" ht="32.25" hidden="1" customHeight="1" x14ac:dyDescent="0.25">
      <c r="A130" s="27" t="s">
        <v>337</v>
      </c>
      <c r="B130" s="27"/>
      <c r="C130" s="27"/>
      <c r="D130" s="27"/>
      <c r="E130" s="62">
        <v>851</v>
      </c>
      <c r="F130" s="62" t="s">
        <v>330</v>
      </c>
      <c r="G130" s="62" t="s">
        <v>436</v>
      </c>
      <c r="H130" s="62" t="s">
        <v>438</v>
      </c>
      <c r="I130" s="63" t="s">
        <v>338</v>
      </c>
      <c r="J130" s="77">
        <f t="shared" si="139"/>
        <v>0</v>
      </c>
      <c r="K130" s="77">
        <f t="shared" si="139"/>
        <v>0</v>
      </c>
      <c r="L130" s="77">
        <f t="shared" si="139"/>
        <v>0</v>
      </c>
      <c r="M130" s="77">
        <f t="shared" si="139"/>
        <v>0</v>
      </c>
      <c r="N130" s="77">
        <f t="shared" si="139"/>
        <v>315000</v>
      </c>
      <c r="O130" s="77">
        <f t="shared" si="139"/>
        <v>0</v>
      </c>
      <c r="P130" s="77">
        <f t="shared" si="139"/>
        <v>315000</v>
      </c>
      <c r="Q130" s="77">
        <f t="shared" si="139"/>
        <v>0</v>
      </c>
      <c r="R130" s="77">
        <f t="shared" si="139"/>
        <v>315000</v>
      </c>
      <c r="S130" s="77">
        <f t="shared" si="139"/>
        <v>0</v>
      </c>
      <c r="T130" s="77">
        <f t="shared" si="140"/>
        <v>315000</v>
      </c>
      <c r="U130" s="77">
        <f t="shared" si="140"/>
        <v>0</v>
      </c>
      <c r="V130" s="77">
        <f t="shared" si="140"/>
        <v>0</v>
      </c>
      <c r="W130" s="77">
        <f t="shared" si="140"/>
        <v>0</v>
      </c>
      <c r="X130" s="77">
        <f t="shared" si="140"/>
        <v>0</v>
      </c>
      <c r="Y130" s="77">
        <f t="shared" si="140"/>
        <v>0</v>
      </c>
      <c r="Z130" s="77">
        <f t="shared" si="140"/>
        <v>315000</v>
      </c>
      <c r="AA130" s="77">
        <f t="shared" si="140"/>
        <v>0</v>
      </c>
      <c r="AB130" s="77">
        <f t="shared" si="140"/>
        <v>315000</v>
      </c>
      <c r="AC130" s="77">
        <f t="shared" si="140"/>
        <v>0</v>
      </c>
      <c r="AD130" s="77">
        <f t="shared" si="141"/>
        <v>0</v>
      </c>
      <c r="AE130" s="77">
        <f t="shared" si="141"/>
        <v>0</v>
      </c>
      <c r="AF130" s="77">
        <f t="shared" si="141"/>
        <v>0</v>
      </c>
      <c r="AG130" s="77">
        <f t="shared" si="141"/>
        <v>0</v>
      </c>
      <c r="AH130" s="77">
        <f t="shared" si="141"/>
        <v>0</v>
      </c>
      <c r="AI130" s="77">
        <f t="shared" si="141"/>
        <v>0</v>
      </c>
      <c r="AJ130" s="77">
        <f t="shared" si="141"/>
        <v>0</v>
      </c>
      <c r="AK130" s="77">
        <f t="shared" si="141"/>
        <v>0</v>
      </c>
      <c r="AL130" s="77">
        <f t="shared" si="141"/>
        <v>0</v>
      </c>
      <c r="AM130" s="77">
        <f t="shared" si="141"/>
        <v>0</v>
      </c>
      <c r="AN130" s="77">
        <f t="shared" si="142"/>
        <v>0</v>
      </c>
      <c r="AO130" s="77">
        <f t="shared" si="142"/>
        <v>0</v>
      </c>
      <c r="AP130" s="77">
        <f t="shared" si="142"/>
        <v>0</v>
      </c>
      <c r="AQ130" s="77">
        <f t="shared" si="142"/>
        <v>0</v>
      </c>
      <c r="AR130" s="77">
        <f t="shared" si="142"/>
        <v>0</v>
      </c>
      <c r="AS130" s="77">
        <f t="shared" si="142"/>
        <v>0</v>
      </c>
      <c r="AT130" s="77">
        <f t="shared" si="142"/>
        <v>0</v>
      </c>
      <c r="AU130" s="77">
        <f t="shared" si="142"/>
        <v>0</v>
      </c>
      <c r="AV130" s="77">
        <f t="shared" si="142"/>
        <v>0</v>
      </c>
      <c r="AW130" s="77">
        <f t="shared" si="142"/>
        <v>0</v>
      </c>
      <c r="AX130" s="77">
        <f t="shared" si="143"/>
        <v>0</v>
      </c>
      <c r="AY130" s="77">
        <f t="shared" si="143"/>
        <v>0</v>
      </c>
      <c r="AZ130" s="77">
        <f t="shared" si="143"/>
        <v>0</v>
      </c>
      <c r="BA130" s="77">
        <f t="shared" si="143"/>
        <v>0</v>
      </c>
      <c r="BB130" s="103">
        <v>0</v>
      </c>
      <c r="BC130" s="103">
        <v>0</v>
      </c>
    </row>
    <row r="131" spans="1:55" s="11" customFormat="1" ht="32.25" hidden="1" customHeight="1" x14ac:dyDescent="0.25">
      <c r="A131" s="27" t="s">
        <v>339</v>
      </c>
      <c r="B131" s="27"/>
      <c r="C131" s="27"/>
      <c r="D131" s="27"/>
      <c r="E131" s="62">
        <v>851</v>
      </c>
      <c r="F131" s="62" t="s">
        <v>330</v>
      </c>
      <c r="G131" s="62" t="s">
        <v>436</v>
      </c>
      <c r="H131" s="62" t="s">
        <v>438</v>
      </c>
      <c r="I131" s="63" t="s">
        <v>340</v>
      </c>
      <c r="J131" s="77"/>
      <c r="K131" s="77"/>
      <c r="L131" s="77">
        <f>J131</f>
        <v>0</v>
      </c>
      <c r="M131" s="77"/>
      <c r="N131" s="77">
        <v>315000</v>
      </c>
      <c r="O131" s="77"/>
      <c r="P131" s="77">
        <f>N131</f>
        <v>315000</v>
      </c>
      <c r="Q131" s="77"/>
      <c r="R131" s="77">
        <f>J131+N131</f>
        <v>315000</v>
      </c>
      <c r="S131" s="77">
        <f>K131+O131</f>
        <v>0</v>
      </c>
      <c r="T131" s="77">
        <f>L131+P131</f>
        <v>315000</v>
      </c>
      <c r="U131" s="77">
        <f>M131+Q131</f>
        <v>0</v>
      </c>
      <c r="V131" s="77"/>
      <c r="W131" s="77"/>
      <c r="X131" s="77">
        <f>V131</f>
        <v>0</v>
      </c>
      <c r="Y131" s="77"/>
      <c r="Z131" s="77">
        <f>R131+V131</f>
        <v>315000</v>
      </c>
      <c r="AA131" s="77">
        <f>S131+W131</f>
        <v>0</v>
      </c>
      <c r="AB131" s="77">
        <f>T131+X131</f>
        <v>315000</v>
      </c>
      <c r="AC131" s="77">
        <f>U131+Y131</f>
        <v>0</v>
      </c>
      <c r="AD131" s="77"/>
      <c r="AE131" s="77"/>
      <c r="AF131" s="77">
        <f>AD131</f>
        <v>0</v>
      </c>
      <c r="AG131" s="77"/>
      <c r="AH131" s="77"/>
      <c r="AI131" s="77"/>
      <c r="AJ131" s="77">
        <f>AH131</f>
        <v>0</v>
      </c>
      <c r="AK131" s="77"/>
      <c r="AL131" s="77">
        <f>AD131+AH131</f>
        <v>0</v>
      </c>
      <c r="AM131" s="77">
        <f>AE131+AI131</f>
        <v>0</v>
      </c>
      <c r="AN131" s="77">
        <f>AF131+AJ131</f>
        <v>0</v>
      </c>
      <c r="AO131" s="77">
        <f>AG131+AK131</f>
        <v>0</v>
      </c>
      <c r="AP131" s="77"/>
      <c r="AQ131" s="77"/>
      <c r="AR131" s="77">
        <f>AP131</f>
        <v>0</v>
      </c>
      <c r="AS131" s="77"/>
      <c r="AT131" s="77"/>
      <c r="AU131" s="77"/>
      <c r="AV131" s="77">
        <f>AT131</f>
        <v>0</v>
      </c>
      <c r="AW131" s="77"/>
      <c r="AX131" s="77">
        <f>AP131+AT131</f>
        <v>0</v>
      </c>
      <c r="AY131" s="77">
        <f>AQ131+AU131</f>
        <v>0</v>
      </c>
      <c r="AZ131" s="77">
        <f>AR131+AV131</f>
        <v>0</v>
      </c>
      <c r="BA131" s="77">
        <f>AS131+AW131</f>
        <v>0</v>
      </c>
      <c r="BB131" s="103">
        <v>0</v>
      </c>
      <c r="BC131" s="103">
        <v>0</v>
      </c>
    </row>
    <row r="132" spans="1:55" s="11" customFormat="1" ht="78.75" hidden="1" customHeight="1" x14ac:dyDescent="0.25">
      <c r="A132" s="27" t="s">
        <v>439</v>
      </c>
      <c r="B132" s="27"/>
      <c r="C132" s="27"/>
      <c r="D132" s="27"/>
      <c r="E132" s="62" t="s">
        <v>418</v>
      </c>
      <c r="F132" s="62" t="s">
        <v>330</v>
      </c>
      <c r="G132" s="62" t="s">
        <v>436</v>
      </c>
      <c r="H132" s="62" t="s">
        <v>440</v>
      </c>
      <c r="I132" s="63"/>
      <c r="J132" s="77">
        <f>J133</f>
        <v>0</v>
      </c>
      <c r="K132" s="77"/>
      <c r="L132" s="77"/>
      <c r="M132" s="77"/>
      <c r="N132" s="77">
        <f>N133</f>
        <v>0</v>
      </c>
      <c r="O132" s="77"/>
      <c r="P132" s="77"/>
      <c r="Q132" s="77"/>
      <c r="R132" s="77">
        <f>R133</f>
        <v>0</v>
      </c>
      <c r="S132" s="77"/>
      <c r="T132" s="77"/>
      <c r="U132" s="77"/>
      <c r="V132" s="77">
        <f>V133</f>
        <v>0</v>
      </c>
      <c r="W132" s="77"/>
      <c r="X132" s="77"/>
      <c r="Y132" s="77"/>
      <c r="Z132" s="77">
        <f>Z133</f>
        <v>0</v>
      </c>
      <c r="AA132" s="77"/>
      <c r="AB132" s="77"/>
      <c r="AC132" s="77"/>
      <c r="AD132" s="77">
        <f>AD133</f>
        <v>0</v>
      </c>
      <c r="AE132" s="77"/>
      <c r="AF132" s="77"/>
      <c r="AG132" s="77"/>
      <c r="AH132" s="77">
        <f>AH133</f>
        <v>0</v>
      </c>
      <c r="AI132" s="77"/>
      <c r="AJ132" s="77"/>
      <c r="AK132" s="77"/>
      <c r="AL132" s="77">
        <f>AL133</f>
        <v>0</v>
      </c>
      <c r="AM132" s="77"/>
      <c r="AN132" s="77"/>
      <c r="AO132" s="77"/>
      <c r="AP132" s="77">
        <f>AP133</f>
        <v>0</v>
      </c>
      <c r="AQ132" s="77"/>
      <c r="AR132" s="77"/>
      <c r="AS132" s="77"/>
      <c r="AT132" s="77">
        <f>AT133</f>
        <v>0</v>
      </c>
      <c r="AU132" s="77"/>
      <c r="AV132" s="77"/>
      <c r="AW132" s="77"/>
      <c r="AX132" s="77">
        <f>AX133</f>
        <v>0</v>
      </c>
      <c r="AY132" s="77"/>
      <c r="AZ132" s="77"/>
      <c r="BA132" s="77"/>
      <c r="BB132" s="103">
        <v>0</v>
      </c>
      <c r="BC132" s="103">
        <v>0</v>
      </c>
    </row>
    <row r="133" spans="1:55" s="11" customFormat="1" ht="25.5" hidden="1" customHeight="1" x14ac:dyDescent="0.25">
      <c r="A133" s="27" t="s">
        <v>345</v>
      </c>
      <c r="B133" s="27"/>
      <c r="C133" s="27"/>
      <c r="D133" s="27"/>
      <c r="E133" s="62" t="s">
        <v>418</v>
      </c>
      <c r="F133" s="62" t="s">
        <v>330</v>
      </c>
      <c r="G133" s="62" t="s">
        <v>436</v>
      </c>
      <c r="H133" s="62" t="s">
        <v>440</v>
      </c>
      <c r="I133" s="63" t="s">
        <v>346</v>
      </c>
      <c r="J133" s="77">
        <f>J134</f>
        <v>0</v>
      </c>
      <c r="K133" s="77"/>
      <c r="L133" s="77"/>
      <c r="M133" s="77"/>
      <c r="N133" s="77">
        <f>N134</f>
        <v>0</v>
      </c>
      <c r="O133" s="77"/>
      <c r="P133" s="77"/>
      <c r="Q133" s="77"/>
      <c r="R133" s="77">
        <f>R134</f>
        <v>0</v>
      </c>
      <c r="S133" s="77"/>
      <c r="T133" s="77"/>
      <c r="U133" s="77"/>
      <c r="V133" s="77">
        <f>V134</f>
        <v>0</v>
      </c>
      <c r="W133" s="77"/>
      <c r="X133" s="77"/>
      <c r="Y133" s="77"/>
      <c r="Z133" s="77">
        <f>Z134</f>
        <v>0</v>
      </c>
      <c r="AA133" s="77"/>
      <c r="AB133" s="77"/>
      <c r="AC133" s="77"/>
      <c r="AD133" s="77">
        <f>AD134</f>
        <v>0</v>
      </c>
      <c r="AE133" s="77"/>
      <c r="AF133" s="77"/>
      <c r="AG133" s="77"/>
      <c r="AH133" s="77">
        <f>AH134</f>
        <v>0</v>
      </c>
      <c r="AI133" s="77"/>
      <c r="AJ133" s="77"/>
      <c r="AK133" s="77"/>
      <c r="AL133" s="77">
        <f>AL134</f>
        <v>0</v>
      </c>
      <c r="AM133" s="77"/>
      <c r="AN133" s="77"/>
      <c r="AO133" s="77"/>
      <c r="AP133" s="77">
        <f>AP134</f>
        <v>0</v>
      </c>
      <c r="AQ133" s="77"/>
      <c r="AR133" s="77"/>
      <c r="AS133" s="77"/>
      <c r="AT133" s="77">
        <f>AT134</f>
        <v>0</v>
      </c>
      <c r="AU133" s="77"/>
      <c r="AV133" s="77"/>
      <c r="AW133" s="77"/>
      <c r="AX133" s="77">
        <f>AX134</f>
        <v>0</v>
      </c>
      <c r="AY133" s="77"/>
      <c r="AZ133" s="77"/>
      <c r="BA133" s="77"/>
      <c r="BB133" s="103">
        <v>0</v>
      </c>
      <c r="BC133" s="103">
        <v>0</v>
      </c>
    </row>
    <row r="134" spans="1:55" s="11" customFormat="1" ht="25.5" hidden="1" customHeight="1" x14ac:dyDescent="0.25">
      <c r="A134" s="27" t="s">
        <v>273</v>
      </c>
      <c r="B134" s="27"/>
      <c r="C134" s="27"/>
      <c r="D134" s="27"/>
      <c r="E134" s="62" t="s">
        <v>418</v>
      </c>
      <c r="F134" s="62" t="s">
        <v>330</v>
      </c>
      <c r="G134" s="62" t="s">
        <v>436</v>
      </c>
      <c r="H134" s="62" t="s">
        <v>440</v>
      </c>
      <c r="I134" s="63" t="s">
        <v>434</v>
      </c>
      <c r="J134" s="77"/>
      <c r="K134" s="77"/>
      <c r="L134" s="77"/>
      <c r="M134" s="77"/>
      <c r="N134" s="77"/>
      <c r="O134" s="77"/>
      <c r="P134" s="77"/>
      <c r="Q134" s="77"/>
      <c r="R134" s="77">
        <f>J134+N134</f>
        <v>0</v>
      </c>
      <c r="S134" s="77">
        <f>K134+O134</f>
        <v>0</v>
      </c>
      <c r="T134" s="77">
        <f>L134+P134</f>
        <v>0</v>
      </c>
      <c r="U134" s="77">
        <f>M134+Q134</f>
        <v>0</v>
      </c>
      <c r="V134" s="77"/>
      <c r="W134" s="77"/>
      <c r="X134" s="77"/>
      <c r="Y134" s="77"/>
      <c r="Z134" s="77">
        <f>R134+V134</f>
        <v>0</v>
      </c>
      <c r="AA134" s="77">
        <f>S134+W134</f>
        <v>0</v>
      </c>
      <c r="AB134" s="77">
        <f>T134+X134</f>
        <v>0</v>
      </c>
      <c r="AC134" s="77">
        <f>U134+Y134</f>
        <v>0</v>
      </c>
      <c r="AD134" s="77"/>
      <c r="AE134" s="77"/>
      <c r="AF134" s="77"/>
      <c r="AG134" s="77"/>
      <c r="AH134" s="77"/>
      <c r="AI134" s="77"/>
      <c r="AJ134" s="77"/>
      <c r="AK134" s="77"/>
      <c r="AL134" s="77">
        <f>AD134+AH134</f>
        <v>0</v>
      </c>
      <c r="AM134" s="77">
        <f>AE134+AI134</f>
        <v>0</v>
      </c>
      <c r="AN134" s="77">
        <f>AF134+AJ134</f>
        <v>0</v>
      </c>
      <c r="AO134" s="77">
        <f>AG134+AK134</f>
        <v>0</v>
      </c>
      <c r="AP134" s="77"/>
      <c r="AQ134" s="77"/>
      <c r="AR134" s="77"/>
      <c r="AS134" s="77"/>
      <c r="AT134" s="77"/>
      <c r="AU134" s="77"/>
      <c r="AV134" s="77"/>
      <c r="AW134" s="77"/>
      <c r="AX134" s="77">
        <f>AP134+AT134</f>
        <v>0</v>
      </c>
      <c r="AY134" s="77">
        <f>AQ134+AU134</f>
        <v>0</v>
      </c>
      <c r="AZ134" s="77">
        <f>AR134+AV134</f>
        <v>0</v>
      </c>
      <c r="BA134" s="77">
        <f>AS134+AW134</f>
        <v>0</v>
      </c>
      <c r="BB134" s="103">
        <v>0</v>
      </c>
      <c r="BC134" s="103">
        <v>0</v>
      </c>
    </row>
    <row r="135" spans="1:55" s="116" customFormat="1" ht="16.5" customHeight="1" x14ac:dyDescent="0.25">
      <c r="A135" s="13" t="s">
        <v>441</v>
      </c>
      <c r="B135" s="111"/>
      <c r="C135" s="111"/>
      <c r="D135" s="123"/>
      <c r="E135" s="62">
        <v>851</v>
      </c>
      <c r="F135" s="119" t="s">
        <v>375</v>
      </c>
      <c r="G135" s="119"/>
      <c r="H135" s="62" t="s">
        <v>326</v>
      </c>
      <c r="I135" s="113"/>
      <c r="J135" s="76">
        <f t="shared" ref="J135:BA135" si="144">J136+J146+J165+J169</f>
        <v>12049758.709999999</v>
      </c>
      <c r="K135" s="76">
        <f t="shared" si="144"/>
        <v>11733824.51</v>
      </c>
      <c r="L135" s="76">
        <f t="shared" si="144"/>
        <v>315934.2</v>
      </c>
      <c r="M135" s="76">
        <f t="shared" si="144"/>
        <v>0</v>
      </c>
      <c r="N135" s="76">
        <f t="shared" si="144"/>
        <v>6676018.25</v>
      </c>
      <c r="O135" s="76">
        <f t="shared" si="144"/>
        <v>4258910</v>
      </c>
      <c r="P135" s="76">
        <f t="shared" si="144"/>
        <v>2417108.25</v>
      </c>
      <c r="Q135" s="76">
        <f t="shared" si="144"/>
        <v>0</v>
      </c>
      <c r="R135" s="76">
        <f t="shared" si="144"/>
        <v>18725776.960000001</v>
      </c>
      <c r="S135" s="76">
        <f t="shared" si="144"/>
        <v>15992734.51</v>
      </c>
      <c r="T135" s="76">
        <f t="shared" si="144"/>
        <v>2733042.45</v>
      </c>
      <c r="U135" s="76">
        <f t="shared" si="144"/>
        <v>0</v>
      </c>
      <c r="V135" s="76">
        <f t="shared" si="144"/>
        <v>-2547849</v>
      </c>
      <c r="W135" s="76">
        <f t="shared" si="144"/>
        <v>-2300000</v>
      </c>
      <c r="X135" s="76">
        <f t="shared" si="144"/>
        <v>-247849</v>
      </c>
      <c r="Y135" s="76">
        <f t="shared" si="144"/>
        <v>0</v>
      </c>
      <c r="Z135" s="76">
        <f t="shared" si="144"/>
        <v>16177927.959999999</v>
      </c>
      <c r="AA135" s="76">
        <f t="shared" si="144"/>
        <v>13692734.51</v>
      </c>
      <c r="AB135" s="76">
        <f t="shared" si="144"/>
        <v>2485193.4500000002</v>
      </c>
      <c r="AC135" s="76">
        <f t="shared" si="144"/>
        <v>0</v>
      </c>
      <c r="AD135" s="76">
        <f t="shared" si="144"/>
        <v>32066350.359999999</v>
      </c>
      <c r="AE135" s="76">
        <f t="shared" si="144"/>
        <v>31224762.829999998</v>
      </c>
      <c r="AF135" s="76">
        <f t="shared" si="144"/>
        <v>841587.53</v>
      </c>
      <c r="AG135" s="76">
        <f t="shared" si="144"/>
        <v>0</v>
      </c>
      <c r="AH135" s="76">
        <f t="shared" si="144"/>
        <v>-1736.93</v>
      </c>
      <c r="AI135" s="76">
        <f t="shared" si="144"/>
        <v>0</v>
      </c>
      <c r="AJ135" s="76">
        <f t="shared" si="144"/>
        <v>-1736.93</v>
      </c>
      <c r="AK135" s="76">
        <f t="shared" si="144"/>
        <v>0</v>
      </c>
      <c r="AL135" s="76">
        <f t="shared" si="144"/>
        <v>32064613.43</v>
      </c>
      <c r="AM135" s="76">
        <f t="shared" si="144"/>
        <v>31224762.829999998</v>
      </c>
      <c r="AN135" s="76">
        <f t="shared" si="144"/>
        <v>839850.6</v>
      </c>
      <c r="AO135" s="76">
        <f t="shared" si="144"/>
        <v>0</v>
      </c>
      <c r="AP135" s="76">
        <f t="shared" si="144"/>
        <v>4862244.22</v>
      </c>
      <c r="AQ135" s="76">
        <f t="shared" si="144"/>
        <v>4716659</v>
      </c>
      <c r="AR135" s="76">
        <f t="shared" si="144"/>
        <v>145585.22</v>
      </c>
      <c r="AS135" s="76">
        <f t="shared" si="144"/>
        <v>0</v>
      </c>
      <c r="AT135" s="76">
        <f t="shared" si="144"/>
        <v>0.08</v>
      </c>
      <c r="AU135" s="76">
        <f t="shared" si="144"/>
        <v>0</v>
      </c>
      <c r="AV135" s="76">
        <f t="shared" si="144"/>
        <v>0.08</v>
      </c>
      <c r="AW135" s="76">
        <f t="shared" si="144"/>
        <v>0</v>
      </c>
      <c r="AX135" s="76">
        <f t="shared" si="144"/>
        <v>4862244.3</v>
      </c>
      <c r="AY135" s="76">
        <f t="shared" si="144"/>
        <v>4716659</v>
      </c>
      <c r="AZ135" s="76">
        <f t="shared" si="144"/>
        <v>145585.29999999999</v>
      </c>
      <c r="BA135" s="76">
        <f t="shared" si="144"/>
        <v>0</v>
      </c>
      <c r="BB135" s="103">
        <v>0</v>
      </c>
      <c r="BC135" s="103">
        <v>0</v>
      </c>
    </row>
    <row r="136" spans="1:55" s="116" customFormat="1" ht="18.75" customHeight="1" x14ac:dyDescent="0.25">
      <c r="A136" s="13" t="s">
        <v>442</v>
      </c>
      <c r="B136" s="111"/>
      <c r="C136" s="111"/>
      <c r="D136" s="123"/>
      <c r="E136" s="62">
        <v>851</v>
      </c>
      <c r="F136" s="119" t="s">
        <v>375</v>
      </c>
      <c r="G136" s="119" t="s">
        <v>328</v>
      </c>
      <c r="H136" s="62" t="s">
        <v>326</v>
      </c>
      <c r="I136" s="113"/>
      <c r="J136" s="76">
        <f t="shared" ref="J136:BA136" si="145">J140+J137+J143</f>
        <v>123748.2</v>
      </c>
      <c r="K136" s="76">
        <f t="shared" si="145"/>
        <v>0</v>
      </c>
      <c r="L136" s="76">
        <f t="shared" si="145"/>
        <v>123748.2</v>
      </c>
      <c r="M136" s="76">
        <f t="shared" si="145"/>
        <v>0</v>
      </c>
      <c r="N136" s="76">
        <f t="shared" si="145"/>
        <v>37927.800000000003</v>
      </c>
      <c r="O136" s="76">
        <f t="shared" si="145"/>
        <v>0</v>
      </c>
      <c r="P136" s="76">
        <f t="shared" si="145"/>
        <v>37927.800000000003</v>
      </c>
      <c r="Q136" s="76">
        <f t="shared" si="145"/>
        <v>0</v>
      </c>
      <c r="R136" s="76">
        <f t="shared" si="145"/>
        <v>161676</v>
      </c>
      <c r="S136" s="76">
        <f t="shared" si="145"/>
        <v>0</v>
      </c>
      <c r="T136" s="76">
        <f t="shared" si="145"/>
        <v>161676</v>
      </c>
      <c r="U136" s="76">
        <f t="shared" si="145"/>
        <v>0</v>
      </c>
      <c r="V136" s="76">
        <f t="shared" si="145"/>
        <v>176151</v>
      </c>
      <c r="W136" s="76">
        <f t="shared" si="145"/>
        <v>0</v>
      </c>
      <c r="X136" s="76">
        <f t="shared" si="145"/>
        <v>176151</v>
      </c>
      <c r="Y136" s="76">
        <f t="shared" si="145"/>
        <v>0</v>
      </c>
      <c r="Z136" s="76">
        <f t="shared" si="145"/>
        <v>337827</v>
      </c>
      <c r="AA136" s="76">
        <f t="shared" si="145"/>
        <v>0</v>
      </c>
      <c r="AB136" s="76">
        <f t="shared" si="145"/>
        <v>337827</v>
      </c>
      <c r="AC136" s="76">
        <f t="shared" si="145"/>
        <v>0</v>
      </c>
      <c r="AD136" s="76">
        <f t="shared" si="145"/>
        <v>57340</v>
      </c>
      <c r="AE136" s="76">
        <f t="shared" si="145"/>
        <v>0</v>
      </c>
      <c r="AF136" s="76">
        <f t="shared" si="145"/>
        <v>57340</v>
      </c>
      <c r="AG136" s="76">
        <f t="shared" si="145"/>
        <v>0</v>
      </c>
      <c r="AH136" s="76">
        <f t="shared" si="145"/>
        <v>0</v>
      </c>
      <c r="AI136" s="76">
        <f t="shared" si="145"/>
        <v>0</v>
      </c>
      <c r="AJ136" s="76">
        <f t="shared" si="145"/>
        <v>0</v>
      </c>
      <c r="AK136" s="76">
        <f t="shared" si="145"/>
        <v>0</v>
      </c>
      <c r="AL136" s="76">
        <f t="shared" si="145"/>
        <v>57340</v>
      </c>
      <c r="AM136" s="76">
        <f t="shared" si="145"/>
        <v>0</v>
      </c>
      <c r="AN136" s="76">
        <f t="shared" si="145"/>
        <v>57340</v>
      </c>
      <c r="AO136" s="76">
        <f t="shared" si="145"/>
        <v>0</v>
      </c>
      <c r="AP136" s="76">
        <f t="shared" si="145"/>
        <v>57340</v>
      </c>
      <c r="AQ136" s="76">
        <f t="shared" si="145"/>
        <v>0</v>
      </c>
      <c r="AR136" s="76">
        <f t="shared" si="145"/>
        <v>57340</v>
      </c>
      <c r="AS136" s="76">
        <f t="shared" si="145"/>
        <v>0</v>
      </c>
      <c r="AT136" s="76">
        <f t="shared" si="145"/>
        <v>0</v>
      </c>
      <c r="AU136" s="76">
        <f t="shared" si="145"/>
        <v>0</v>
      </c>
      <c r="AV136" s="76">
        <f t="shared" si="145"/>
        <v>0</v>
      </c>
      <c r="AW136" s="76">
        <f t="shared" si="145"/>
        <v>0</v>
      </c>
      <c r="AX136" s="76">
        <f t="shared" si="145"/>
        <v>57340</v>
      </c>
      <c r="AY136" s="76">
        <f t="shared" si="145"/>
        <v>0</v>
      </c>
      <c r="AZ136" s="76">
        <f t="shared" si="145"/>
        <v>57340</v>
      </c>
      <c r="BA136" s="76">
        <f t="shared" si="145"/>
        <v>0</v>
      </c>
      <c r="BB136" s="103">
        <v>0</v>
      </c>
      <c r="BC136" s="103">
        <v>0</v>
      </c>
    </row>
    <row r="137" spans="1:55" s="116" customFormat="1" ht="32.25" hidden="1" customHeight="1" x14ac:dyDescent="0.25">
      <c r="A137" s="27" t="s">
        <v>443</v>
      </c>
      <c r="B137" s="27"/>
      <c r="C137" s="27"/>
      <c r="D137" s="103"/>
      <c r="E137" s="62">
        <v>851</v>
      </c>
      <c r="F137" s="62" t="s">
        <v>375</v>
      </c>
      <c r="G137" s="62" t="s">
        <v>328</v>
      </c>
      <c r="H137" s="62" t="s">
        <v>444</v>
      </c>
      <c r="I137" s="63"/>
      <c r="J137" s="77">
        <f t="shared" ref="J137:S138" si="146">J138</f>
        <v>66408.2</v>
      </c>
      <c r="K137" s="77">
        <f t="shared" si="146"/>
        <v>0</v>
      </c>
      <c r="L137" s="77">
        <f t="shared" si="146"/>
        <v>66408.2</v>
      </c>
      <c r="M137" s="77">
        <f t="shared" si="146"/>
        <v>0</v>
      </c>
      <c r="N137" s="77">
        <f t="shared" si="146"/>
        <v>24194.799999999999</v>
      </c>
      <c r="O137" s="77">
        <f t="shared" si="146"/>
        <v>0</v>
      </c>
      <c r="P137" s="77">
        <f t="shared" si="146"/>
        <v>24194.799999999999</v>
      </c>
      <c r="Q137" s="77">
        <f t="shared" si="146"/>
        <v>0</v>
      </c>
      <c r="R137" s="77">
        <f t="shared" si="146"/>
        <v>90603</v>
      </c>
      <c r="S137" s="77">
        <f t="shared" si="146"/>
        <v>0</v>
      </c>
      <c r="T137" s="77">
        <f t="shared" ref="T137:AC138" si="147">T138</f>
        <v>90603</v>
      </c>
      <c r="U137" s="77">
        <f t="shared" si="147"/>
        <v>0</v>
      </c>
      <c r="V137" s="77">
        <f t="shared" si="147"/>
        <v>0</v>
      </c>
      <c r="W137" s="77">
        <f t="shared" si="147"/>
        <v>0</v>
      </c>
      <c r="X137" s="77">
        <f t="shared" si="147"/>
        <v>0</v>
      </c>
      <c r="Y137" s="77">
        <f t="shared" si="147"/>
        <v>0</v>
      </c>
      <c r="Z137" s="77">
        <f t="shared" si="147"/>
        <v>90603</v>
      </c>
      <c r="AA137" s="77">
        <f t="shared" si="147"/>
        <v>0</v>
      </c>
      <c r="AB137" s="77">
        <f t="shared" si="147"/>
        <v>90603</v>
      </c>
      <c r="AC137" s="77">
        <f t="shared" si="147"/>
        <v>0</v>
      </c>
      <c r="AD137" s="77">
        <f t="shared" ref="AD137:AM138" si="148">AD138</f>
        <v>0</v>
      </c>
      <c r="AE137" s="77">
        <f t="shared" si="148"/>
        <v>0</v>
      </c>
      <c r="AF137" s="77">
        <f t="shared" si="148"/>
        <v>0</v>
      </c>
      <c r="AG137" s="77">
        <f t="shared" si="148"/>
        <v>0</v>
      </c>
      <c r="AH137" s="77">
        <f t="shared" si="148"/>
        <v>0</v>
      </c>
      <c r="AI137" s="77">
        <f t="shared" si="148"/>
        <v>0</v>
      </c>
      <c r="AJ137" s="77">
        <f t="shared" si="148"/>
        <v>0</v>
      </c>
      <c r="AK137" s="77">
        <f t="shared" si="148"/>
        <v>0</v>
      </c>
      <c r="AL137" s="77">
        <f t="shared" si="148"/>
        <v>0</v>
      </c>
      <c r="AM137" s="77">
        <f t="shared" si="148"/>
        <v>0</v>
      </c>
      <c r="AN137" s="77">
        <f t="shared" ref="AN137:AW138" si="149">AN138</f>
        <v>0</v>
      </c>
      <c r="AO137" s="77">
        <f t="shared" si="149"/>
        <v>0</v>
      </c>
      <c r="AP137" s="77">
        <f t="shared" si="149"/>
        <v>0</v>
      </c>
      <c r="AQ137" s="77">
        <f t="shared" si="149"/>
        <v>0</v>
      </c>
      <c r="AR137" s="77">
        <f t="shared" si="149"/>
        <v>0</v>
      </c>
      <c r="AS137" s="77">
        <f t="shared" si="149"/>
        <v>0</v>
      </c>
      <c r="AT137" s="77">
        <f t="shared" si="149"/>
        <v>0</v>
      </c>
      <c r="AU137" s="77">
        <f t="shared" si="149"/>
        <v>0</v>
      </c>
      <c r="AV137" s="77">
        <f t="shared" si="149"/>
        <v>0</v>
      </c>
      <c r="AW137" s="77">
        <f t="shared" si="149"/>
        <v>0</v>
      </c>
      <c r="AX137" s="77">
        <f t="shared" ref="AX137:BA138" si="150">AX138</f>
        <v>0</v>
      </c>
      <c r="AY137" s="77">
        <f t="shared" si="150"/>
        <v>0</v>
      </c>
      <c r="AZ137" s="77">
        <f t="shared" si="150"/>
        <v>0</v>
      </c>
      <c r="BA137" s="77">
        <f t="shared" si="150"/>
        <v>0</v>
      </c>
      <c r="BB137" s="103">
        <v>0</v>
      </c>
      <c r="BC137" s="103">
        <v>0</v>
      </c>
    </row>
    <row r="138" spans="1:55" s="116" customFormat="1" ht="32.25" hidden="1" customHeight="1" x14ac:dyDescent="0.25">
      <c r="A138" s="27" t="s">
        <v>337</v>
      </c>
      <c r="B138" s="27"/>
      <c r="C138" s="27"/>
      <c r="D138" s="27"/>
      <c r="E138" s="62">
        <v>851</v>
      </c>
      <c r="F138" s="62" t="s">
        <v>375</v>
      </c>
      <c r="G138" s="62" t="s">
        <v>328</v>
      </c>
      <c r="H138" s="62" t="s">
        <v>444</v>
      </c>
      <c r="I138" s="63" t="s">
        <v>338</v>
      </c>
      <c r="J138" s="77">
        <f t="shared" si="146"/>
        <v>66408.2</v>
      </c>
      <c r="K138" s="77">
        <f t="shared" si="146"/>
        <v>0</v>
      </c>
      <c r="L138" s="77">
        <f t="shared" si="146"/>
        <v>66408.2</v>
      </c>
      <c r="M138" s="77">
        <f t="shared" si="146"/>
        <v>0</v>
      </c>
      <c r="N138" s="77">
        <f t="shared" si="146"/>
        <v>24194.799999999999</v>
      </c>
      <c r="O138" s="77">
        <f t="shared" si="146"/>
        <v>0</v>
      </c>
      <c r="P138" s="77">
        <f t="shared" si="146"/>
        <v>24194.799999999999</v>
      </c>
      <c r="Q138" s="77">
        <f t="shared" si="146"/>
        <v>0</v>
      </c>
      <c r="R138" s="77">
        <f t="shared" si="146"/>
        <v>90603</v>
      </c>
      <c r="S138" s="77">
        <f t="shared" si="146"/>
        <v>0</v>
      </c>
      <c r="T138" s="77">
        <f t="shared" si="147"/>
        <v>90603</v>
      </c>
      <c r="U138" s="77">
        <f t="shared" si="147"/>
        <v>0</v>
      </c>
      <c r="V138" s="77">
        <f t="shared" si="147"/>
        <v>0</v>
      </c>
      <c r="W138" s="77">
        <f t="shared" si="147"/>
        <v>0</v>
      </c>
      <c r="X138" s="77">
        <f t="shared" si="147"/>
        <v>0</v>
      </c>
      <c r="Y138" s="77">
        <f t="shared" si="147"/>
        <v>0</v>
      </c>
      <c r="Z138" s="77">
        <f t="shared" si="147"/>
        <v>90603</v>
      </c>
      <c r="AA138" s="77">
        <f t="shared" si="147"/>
        <v>0</v>
      </c>
      <c r="AB138" s="77">
        <f t="shared" si="147"/>
        <v>90603</v>
      </c>
      <c r="AC138" s="77">
        <f t="shared" si="147"/>
        <v>0</v>
      </c>
      <c r="AD138" s="77">
        <f t="shared" si="148"/>
        <v>0</v>
      </c>
      <c r="AE138" s="77">
        <f t="shared" si="148"/>
        <v>0</v>
      </c>
      <c r="AF138" s="77">
        <f t="shared" si="148"/>
        <v>0</v>
      </c>
      <c r="AG138" s="77">
        <f t="shared" si="148"/>
        <v>0</v>
      </c>
      <c r="AH138" s="77">
        <f t="shared" si="148"/>
        <v>0</v>
      </c>
      <c r="AI138" s="77">
        <f t="shared" si="148"/>
        <v>0</v>
      </c>
      <c r="AJ138" s="77">
        <f t="shared" si="148"/>
        <v>0</v>
      </c>
      <c r="AK138" s="77">
        <f t="shared" si="148"/>
        <v>0</v>
      </c>
      <c r="AL138" s="77">
        <f t="shared" si="148"/>
        <v>0</v>
      </c>
      <c r="AM138" s="77">
        <f t="shared" si="148"/>
        <v>0</v>
      </c>
      <c r="AN138" s="77">
        <f t="shared" si="149"/>
        <v>0</v>
      </c>
      <c r="AO138" s="77">
        <f t="shared" si="149"/>
        <v>0</v>
      </c>
      <c r="AP138" s="77">
        <f t="shared" si="149"/>
        <v>0</v>
      </c>
      <c r="AQ138" s="77">
        <f t="shared" si="149"/>
        <v>0</v>
      </c>
      <c r="AR138" s="77">
        <f t="shared" si="149"/>
        <v>0</v>
      </c>
      <c r="AS138" s="77">
        <f t="shared" si="149"/>
        <v>0</v>
      </c>
      <c r="AT138" s="77">
        <f t="shared" si="149"/>
        <v>0</v>
      </c>
      <c r="AU138" s="77">
        <f t="shared" si="149"/>
        <v>0</v>
      </c>
      <c r="AV138" s="77">
        <f t="shared" si="149"/>
        <v>0</v>
      </c>
      <c r="AW138" s="77">
        <f t="shared" si="149"/>
        <v>0</v>
      </c>
      <c r="AX138" s="77">
        <f t="shared" si="150"/>
        <v>0</v>
      </c>
      <c r="AY138" s="77">
        <f t="shared" si="150"/>
        <v>0</v>
      </c>
      <c r="AZ138" s="77">
        <f t="shared" si="150"/>
        <v>0</v>
      </c>
      <c r="BA138" s="77">
        <f t="shared" si="150"/>
        <v>0</v>
      </c>
      <c r="BB138" s="103">
        <v>0</v>
      </c>
      <c r="BC138" s="103">
        <v>0</v>
      </c>
    </row>
    <row r="139" spans="1:55" s="116" customFormat="1" ht="32.25" hidden="1" customHeight="1" x14ac:dyDescent="0.25">
      <c r="A139" s="27" t="s">
        <v>339</v>
      </c>
      <c r="B139" s="27"/>
      <c r="C139" s="27"/>
      <c r="D139" s="27"/>
      <c r="E139" s="62">
        <v>851</v>
      </c>
      <c r="F139" s="62" t="s">
        <v>375</v>
      </c>
      <c r="G139" s="62" t="s">
        <v>328</v>
      </c>
      <c r="H139" s="62" t="s">
        <v>444</v>
      </c>
      <c r="I139" s="63" t="s">
        <v>340</v>
      </c>
      <c r="J139" s="77">
        <v>66408.2</v>
      </c>
      <c r="K139" s="77"/>
      <c r="L139" s="77">
        <f>J139</f>
        <v>66408.2</v>
      </c>
      <c r="M139" s="77"/>
      <c r="N139" s="77">
        <v>24194.799999999999</v>
      </c>
      <c r="O139" s="77"/>
      <c r="P139" s="77">
        <f>N139</f>
        <v>24194.799999999999</v>
      </c>
      <c r="Q139" s="77"/>
      <c r="R139" s="77">
        <f>J139+N139</f>
        <v>90603</v>
      </c>
      <c r="S139" s="77">
        <f>K139+O139</f>
        <v>0</v>
      </c>
      <c r="T139" s="77">
        <f>L139+P139</f>
        <v>90603</v>
      </c>
      <c r="U139" s="77">
        <f>M139+Q139</f>
        <v>0</v>
      </c>
      <c r="V139" s="77"/>
      <c r="W139" s="77"/>
      <c r="X139" s="77"/>
      <c r="Y139" s="77"/>
      <c r="Z139" s="77">
        <f>R139+V139</f>
        <v>90603</v>
      </c>
      <c r="AA139" s="77">
        <f>S139+W139</f>
        <v>0</v>
      </c>
      <c r="AB139" s="77">
        <f>T139+X139</f>
        <v>90603</v>
      </c>
      <c r="AC139" s="77">
        <f>U139+Y139</f>
        <v>0</v>
      </c>
      <c r="AD139" s="77"/>
      <c r="AE139" s="77"/>
      <c r="AF139" s="77">
        <f>AD139</f>
        <v>0</v>
      </c>
      <c r="AG139" s="77"/>
      <c r="AH139" s="77"/>
      <c r="AI139" s="77"/>
      <c r="AJ139" s="77">
        <f>AH139</f>
        <v>0</v>
      </c>
      <c r="AK139" s="77"/>
      <c r="AL139" s="77">
        <f>AD139+AH139</f>
        <v>0</v>
      </c>
      <c r="AM139" s="77">
        <f>AE139+AI139</f>
        <v>0</v>
      </c>
      <c r="AN139" s="77">
        <f>AF139+AJ139</f>
        <v>0</v>
      </c>
      <c r="AO139" s="77">
        <f>AG139+AK139</f>
        <v>0</v>
      </c>
      <c r="AP139" s="77"/>
      <c r="AQ139" s="77"/>
      <c r="AR139" s="77">
        <f>AP139</f>
        <v>0</v>
      </c>
      <c r="AS139" s="77"/>
      <c r="AT139" s="77"/>
      <c r="AU139" s="77"/>
      <c r="AV139" s="77">
        <f>AT139</f>
        <v>0</v>
      </c>
      <c r="AW139" s="77"/>
      <c r="AX139" s="77">
        <f>AP139+AT139</f>
        <v>0</v>
      </c>
      <c r="AY139" s="77">
        <f>AQ139+AU139</f>
        <v>0</v>
      </c>
      <c r="AZ139" s="77">
        <f>AR139+AV139</f>
        <v>0</v>
      </c>
      <c r="BA139" s="77">
        <f>AS139+AW139</f>
        <v>0</v>
      </c>
      <c r="BB139" s="103">
        <v>0</v>
      </c>
      <c r="BC139" s="103">
        <v>0</v>
      </c>
    </row>
    <row r="140" spans="1:55" s="116" customFormat="1" ht="33" customHeight="1" x14ac:dyDescent="0.25">
      <c r="A140" s="15" t="s">
        <v>445</v>
      </c>
      <c r="B140" s="111"/>
      <c r="C140" s="111"/>
      <c r="D140" s="123"/>
      <c r="E140" s="62">
        <v>851</v>
      </c>
      <c r="F140" s="62" t="s">
        <v>375</v>
      </c>
      <c r="G140" s="62" t="s">
        <v>328</v>
      </c>
      <c r="H140" s="62" t="s">
        <v>446</v>
      </c>
      <c r="I140" s="63"/>
      <c r="J140" s="76"/>
      <c r="K140" s="76"/>
      <c r="L140" s="76"/>
      <c r="M140" s="76"/>
      <c r="N140" s="76"/>
      <c r="O140" s="76"/>
      <c r="P140" s="76"/>
      <c r="Q140" s="76"/>
      <c r="R140" s="76"/>
      <c r="S140" s="76"/>
      <c r="T140" s="76"/>
      <c r="U140" s="76"/>
      <c r="V140" s="77">
        <f t="shared" ref="V140:AC141" si="151">V141</f>
        <v>176151</v>
      </c>
      <c r="W140" s="77">
        <f t="shared" si="151"/>
        <v>0</v>
      </c>
      <c r="X140" s="77">
        <f t="shared" si="151"/>
        <v>176151</v>
      </c>
      <c r="Y140" s="77">
        <f t="shared" si="151"/>
        <v>0</v>
      </c>
      <c r="Z140" s="77">
        <f t="shared" si="151"/>
        <v>176151</v>
      </c>
      <c r="AA140" s="77">
        <f t="shared" si="151"/>
        <v>0</v>
      </c>
      <c r="AB140" s="77">
        <f t="shared" si="151"/>
        <v>176151</v>
      </c>
      <c r="AC140" s="77">
        <f t="shared" si="151"/>
        <v>0</v>
      </c>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103">
        <v>0</v>
      </c>
      <c r="BC140" s="103">
        <v>0</v>
      </c>
    </row>
    <row r="141" spans="1:55" s="116" customFormat="1" ht="47.25" customHeight="1" x14ac:dyDescent="0.25">
      <c r="A141" s="27" t="s">
        <v>337</v>
      </c>
      <c r="B141" s="111"/>
      <c r="C141" s="111"/>
      <c r="D141" s="123"/>
      <c r="E141" s="62">
        <v>851</v>
      </c>
      <c r="F141" s="62" t="s">
        <v>375</v>
      </c>
      <c r="G141" s="62" t="s">
        <v>328</v>
      </c>
      <c r="H141" s="62" t="s">
        <v>446</v>
      </c>
      <c r="I141" s="63" t="s">
        <v>338</v>
      </c>
      <c r="J141" s="76"/>
      <c r="K141" s="76"/>
      <c r="L141" s="76"/>
      <c r="M141" s="76"/>
      <c r="N141" s="76"/>
      <c r="O141" s="76"/>
      <c r="P141" s="76"/>
      <c r="Q141" s="76"/>
      <c r="R141" s="76"/>
      <c r="S141" s="76"/>
      <c r="T141" s="76"/>
      <c r="U141" s="76"/>
      <c r="V141" s="77">
        <f t="shared" si="151"/>
        <v>176151</v>
      </c>
      <c r="W141" s="77">
        <f t="shared" si="151"/>
        <v>0</v>
      </c>
      <c r="X141" s="77">
        <f t="shared" si="151"/>
        <v>176151</v>
      </c>
      <c r="Y141" s="77">
        <f t="shared" si="151"/>
        <v>0</v>
      </c>
      <c r="Z141" s="77">
        <f t="shared" si="151"/>
        <v>176151</v>
      </c>
      <c r="AA141" s="77">
        <f t="shared" si="151"/>
        <v>0</v>
      </c>
      <c r="AB141" s="77">
        <f t="shared" si="151"/>
        <v>176151</v>
      </c>
      <c r="AC141" s="77">
        <f t="shared" si="151"/>
        <v>0</v>
      </c>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103">
        <v>0</v>
      </c>
      <c r="BC141" s="103">
        <v>0</v>
      </c>
    </row>
    <row r="142" spans="1:55" s="116" customFormat="1" ht="47.25" customHeight="1" x14ac:dyDescent="0.25">
      <c r="A142" s="27" t="s">
        <v>339</v>
      </c>
      <c r="B142" s="111"/>
      <c r="C142" s="111"/>
      <c r="D142" s="123"/>
      <c r="E142" s="62">
        <v>851</v>
      </c>
      <c r="F142" s="62" t="s">
        <v>375</v>
      </c>
      <c r="G142" s="62" t="s">
        <v>328</v>
      </c>
      <c r="H142" s="62" t="s">
        <v>446</v>
      </c>
      <c r="I142" s="63" t="s">
        <v>340</v>
      </c>
      <c r="J142" s="76"/>
      <c r="K142" s="76"/>
      <c r="L142" s="77">
        <f>J142</f>
        <v>0</v>
      </c>
      <c r="M142" s="76"/>
      <c r="N142" s="76"/>
      <c r="O142" s="76"/>
      <c r="P142" s="77">
        <f>N142</f>
        <v>0</v>
      </c>
      <c r="Q142" s="76"/>
      <c r="R142" s="77">
        <f>J142+N142</f>
        <v>0</v>
      </c>
      <c r="S142" s="77">
        <f>K142+O142</f>
        <v>0</v>
      </c>
      <c r="T142" s="77">
        <f>L142+P142</f>
        <v>0</v>
      </c>
      <c r="U142" s="77">
        <f>M142+Q142</f>
        <v>0</v>
      </c>
      <c r="V142" s="77">
        <f>87151+89000</f>
        <v>176151</v>
      </c>
      <c r="W142" s="76"/>
      <c r="X142" s="77">
        <f>V142</f>
        <v>176151</v>
      </c>
      <c r="Y142" s="76"/>
      <c r="Z142" s="77">
        <f>R142+V142</f>
        <v>176151</v>
      </c>
      <c r="AA142" s="77">
        <f>S142+W142</f>
        <v>0</v>
      </c>
      <c r="AB142" s="77">
        <f>T142+X142</f>
        <v>176151</v>
      </c>
      <c r="AC142" s="77">
        <f>U142+Y142</f>
        <v>0</v>
      </c>
      <c r="AD142" s="76"/>
      <c r="AE142" s="76"/>
      <c r="AF142" s="77">
        <f>AD142</f>
        <v>0</v>
      </c>
      <c r="AG142" s="76"/>
      <c r="AH142" s="76"/>
      <c r="AI142" s="76"/>
      <c r="AJ142" s="77">
        <f>AH142</f>
        <v>0</v>
      </c>
      <c r="AK142" s="76"/>
      <c r="AL142" s="77">
        <f>AD142+AH142</f>
        <v>0</v>
      </c>
      <c r="AM142" s="77">
        <f>AE142+AI142</f>
        <v>0</v>
      </c>
      <c r="AN142" s="77">
        <f>AF142+AJ142</f>
        <v>0</v>
      </c>
      <c r="AO142" s="77">
        <f>AG142+AK142</f>
        <v>0</v>
      </c>
      <c r="AP142" s="76"/>
      <c r="AQ142" s="76"/>
      <c r="AR142" s="77">
        <f>AP142</f>
        <v>0</v>
      </c>
      <c r="AS142" s="76"/>
      <c r="AT142" s="76"/>
      <c r="AU142" s="76"/>
      <c r="AV142" s="77">
        <f>AT142</f>
        <v>0</v>
      </c>
      <c r="AW142" s="76"/>
      <c r="AX142" s="77">
        <f>AP142+AT142</f>
        <v>0</v>
      </c>
      <c r="AY142" s="77">
        <f>AQ142+AU142</f>
        <v>0</v>
      </c>
      <c r="AZ142" s="77">
        <f>AR142+AV142</f>
        <v>0</v>
      </c>
      <c r="BA142" s="77">
        <f>AS142+AW142</f>
        <v>0</v>
      </c>
      <c r="BB142" s="103">
        <v>0</v>
      </c>
      <c r="BC142" s="103">
        <v>0</v>
      </c>
    </row>
    <row r="143" spans="1:55" s="116" customFormat="1" ht="32.25" hidden="1" customHeight="1" x14ac:dyDescent="0.25">
      <c r="A143" s="27" t="s">
        <v>447</v>
      </c>
      <c r="B143" s="27"/>
      <c r="C143" s="27"/>
      <c r="D143" s="27"/>
      <c r="E143" s="62">
        <v>851</v>
      </c>
      <c r="F143" s="62" t="s">
        <v>375</v>
      </c>
      <c r="G143" s="62" t="s">
        <v>328</v>
      </c>
      <c r="H143" s="62" t="s">
        <v>448</v>
      </c>
      <c r="I143" s="63"/>
      <c r="J143" s="77">
        <f t="shared" ref="J143:S144" si="152">J144</f>
        <v>57340</v>
      </c>
      <c r="K143" s="77">
        <f t="shared" si="152"/>
        <v>0</v>
      </c>
      <c r="L143" s="77">
        <f t="shared" si="152"/>
        <v>57340</v>
      </c>
      <c r="M143" s="77">
        <f t="shared" si="152"/>
        <v>0</v>
      </c>
      <c r="N143" s="77">
        <f t="shared" si="152"/>
        <v>13733</v>
      </c>
      <c r="O143" s="77">
        <f t="shared" si="152"/>
        <v>0</v>
      </c>
      <c r="P143" s="77">
        <f t="shared" si="152"/>
        <v>13733</v>
      </c>
      <c r="Q143" s="77">
        <f t="shared" si="152"/>
        <v>0</v>
      </c>
      <c r="R143" s="77">
        <f t="shared" si="152"/>
        <v>71073</v>
      </c>
      <c r="S143" s="77">
        <f t="shared" si="152"/>
        <v>0</v>
      </c>
      <c r="T143" s="77">
        <f t="shared" ref="T143:AC144" si="153">T144</f>
        <v>71073</v>
      </c>
      <c r="U143" s="77">
        <f t="shared" si="153"/>
        <v>0</v>
      </c>
      <c r="V143" s="77">
        <f t="shared" si="153"/>
        <v>0</v>
      </c>
      <c r="W143" s="77">
        <f t="shared" si="153"/>
        <v>0</v>
      </c>
      <c r="X143" s="77">
        <f t="shared" si="153"/>
        <v>0</v>
      </c>
      <c r="Y143" s="77">
        <f t="shared" si="153"/>
        <v>0</v>
      </c>
      <c r="Z143" s="77">
        <f t="shared" si="153"/>
        <v>71073</v>
      </c>
      <c r="AA143" s="77">
        <f t="shared" si="153"/>
        <v>0</v>
      </c>
      <c r="AB143" s="77">
        <f t="shared" si="153"/>
        <v>71073</v>
      </c>
      <c r="AC143" s="77">
        <f t="shared" si="153"/>
        <v>0</v>
      </c>
      <c r="AD143" s="77">
        <f t="shared" ref="AD143:AM144" si="154">AD144</f>
        <v>57340</v>
      </c>
      <c r="AE143" s="77">
        <f t="shared" si="154"/>
        <v>0</v>
      </c>
      <c r="AF143" s="77">
        <f t="shared" si="154"/>
        <v>57340</v>
      </c>
      <c r="AG143" s="77">
        <f t="shared" si="154"/>
        <v>0</v>
      </c>
      <c r="AH143" s="77">
        <f t="shared" si="154"/>
        <v>0</v>
      </c>
      <c r="AI143" s="77">
        <f t="shared" si="154"/>
        <v>0</v>
      </c>
      <c r="AJ143" s="77">
        <f t="shared" si="154"/>
        <v>0</v>
      </c>
      <c r="AK143" s="77">
        <f t="shared" si="154"/>
        <v>0</v>
      </c>
      <c r="AL143" s="77">
        <f t="shared" si="154"/>
        <v>57340</v>
      </c>
      <c r="AM143" s="77">
        <f t="shared" si="154"/>
        <v>0</v>
      </c>
      <c r="AN143" s="77">
        <f t="shared" ref="AN143:AW144" si="155">AN144</f>
        <v>57340</v>
      </c>
      <c r="AO143" s="77">
        <f t="shared" si="155"/>
        <v>0</v>
      </c>
      <c r="AP143" s="77">
        <f t="shared" si="155"/>
        <v>57340</v>
      </c>
      <c r="AQ143" s="77">
        <f t="shared" si="155"/>
        <v>0</v>
      </c>
      <c r="AR143" s="77">
        <f t="shared" si="155"/>
        <v>57340</v>
      </c>
      <c r="AS143" s="77">
        <f t="shared" si="155"/>
        <v>0</v>
      </c>
      <c r="AT143" s="77">
        <f t="shared" si="155"/>
        <v>0</v>
      </c>
      <c r="AU143" s="77">
        <f t="shared" si="155"/>
        <v>0</v>
      </c>
      <c r="AV143" s="77">
        <f t="shared" si="155"/>
        <v>0</v>
      </c>
      <c r="AW143" s="77">
        <f t="shared" si="155"/>
        <v>0</v>
      </c>
      <c r="AX143" s="77">
        <f t="shared" ref="AX143:BA144" si="156">AX144</f>
        <v>57340</v>
      </c>
      <c r="AY143" s="77">
        <f t="shared" si="156"/>
        <v>0</v>
      </c>
      <c r="AZ143" s="77">
        <f t="shared" si="156"/>
        <v>57340</v>
      </c>
      <c r="BA143" s="77">
        <f t="shared" si="156"/>
        <v>0</v>
      </c>
      <c r="BB143" s="103">
        <v>0</v>
      </c>
      <c r="BC143" s="103">
        <v>0</v>
      </c>
    </row>
    <row r="144" spans="1:55" s="116" customFormat="1" ht="32.25" hidden="1" customHeight="1" x14ac:dyDescent="0.25">
      <c r="A144" s="27" t="s">
        <v>345</v>
      </c>
      <c r="B144" s="27"/>
      <c r="C144" s="27"/>
      <c r="D144" s="27"/>
      <c r="E144" s="62">
        <v>851</v>
      </c>
      <c r="F144" s="62" t="s">
        <v>375</v>
      </c>
      <c r="G144" s="62" t="s">
        <v>328</v>
      </c>
      <c r="H144" s="62" t="s">
        <v>448</v>
      </c>
      <c r="I144" s="63" t="s">
        <v>346</v>
      </c>
      <c r="J144" s="77">
        <f t="shared" si="152"/>
        <v>57340</v>
      </c>
      <c r="K144" s="77">
        <f t="shared" si="152"/>
        <v>0</v>
      </c>
      <c r="L144" s="77">
        <f t="shared" si="152"/>
        <v>57340</v>
      </c>
      <c r="M144" s="77">
        <f t="shared" si="152"/>
        <v>0</v>
      </c>
      <c r="N144" s="77">
        <f t="shared" si="152"/>
        <v>13733</v>
      </c>
      <c r="O144" s="77">
        <f t="shared" si="152"/>
        <v>0</v>
      </c>
      <c r="P144" s="77">
        <f t="shared" si="152"/>
        <v>13733</v>
      </c>
      <c r="Q144" s="77">
        <f t="shared" si="152"/>
        <v>0</v>
      </c>
      <c r="R144" s="77">
        <f t="shared" si="152"/>
        <v>71073</v>
      </c>
      <c r="S144" s="77">
        <f t="shared" si="152"/>
        <v>0</v>
      </c>
      <c r="T144" s="77">
        <f t="shared" si="153"/>
        <v>71073</v>
      </c>
      <c r="U144" s="77">
        <f t="shared" si="153"/>
        <v>0</v>
      </c>
      <c r="V144" s="77">
        <f t="shared" si="153"/>
        <v>0</v>
      </c>
      <c r="W144" s="77">
        <f t="shared" si="153"/>
        <v>0</v>
      </c>
      <c r="X144" s="77">
        <f t="shared" si="153"/>
        <v>0</v>
      </c>
      <c r="Y144" s="77">
        <f t="shared" si="153"/>
        <v>0</v>
      </c>
      <c r="Z144" s="77">
        <f t="shared" si="153"/>
        <v>71073</v>
      </c>
      <c r="AA144" s="77">
        <f t="shared" si="153"/>
        <v>0</v>
      </c>
      <c r="AB144" s="77">
        <f t="shared" si="153"/>
        <v>71073</v>
      </c>
      <c r="AC144" s="77">
        <f t="shared" si="153"/>
        <v>0</v>
      </c>
      <c r="AD144" s="77">
        <f t="shared" si="154"/>
        <v>57340</v>
      </c>
      <c r="AE144" s="77">
        <f t="shared" si="154"/>
        <v>0</v>
      </c>
      <c r="AF144" s="77">
        <f t="shared" si="154"/>
        <v>57340</v>
      </c>
      <c r="AG144" s="77">
        <f t="shared" si="154"/>
        <v>0</v>
      </c>
      <c r="AH144" s="77">
        <f t="shared" si="154"/>
        <v>0</v>
      </c>
      <c r="AI144" s="77">
        <f t="shared" si="154"/>
        <v>0</v>
      </c>
      <c r="AJ144" s="77">
        <f t="shared" si="154"/>
        <v>0</v>
      </c>
      <c r="AK144" s="77">
        <f t="shared" si="154"/>
        <v>0</v>
      </c>
      <c r="AL144" s="77">
        <f t="shared" si="154"/>
        <v>57340</v>
      </c>
      <c r="AM144" s="77">
        <f t="shared" si="154"/>
        <v>0</v>
      </c>
      <c r="AN144" s="77">
        <f t="shared" si="155"/>
        <v>57340</v>
      </c>
      <c r="AO144" s="77">
        <f t="shared" si="155"/>
        <v>0</v>
      </c>
      <c r="AP144" s="77">
        <f t="shared" si="155"/>
        <v>57340</v>
      </c>
      <c r="AQ144" s="77">
        <f t="shared" si="155"/>
        <v>0</v>
      </c>
      <c r="AR144" s="77">
        <f t="shared" si="155"/>
        <v>57340</v>
      </c>
      <c r="AS144" s="77">
        <f t="shared" si="155"/>
        <v>0</v>
      </c>
      <c r="AT144" s="77">
        <f t="shared" si="155"/>
        <v>0</v>
      </c>
      <c r="AU144" s="77">
        <f t="shared" si="155"/>
        <v>0</v>
      </c>
      <c r="AV144" s="77">
        <f t="shared" si="155"/>
        <v>0</v>
      </c>
      <c r="AW144" s="77">
        <f t="shared" si="155"/>
        <v>0</v>
      </c>
      <c r="AX144" s="77">
        <f t="shared" si="156"/>
        <v>57340</v>
      </c>
      <c r="AY144" s="77">
        <f t="shared" si="156"/>
        <v>0</v>
      </c>
      <c r="AZ144" s="77">
        <f t="shared" si="156"/>
        <v>57340</v>
      </c>
      <c r="BA144" s="77">
        <f t="shared" si="156"/>
        <v>0</v>
      </c>
      <c r="BB144" s="103">
        <v>0</v>
      </c>
      <c r="BC144" s="103">
        <v>0</v>
      </c>
    </row>
    <row r="145" spans="1:55" s="116" customFormat="1" ht="32.25" hidden="1" customHeight="1" x14ac:dyDescent="0.25">
      <c r="A145" s="27" t="s">
        <v>273</v>
      </c>
      <c r="B145" s="27"/>
      <c r="C145" s="27"/>
      <c r="D145" s="27"/>
      <c r="E145" s="62">
        <v>851</v>
      </c>
      <c r="F145" s="62" t="s">
        <v>375</v>
      </c>
      <c r="G145" s="62" t="s">
        <v>328</v>
      </c>
      <c r="H145" s="62" t="s">
        <v>448</v>
      </c>
      <c r="I145" s="63" t="s">
        <v>434</v>
      </c>
      <c r="J145" s="77">
        <v>57340</v>
      </c>
      <c r="K145" s="77"/>
      <c r="L145" s="77">
        <f>J145</f>
        <v>57340</v>
      </c>
      <c r="M145" s="77"/>
      <c r="N145" s="77">
        <v>13733</v>
      </c>
      <c r="O145" s="77"/>
      <c r="P145" s="77">
        <f>N145</f>
        <v>13733</v>
      </c>
      <c r="Q145" s="77"/>
      <c r="R145" s="77">
        <f>J145+N145</f>
        <v>71073</v>
      </c>
      <c r="S145" s="77">
        <f>K145+O145</f>
        <v>0</v>
      </c>
      <c r="T145" s="77">
        <f>L145+P145</f>
        <v>71073</v>
      </c>
      <c r="U145" s="77">
        <f>M145+Q145</f>
        <v>0</v>
      </c>
      <c r="V145" s="77"/>
      <c r="W145" s="77"/>
      <c r="X145" s="77">
        <f>V145</f>
        <v>0</v>
      </c>
      <c r="Y145" s="77"/>
      <c r="Z145" s="77">
        <f>R145+V145</f>
        <v>71073</v>
      </c>
      <c r="AA145" s="77">
        <f>S145+W145</f>
        <v>0</v>
      </c>
      <c r="AB145" s="77">
        <f>T145+X145</f>
        <v>71073</v>
      </c>
      <c r="AC145" s="77">
        <f>U145+Y145</f>
        <v>0</v>
      </c>
      <c r="AD145" s="77">
        <v>57340</v>
      </c>
      <c r="AE145" s="77"/>
      <c r="AF145" s="77">
        <f>AD145</f>
        <v>57340</v>
      </c>
      <c r="AG145" s="77"/>
      <c r="AH145" s="77"/>
      <c r="AI145" s="77"/>
      <c r="AJ145" s="77">
        <f>AH145</f>
        <v>0</v>
      </c>
      <c r="AK145" s="77"/>
      <c r="AL145" s="77">
        <f>AD145+AH145</f>
        <v>57340</v>
      </c>
      <c r="AM145" s="77">
        <f>AE145+AI145</f>
        <v>0</v>
      </c>
      <c r="AN145" s="77">
        <f>AF145+AJ145</f>
        <v>57340</v>
      </c>
      <c r="AO145" s="77">
        <f>AG145+AK145</f>
        <v>0</v>
      </c>
      <c r="AP145" s="77">
        <v>57340</v>
      </c>
      <c r="AQ145" s="77"/>
      <c r="AR145" s="77">
        <f>AP145</f>
        <v>57340</v>
      </c>
      <c r="AS145" s="77"/>
      <c r="AT145" s="77"/>
      <c r="AU145" s="77"/>
      <c r="AV145" s="77">
        <f>AT145</f>
        <v>0</v>
      </c>
      <c r="AW145" s="77"/>
      <c r="AX145" s="77">
        <f>AP145+AT145</f>
        <v>57340</v>
      </c>
      <c r="AY145" s="77">
        <f>AQ145+AU145</f>
        <v>0</v>
      </c>
      <c r="AZ145" s="77">
        <f>AR145+AV145</f>
        <v>57340</v>
      </c>
      <c r="BA145" s="77">
        <f>AS145+AW145</f>
        <v>0</v>
      </c>
      <c r="BB145" s="103">
        <v>0</v>
      </c>
      <c r="BC145" s="103">
        <v>0</v>
      </c>
    </row>
    <row r="146" spans="1:55" s="116" customFormat="1" ht="32.25" hidden="1" customHeight="1" x14ac:dyDescent="0.25">
      <c r="A146" s="13" t="s">
        <v>449</v>
      </c>
      <c r="B146" s="111"/>
      <c r="C146" s="111"/>
      <c r="D146" s="123"/>
      <c r="E146" s="62">
        <v>851</v>
      </c>
      <c r="F146" s="119" t="s">
        <v>375</v>
      </c>
      <c r="G146" s="119" t="s">
        <v>399</v>
      </c>
      <c r="H146" s="62" t="s">
        <v>326</v>
      </c>
      <c r="I146" s="113"/>
      <c r="J146" s="76">
        <f t="shared" ref="J146:BA146" si="157">J147+J150+J153+J156+J159+J162</f>
        <v>73662</v>
      </c>
      <c r="K146" s="76">
        <f t="shared" si="157"/>
        <v>0</v>
      </c>
      <c r="L146" s="76">
        <f t="shared" si="157"/>
        <v>73662</v>
      </c>
      <c r="M146" s="76">
        <f t="shared" si="157"/>
        <v>0</v>
      </c>
      <c r="N146" s="76">
        <f t="shared" si="157"/>
        <v>1935394</v>
      </c>
      <c r="O146" s="76">
        <f t="shared" si="157"/>
        <v>0</v>
      </c>
      <c r="P146" s="76">
        <f t="shared" si="157"/>
        <v>1935394</v>
      </c>
      <c r="Q146" s="76">
        <f t="shared" si="157"/>
        <v>0</v>
      </c>
      <c r="R146" s="76">
        <f t="shared" si="157"/>
        <v>2009056</v>
      </c>
      <c r="S146" s="76">
        <f t="shared" si="157"/>
        <v>0</v>
      </c>
      <c r="T146" s="76">
        <f t="shared" si="157"/>
        <v>2009056</v>
      </c>
      <c r="U146" s="76">
        <f t="shared" si="157"/>
        <v>0</v>
      </c>
      <c r="V146" s="76">
        <f t="shared" si="157"/>
        <v>0</v>
      </c>
      <c r="W146" s="76">
        <f t="shared" si="157"/>
        <v>0</v>
      </c>
      <c r="X146" s="76">
        <f t="shared" si="157"/>
        <v>0</v>
      </c>
      <c r="Y146" s="76">
        <f t="shared" si="157"/>
        <v>0</v>
      </c>
      <c r="Z146" s="76">
        <f t="shared" si="157"/>
        <v>2009056</v>
      </c>
      <c r="AA146" s="76">
        <f t="shared" si="157"/>
        <v>0</v>
      </c>
      <c r="AB146" s="76">
        <f t="shared" si="157"/>
        <v>2009056</v>
      </c>
      <c r="AC146" s="76">
        <f t="shared" si="157"/>
        <v>0</v>
      </c>
      <c r="AD146" s="76">
        <f t="shared" si="157"/>
        <v>8235637</v>
      </c>
      <c r="AE146" s="76">
        <f t="shared" si="157"/>
        <v>7822205</v>
      </c>
      <c r="AF146" s="76">
        <f t="shared" si="157"/>
        <v>413432</v>
      </c>
      <c r="AG146" s="76">
        <f t="shared" si="157"/>
        <v>0</v>
      </c>
      <c r="AH146" s="76">
        <f t="shared" si="157"/>
        <v>-1737</v>
      </c>
      <c r="AI146" s="76">
        <f t="shared" si="157"/>
        <v>0</v>
      </c>
      <c r="AJ146" s="76">
        <f t="shared" si="157"/>
        <v>-1737</v>
      </c>
      <c r="AK146" s="76">
        <f t="shared" si="157"/>
        <v>0</v>
      </c>
      <c r="AL146" s="76">
        <f t="shared" si="157"/>
        <v>8233900</v>
      </c>
      <c r="AM146" s="76">
        <f t="shared" si="157"/>
        <v>7822205</v>
      </c>
      <c r="AN146" s="76">
        <f t="shared" si="157"/>
        <v>411695</v>
      </c>
      <c r="AO146" s="76">
        <f t="shared" si="157"/>
        <v>0</v>
      </c>
      <c r="AP146" s="76">
        <f t="shared" si="157"/>
        <v>0</v>
      </c>
      <c r="AQ146" s="76">
        <f t="shared" si="157"/>
        <v>0</v>
      </c>
      <c r="AR146" s="76">
        <f t="shared" si="157"/>
        <v>0</v>
      </c>
      <c r="AS146" s="76">
        <f t="shared" si="157"/>
        <v>0</v>
      </c>
      <c r="AT146" s="76">
        <f t="shared" si="157"/>
        <v>0</v>
      </c>
      <c r="AU146" s="76">
        <f t="shared" si="157"/>
        <v>0</v>
      </c>
      <c r="AV146" s="76">
        <f t="shared" si="157"/>
        <v>0</v>
      </c>
      <c r="AW146" s="76">
        <f t="shared" si="157"/>
        <v>0</v>
      </c>
      <c r="AX146" s="76">
        <f t="shared" si="157"/>
        <v>0</v>
      </c>
      <c r="AY146" s="76">
        <f t="shared" si="157"/>
        <v>0</v>
      </c>
      <c r="AZ146" s="76">
        <f t="shared" si="157"/>
        <v>0</v>
      </c>
      <c r="BA146" s="76">
        <f t="shared" si="157"/>
        <v>0</v>
      </c>
      <c r="BB146" s="103">
        <v>0</v>
      </c>
      <c r="BC146" s="103">
        <v>0</v>
      </c>
    </row>
    <row r="147" spans="1:55" s="11" customFormat="1" ht="32.25" hidden="1" customHeight="1" x14ac:dyDescent="0.25">
      <c r="A147" s="15" t="s">
        <v>450</v>
      </c>
      <c r="B147" s="27"/>
      <c r="C147" s="27"/>
      <c r="D147" s="103"/>
      <c r="E147" s="62">
        <v>851</v>
      </c>
      <c r="F147" s="62" t="s">
        <v>375</v>
      </c>
      <c r="G147" s="62" t="s">
        <v>399</v>
      </c>
      <c r="H147" s="62" t="s">
        <v>451</v>
      </c>
      <c r="I147" s="63"/>
      <c r="J147" s="77">
        <f t="shared" ref="J147:S148" si="158">J148</f>
        <v>0</v>
      </c>
      <c r="K147" s="77">
        <f t="shared" si="158"/>
        <v>0</v>
      </c>
      <c r="L147" s="77">
        <f t="shared" si="158"/>
        <v>0</v>
      </c>
      <c r="M147" s="77">
        <f t="shared" si="158"/>
        <v>0</v>
      </c>
      <c r="N147" s="77">
        <f t="shared" si="158"/>
        <v>1930000</v>
      </c>
      <c r="O147" s="77">
        <f t="shared" si="158"/>
        <v>0</v>
      </c>
      <c r="P147" s="77">
        <f t="shared" si="158"/>
        <v>1930000</v>
      </c>
      <c r="Q147" s="77">
        <f t="shared" si="158"/>
        <v>0</v>
      </c>
      <c r="R147" s="77">
        <f t="shared" si="158"/>
        <v>1930000</v>
      </c>
      <c r="S147" s="77">
        <f t="shared" si="158"/>
        <v>0</v>
      </c>
      <c r="T147" s="77">
        <f t="shared" ref="T147:AC148" si="159">T148</f>
        <v>1930000</v>
      </c>
      <c r="U147" s="77">
        <f t="shared" si="159"/>
        <v>0</v>
      </c>
      <c r="V147" s="77">
        <f t="shared" si="159"/>
        <v>0</v>
      </c>
      <c r="W147" s="77">
        <f t="shared" si="159"/>
        <v>0</v>
      </c>
      <c r="X147" s="77">
        <f t="shared" si="159"/>
        <v>0</v>
      </c>
      <c r="Y147" s="77">
        <f t="shared" si="159"/>
        <v>0</v>
      </c>
      <c r="Z147" s="77">
        <f t="shared" si="159"/>
        <v>1930000</v>
      </c>
      <c r="AA147" s="77">
        <f t="shared" si="159"/>
        <v>0</v>
      </c>
      <c r="AB147" s="77">
        <f t="shared" si="159"/>
        <v>1930000</v>
      </c>
      <c r="AC147" s="77">
        <f t="shared" si="159"/>
        <v>0</v>
      </c>
      <c r="AD147" s="77">
        <f t="shared" ref="AD147:AM148" si="160">AD148</f>
        <v>0</v>
      </c>
      <c r="AE147" s="77">
        <f t="shared" si="160"/>
        <v>0</v>
      </c>
      <c r="AF147" s="77">
        <f t="shared" si="160"/>
        <v>0</v>
      </c>
      <c r="AG147" s="77">
        <f t="shared" si="160"/>
        <v>0</v>
      </c>
      <c r="AH147" s="77">
        <f t="shared" si="160"/>
        <v>0</v>
      </c>
      <c r="AI147" s="77">
        <f t="shared" si="160"/>
        <v>0</v>
      </c>
      <c r="AJ147" s="77">
        <f t="shared" si="160"/>
        <v>0</v>
      </c>
      <c r="AK147" s="77">
        <f t="shared" si="160"/>
        <v>0</v>
      </c>
      <c r="AL147" s="77">
        <f t="shared" si="160"/>
        <v>0</v>
      </c>
      <c r="AM147" s="77">
        <f t="shared" si="160"/>
        <v>0</v>
      </c>
      <c r="AN147" s="77">
        <f t="shared" ref="AN147:AW148" si="161">AN148</f>
        <v>0</v>
      </c>
      <c r="AO147" s="77">
        <f t="shared" si="161"/>
        <v>0</v>
      </c>
      <c r="AP147" s="77">
        <f t="shared" si="161"/>
        <v>0</v>
      </c>
      <c r="AQ147" s="77">
        <f t="shared" si="161"/>
        <v>0</v>
      </c>
      <c r="AR147" s="77">
        <f t="shared" si="161"/>
        <v>0</v>
      </c>
      <c r="AS147" s="77">
        <f t="shared" si="161"/>
        <v>0</v>
      </c>
      <c r="AT147" s="77">
        <f t="shared" si="161"/>
        <v>0</v>
      </c>
      <c r="AU147" s="77">
        <f t="shared" si="161"/>
        <v>0</v>
      </c>
      <c r="AV147" s="77">
        <f t="shared" si="161"/>
        <v>0</v>
      </c>
      <c r="AW147" s="77">
        <f t="shared" si="161"/>
        <v>0</v>
      </c>
      <c r="AX147" s="77">
        <f t="shared" ref="AX147:BA148" si="162">AX148</f>
        <v>0</v>
      </c>
      <c r="AY147" s="77">
        <f t="shared" si="162"/>
        <v>0</v>
      </c>
      <c r="AZ147" s="77">
        <f t="shared" si="162"/>
        <v>0</v>
      </c>
      <c r="BA147" s="77">
        <f t="shared" si="162"/>
        <v>0</v>
      </c>
      <c r="BB147" s="103">
        <v>0</v>
      </c>
      <c r="BC147" s="103">
        <v>0</v>
      </c>
    </row>
    <row r="148" spans="1:55" s="11" customFormat="1" ht="32.25" hidden="1" customHeight="1" x14ac:dyDescent="0.25">
      <c r="A148" s="27" t="s">
        <v>452</v>
      </c>
      <c r="B148" s="27"/>
      <c r="C148" s="27"/>
      <c r="D148" s="103"/>
      <c r="E148" s="62">
        <v>851</v>
      </c>
      <c r="F148" s="62" t="s">
        <v>375</v>
      </c>
      <c r="G148" s="62" t="s">
        <v>399</v>
      </c>
      <c r="H148" s="62" t="s">
        <v>451</v>
      </c>
      <c r="I148" s="63" t="s">
        <v>453</v>
      </c>
      <c r="J148" s="77">
        <f t="shared" si="158"/>
        <v>0</v>
      </c>
      <c r="K148" s="77">
        <f t="shared" si="158"/>
        <v>0</v>
      </c>
      <c r="L148" s="77">
        <f t="shared" si="158"/>
        <v>0</v>
      </c>
      <c r="M148" s="77">
        <f t="shared" si="158"/>
        <v>0</v>
      </c>
      <c r="N148" s="77">
        <f t="shared" si="158"/>
        <v>1930000</v>
      </c>
      <c r="O148" s="77">
        <f t="shared" si="158"/>
        <v>0</v>
      </c>
      <c r="P148" s="77">
        <f t="shared" si="158"/>
        <v>1930000</v>
      </c>
      <c r="Q148" s="77">
        <f t="shared" si="158"/>
        <v>0</v>
      </c>
      <c r="R148" s="77">
        <f t="shared" si="158"/>
        <v>1930000</v>
      </c>
      <c r="S148" s="77">
        <f t="shared" si="158"/>
        <v>0</v>
      </c>
      <c r="T148" s="77">
        <f t="shared" si="159"/>
        <v>1930000</v>
      </c>
      <c r="U148" s="77">
        <f t="shared" si="159"/>
        <v>0</v>
      </c>
      <c r="V148" s="77">
        <f t="shared" si="159"/>
        <v>0</v>
      </c>
      <c r="W148" s="77">
        <f t="shared" si="159"/>
        <v>0</v>
      </c>
      <c r="X148" s="77">
        <f t="shared" si="159"/>
        <v>0</v>
      </c>
      <c r="Y148" s="77">
        <f t="shared" si="159"/>
        <v>0</v>
      </c>
      <c r="Z148" s="77">
        <f t="shared" si="159"/>
        <v>1930000</v>
      </c>
      <c r="AA148" s="77">
        <f t="shared" si="159"/>
        <v>0</v>
      </c>
      <c r="AB148" s="77">
        <f t="shared" si="159"/>
        <v>1930000</v>
      </c>
      <c r="AC148" s="77">
        <f t="shared" si="159"/>
        <v>0</v>
      </c>
      <c r="AD148" s="77">
        <f t="shared" si="160"/>
        <v>0</v>
      </c>
      <c r="AE148" s="77">
        <f t="shared" si="160"/>
        <v>0</v>
      </c>
      <c r="AF148" s="77">
        <f t="shared" si="160"/>
        <v>0</v>
      </c>
      <c r="AG148" s="77">
        <f t="shared" si="160"/>
        <v>0</v>
      </c>
      <c r="AH148" s="77">
        <f t="shared" si="160"/>
        <v>0</v>
      </c>
      <c r="AI148" s="77">
        <f t="shared" si="160"/>
        <v>0</v>
      </c>
      <c r="AJ148" s="77">
        <f t="shared" si="160"/>
        <v>0</v>
      </c>
      <c r="AK148" s="77">
        <f t="shared" si="160"/>
        <v>0</v>
      </c>
      <c r="AL148" s="77">
        <f t="shared" si="160"/>
        <v>0</v>
      </c>
      <c r="AM148" s="77">
        <f t="shared" si="160"/>
        <v>0</v>
      </c>
      <c r="AN148" s="77">
        <f t="shared" si="161"/>
        <v>0</v>
      </c>
      <c r="AO148" s="77">
        <f t="shared" si="161"/>
        <v>0</v>
      </c>
      <c r="AP148" s="77">
        <f t="shared" si="161"/>
        <v>0</v>
      </c>
      <c r="AQ148" s="77">
        <f t="shared" si="161"/>
        <v>0</v>
      </c>
      <c r="AR148" s="77">
        <f t="shared" si="161"/>
        <v>0</v>
      </c>
      <c r="AS148" s="77">
        <f t="shared" si="161"/>
        <v>0</v>
      </c>
      <c r="AT148" s="77">
        <f t="shared" si="161"/>
        <v>0</v>
      </c>
      <c r="AU148" s="77">
        <f t="shared" si="161"/>
        <v>0</v>
      </c>
      <c r="AV148" s="77">
        <f t="shared" si="161"/>
        <v>0</v>
      </c>
      <c r="AW148" s="77">
        <f t="shared" si="161"/>
        <v>0</v>
      </c>
      <c r="AX148" s="77">
        <f t="shared" si="162"/>
        <v>0</v>
      </c>
      <c r="AY148" s="77">
        <f t="shared" si="162"/>
        <v>0</v>
      </c>
      <c r="AZ148" s="77">
        <f t="shared" si="162"/>
        <v>0</v>
      </c>
      <c r="BA148" s="77">
        <f t="shared" si="162"/>
        <v>0</v>
      </c>
      <c r="BB148" s="103">
        <v>0</v>
      </c>
      <c r="BC148" s="103">
        <v>0</v>
      </c>
    </row>
    <row r="149" spans="1:55" s="11" customFormat="1" ht="32.25" hidden="1" customHeight="1" x14ac:dyDescent="0.25">
      <c r="A149" s="27" t="s">
        <v>454</v>
      </c>
      <c r="B149" s="27"/>
      <c r="C149" s="27"/>
      <c r="D149" s="103"/>
      <c r="E149" s="62">
        <v>851</v>
      </c>
      <c r="F149" s="62" t="s">
        <v>375</v>
      </c>
      <c r="G149" s="62" t="s">
        <v>399</v>
      </c>
      <c r="H149" s="62" t="s">
        <v>451</v>
      </c>
      <c r="I149" s="63" t="s">
        <v>455</v>
      </c>
      <c r="J149" s="77"/>
      <c r="K149" s="77"/>
      <c r="L149" s="77">
        <f>J149</f>
        <v>0</v>
      </c>
      <c r="M149" s="77"/>
      <c r="N149" s="77">
        <f>580000+190000+580000+580000</f>
        <v>1930000</v>
      </c>
      <c r="O149" s="77"/>
      <c r="P149" s="77">
        <f>N149</f>
        <v>1930000</v>
      </c>
      <c r="Q149" s="77"/>
      <c r="R149" s="77">
        <f>J149+N149</f>
        <v>1930000</v>
      </c>
      <c r="S149" s="77">
        <f>K149+O149</f>
        <v>0</v>
      </c>
      <c r="T149" s="77">
        <f>L149+P149</f>
        <v>1930000</v>
      </c>
      <c r="U149" s="77">
        <f>M149+Q149</f>
        <v>0</v>
      </c>
      <c r="V149" s="77"/>
      <c r="W149" s="77"/>
      <c r="X149" s="77">
        <f>V149</f>
        <v>0</v>
      </c>
      <c r="Y149" s="77"/>
      <c r="Z149" s="77">
        <f>R149+V149</f>
        <v>1930000</v>
      </c>
      <c r="AA149" s="77">
        <f>S149+W149</f>
        <v>0</v>
      </c>
      <c r="AB149" s="77">
        <f>T149+X149</f>
        <v>1930000</v>
      </c>
      <c r="AC149" s="77">
        <f>U149+Y149</f>
        <v>0</v>
      </c>
      <c r="AD149" s="77"/>
      <c r="AE149" s="77"/>
      <c r="AF149" s="77">
        <f>AD149</f>
        <v>0</v>
      </c>
      <c r="AG149" s="77"/>
      <c r="AH149" s="77"/>
      <c r="AI149" s="77"/>
      <c r="AJ149" s="77">
        <f>AH149</f>
        <v>0</v>
      </c>
      <c r="AK149" s="77"/>
      <c r="AL149" s="77">
        <f>AD149+AH149</f>
        <v>0</v>
      </c>
      <c r="AM149" s="77">
        <f>AE149+AI149</f>
        <v>0</v>
      </c>
      <c r="AN149" s="77">
        <f>AF149+AJ149</f>
        <v>0</v>
      </c>
      <c r="AO149" s="77">
        <f>AG149+AK149</f>
        <v>0</v>
      </c>
      <c r="AP149" s="77"/>
      <c r="AQ149" s="77"/>
      <c r="AR149" s="77">
        <f>AP149</f>
        <v>0</v>
      </c>
      <c r="AS149" s="77"/>
      <c r="AT149" s="77"/>
      <c r="AU149" s="77"/>
      <c r="AV149" s="77">
        <f>AT149</f>
        <v>0</v>
      </c>
      <c r="AW149" s="77"/>
      <c r="AX149" s="77">
        <f>AP149+AT149</f>
        <v>0</v>
      </c>
      <c r="AY149" s="77">
        <f>AQ149+AU149</f>
        <v>0</v>
      </c>
      <c r="AZ149" s="77">
        <f>AR149+AV149</f>
        <v>0</v>
      </c>
      <c r="BA149" s="77">
        <f>AS149+AW149</f>
        <v>0</v>
      </c>
      <c r="BB149" s="103">
        <v>0</v>
      </c>
      <c r="BC149" s="103">
        <v>0</v>
      </c>
    </row>
    <row r="150" spans="1:55" s="11" customFormat="1" ht="32.25" hidden="1" customHeight="1" x14ac:dyDescent="0.25">
      <c r="A150" s="27" t="s">
        <v>456</v>
      </c>
      <c r="B150" s="27"/>
      <c r="C150" s="27"/>
      <c r="D150" s="103"/>
      <c r="E150" s="62">
        <v>851</v>
      </c>
      <c r="F150" s="62" t="s">
        <v>375</v>
      </c>
      <c r="G150" s="62" t="s">
        <v>399</v>
      </c>
      <c r="H150" s="62" t="s">
        <v>457</v>
      </c>
      <c r="I150" s="63"/>
      <c r="J150" s="77">
        <f t="shared" ref="J150:S151" si="163">J151</f>
        <v>73662</v>
      </c>
      <c r="K150" s="77">
        <f t="shared" si="163"/>
        <v>0</v>
      </c>
      <c r="L150" s="77">
        <f t="shared" si="163"/>
        <v>73662</v>
      </c>
      <c r="M150" s="77">
        <f t="shared" si="163"/>
        <v>0</v>
      </c>
      <c r="N150" s="77">
        <f t="shared" si="163"/>
        <v>5394</v>
      </c>
      <c r="O150" s="77">
        <f t="shared" si="163"/>
        <v>0</v>
      </c>
      <c r="P150" s="77">
        <f t="shared" si="163"/>
        <v>5394</v>
      </c>
      <c r="Q150" s="77">
        <f t="shared" si="163"/>
        <v>0</v>
      </c>
      <c r="R150" s="77">
        <f t="shared" si="163"/>
        <v>79056</v>
      </c>
      <c r="S150" s="77">
        <f t="shared" si="163"/>
        <v>0</v>
      </c>
      <c r="T150" s="77">
        <f t="shared" ref="T150:AC151" si="164">T151</f>
        <v>79056</v>
      </c>
      <c r="U150" s="77">
        <f t="shared" si="164"/>
        <v>0</v>
      </c>
      <c r="V150" s="77">
        <f t="shared" si="164"/>
        <v>0</v>
      </c>
      <c r="W150" s="77">
        <f t="shared" si="164"/>
        <v>0</v>
      </c>
      <c r="X150" s="77">
        <f t="shared" si="164"/>
        <v>0</v>
      </c>
      <c r="Y150" s="77">
        <f t="shared" si="164"/>
        <v>0</v>
      </c>
      <c r="Z150" s="77">
        <f t="shared" si="164"/>
        <v>79056</v>
      </c>
      <c r="AA150" s="77">
        <f t="shared" si="164"/>
        <v>0</v>
      </c>
      <c r="AB150" s="77">
        <f t="shared" si="164"/>
        <v>79056</v>
      </c>
      <c r="AC150" s="77">
        <f t="shared" si="164"/>
        <v>0</v>
      </c>
      <c r="AD150" s="77">
        <f t="shared" ref="AD150:AM151" si="165">AD151</f>
        <v>0</v>
      </c>
      <c r="AE150" s="77">
        <f t="shared" si="165"/>
        <v>0</v>
      </c>
      <c r="AF150" s="77">
        <f t="shared" si="165"/>
        <v>0</v>
      </c>
      <c r="AG150" s="77">
        <f t="shared" si="165"/>
        <v>0</v>
      </c>
      <c r="AH150" s="77">
        <f t="shared" si="165"/>
        <v>0</v>
      </c>
      <c r="AI150" s="77">
        <f t="shared" si="165"/>
        <v>0</v>
      </c>
      <c r="AJ150" s="77">
        <f t="shared" si="165"/>
        <v>0</v>
      </c>
      <c r="AK150" s="77">
        <f t="shared" si="165"/>
        <v>0</v>
      </c>
      <c r="AL150" s="77">
        <f t="shared" si="165"/>
        <v>0</v>
      </c>
      <c r="AM150" s="77">
        <f t="shared" si="165"/>
        <v>0</v>
      </c>
      <c r="AN150" s="77">
        <f t="shared" ref="AN150:AW151" si="166">AN151</f>
        <v>0</v>
      </c>
      <c r="AO150" s="77">
        <f t="shared" si="166"/>
        <v>0</v>
      </c>
      <c r="AP150" s="77">
        <f t="shared" si="166"/>
        <v>0</v>
      </c>
      <c r="AQ150" s="77">
        <f t="shared" si="166"/>
        <v>0</v>
      </c>
      <c r="AR150" s="77">
        <f t="shared" si="166"/>
        <v>0</v>
      </c>
      <c r="AS150" s="77">
        <f t="shared" si="166"/>
        <v>0</v>
      </c>
      <c r="AT150" s="77">
        <f t="shared" si="166"/>
        <v>0</v>
      </c>
      <c r="AU150" s="77">
        <f t="shared" si="166"/>
        <v>0</v>
      </c>
      <c r="AV150" s="77">
        <f t="shared" si="166"/>
        <v>0</v>
      </c>
      <c r="AW150" s="77">
        <f t="shared" si="166"/>
        <v>0</v>
      </c>
      <c r="AX150" s="77">
        <f t="shared" ref="AX150:BA151" si="167">AX151</f>
        <v>0</v>
      </c>
      <c r="AY150" s="77">
        <f t="shared" si="167"/>
        <v>0</v>
      </c>
      <c r="AZ150" s="77">
        <f t="shared" si="167"/>
        <v>0</v>
      </c>
      <c r="BA150" s="77">
        <f t="shared" si="167"/>
        <v>0</v>
      </c>
      <c r="BB150" s="103">
        <v>0</v>
      </c>
      <c r="BC150" s="103">
        <v>0</v>
      </c>
    </row>
    <row r="151" spans="1:55" s="11" customFormat="1" ht="32.25" hidden="1" customHeight="1" x14ac:dyDescent="0.25">
      <c r="A151" s="27" t="s">
        <v>337</v>
      </c>
      <c r="B151" s="27"/>
      <c r="C151" s="27"/>
      <c r="D151" s="103"/>
      <c r="E151" s="62">
        <v>851</v>
      </c>
      <c r="F151" s="62" t="s">
        <v>375</v>
      </c>
      <c r="G151" s="62" t="s">
        <v>399</v>
      </c>
      <c r="H151" s="62" t="s">
        <v>457</v>
      </c>
      <c r="I151" s="63" t="s">
        <v>338</v>
      </c>
      <c r="J151" s="77">
        <f t="shared" si="163"/>
        <v>73662</v>
      </c>
      <c r="K151" s="77">
        <f t="shared" si="163"/>
        <v>0</v>
      </c>
      <c r="L151" s="77">
        <f t="shared" si="163"/>
        <v>73662</v>
      </c>
      <c r="M151" s="77">
        <f t="shared" si="163"/>
        <v>0</v>
      </c>
      <c r="N151" s="77">
        <f t="shared" si="163"/>
        <v>5394</v>
      </c>
      <c r="O151" s="77">
        <f t="shared" si="163"/>
        <v>0</v>
      </c>
      <c r="P151" s="77">
        <f t="shared" si="163"/>
        <v>5394</v>
      </c>
      <c r="Q151" s="77">
        <f t="shared" si="163"/>
        <v>0</v>
      </c>
      <c r="R151" s="77">
        <f t="shared" si="163"/>
        <v>79056</v>
      </c>
      <c r="S151" s="77">
        <f t="shared" si="163"/>
        <v>0</v>
      </c>
      <c r="T151" s="77">
        <f t="shared" si="164"/>
        <v>79056</v>
      </c>
      <c r="U151" s="77">
        <f t="shared" si="164"/>
        <v>0</v>
      </c>
      <c r="V151" s="77">
        <f t="shared" si="164"/>
        <v>0</v>
      </c>
      <c r="W151" s="77">
        <f t="shared" si="164"/>
        <v>0</v>
      </c>
      <c r="X151" s="77">
        <f t="shared" si="164"/>
        <v>0</v>
      </c>
      <c r="Y151" s="77">
        <f t="shared" si="164"/>
        <v>0</v>
      </c>
      <c r="Z151" s="77">
        <f t="shared" si="164"/>
        <v>79056</v>
      </c>
      <c r="AA151" s="77">
        <f t="shared" si="164"/>
        <v>0</v>
      </c>
      <c r="AB151" s="77">
        <f t="shared" si="164"/>
        <v>79056</v>
      </c>
      <c r="AC151" s="77">
        <f t="shared" si="164"/>
        <v>0</v>
      </c>
      <c r="AD151" s="77">
        <f t="shared" si="165"/>
        <v>0</v>
      </c>
      <c r="AE151" s="77">
        <f t="shared" si="165"/>
        <v>0</v>
      </c>
      <c r="AF151" s="77">
        <f t="shared" si="165"/>
        <v>0</v>
      </c>
      <c r="AG151" s="77">
        <f t="shared" si="165"/>
        <v>0</v>
      </c>
      <c r="AH151" s="77">
        <f t="shared" si="165"/>
        <v>0</v>
      </c>
      <c r="AI151" s="77">
        <f t="shared" si="165"/>
        <v>0</v>
      </c>
      <c r="AJ151" s="77">
        <f t="shared" si="165"/>
        <v>0</v>
      </c>
      <c r="AK151" s="77">
        <f t="shared" si="165"/>
        <v>0</v>
      </c>
      <c r="AL151" s="77">
        <f t="shared" si="165"/>
        <v>0</v>
      </c>
      <c r="AM151" s="77">
        <f t="shared" si="165"/>
        <v>0</v>
      </c>
      <c r="AN151" s="77">
        <f t="shared" si="166"/>
        <v>0</v>
      </c>
      <c r="AO151" s="77">
        <f t="shared" si="166"/>
        <v>0</v>
      </c>
      <c r="AP151" s="77">
        <f t="shared" si="166"/>
        <v>0</v>
      </c>
      <c r="AQ151" s="77">
        <f t="shared" si="166"/>
        <v>0</v>
      </c>
      <c r="AR151" s="77">
        <f t="shared" si="166"/>
        <v>0</v>
      </c>
      <c r="AS151" s="77">
        <f t="shared" si="166"/>
        <v>0</v>
      </c>
      <c r="AT151" s="77">
        <f t="shared" si="166"/>
        <v>0</v>
      </c>
      <c r="AU151" s="77">
        <f t="shared" si="166"/>
        <v>0</v>
      </c>
      <c r="AV151" s="77">
        <f t="shared" si="166"/>
        <v>0</v>
      </c>
      <c r="AW151" s="77">
        <f t="shared" si="166"/>
        <v>0</v>
      </c>
      <c r="AX151" s="77">
        <f t="shared" si="167"/>
        <v>0</v>
      </c>
      <c r="AY151" s="77">
        <f t="shared" si="167"/>
        <v>0</v>
      </c>
      <c r="AZ151" s="77">
        <f t="shared" si="167"/>
        <v>0</v>
      </c>
      <c r="BA151" s="77">
        <f t="shared" si="167"/>
        <v>0</v>
      </c>
      <c r="BB151" s="103">
        <v>0</v>
      </c>
      <c r="BC151" s="103">
        <v>0</v>
      </c>
    </row>
    <row r="152" spans="1:55" s="11" customFormat="1" ht="32.25" hidden="1" customHeight="1" x14ac:dyDescent="0.25">
      <c r="A152" s="27" t="s">
        <v>339</v>
      </c>
      <c r="B152" s="27"/>
      <c r="C152" s="27"/>
      <c r="D152" s="103"/>
      <c r="E152" s="62">
        <v>851</v>
      </c>
      <c r="F152" s="62" t="s">
        <v>375</v>
      </c>
      <c r="G152" s="62" t="s">
        <v>399</v>
      </c>
      <c r="H152" s="62" t="s">
        <v>457</v>
      </c>
      <c r="I152" s="63" t="s">
        <v>340</v>
      </c>
      <c r="J152" s="77">
        <v>73662</v>
      </c>
      <c r="K152" s="77"/>
      <c r="L152" s="77">
        <f>J152</f>
        <v>73662</v>
      </c>
      <c r="M152" s="77"/>
      <c r="N152" s="77">
        <v>5394</v>
      </c>
      <c r="O152" s="77"/>
      <c r="P152" s="77">
        <f>N152</f>
        <v>5394</v>
      </c>
      <c r="Q152" s="77"/>
      <c r="R152" s="77">
        <f>J152+N152</f>
        <v>79056</v>
      </c>
      <c r="S152" s="77">
        <f>K152+O152</f>
        <v>0</v>
      </c>
      <c r="T152" s="77">
        <f>L152+P152</f>
        <v>79056</v>
      </c>
      <c r="U152" s="77">
        <f>M152+Q152</f>
        <v>0</v>
      </c>
      <c r="V152" s="77"/>
      <c r="W152" s="77"/>
      <c r="X152" s="77">
        <f>V152</f>
        <v>0</v>
      </c>
      <c r="Y152" s="77"/>
      <c r="Z152" s="77">
        <f>R152+V152</f>
        <v>79056</v>
      </c>
      <c r="AA152" s="77">
        <f>S152+W152</f>
        <v>0</v>
      </c>
      <c r="AB152" s="77">
        <f>T152+X152</f>
        <v>79056</v>
      </c>
      <c r="AC152" s="77">
        <f>U152+Y152</f>
        <v>0</v>
      </c>
      <c r="AD152" s="77"/>
      <c r="AE152" s="77"/>
      <c r="AF152" s="77">
        <f>AD152</f>
        <v>0</v>
      </c>
      <c r="AG152" s="77"/>
      <c r="AH152" s="77"/>
      <c r="AI152" s="77"/>
      <c r="AJ152" s="77">
        <f>AH152</f>
        <v>0</v>
      </c>
      <c r="AK152" s="77"/>
      <c r="AL152" s="77">
        <f>AD152+AH152</f>
        <v>0</v>
      </c>
      <c r="AM152" s="77">
        <f>AE152+AI152</f>
        <v>0</v>
      </c>
      <c r="AN152" s="77">
        <f>AF152+AJ152</f>
        <v>0</v>
      </c>
      <c r="AO152" s="77">
        <f>AG152+AK152</f>
        <v>0</v>
      </c>
      <c r="AP152" s="77"/>
      <c r="AQ152" s="77"/>
      <c r="AR152" s="77">
        <f>AP152</f>
        <v>0</v>
      </c>
      <c r="AS152" s="77"/>
      <c r="AT152" s="77"/>
      <c r="AU152" s="77"/>
      <c r="AV152" s="77">
        <f>AT152</f>
        <v>0</v>
      </c>
      <c r="AW152" s="77"/>
      <c r="AX152" s="77">
        <f>AP152+AT152</f>
        <v>0</v>
      </c>
      <c r="AY152" s="77">
        <f>AQ152+AU152</f>
        <v>0</v>
      </c>
      <c r="AZ152" s="77">
        <f>AR152+AV152</f>
        <v>0</v>
      </c>
      <c r="BA152" s="77">
        <f>AS152+AW152</f>
        <v>0</v>
      </c>
      <c r="BB152" s="103">
        <v>0</v>
      </c>
      <c r="BC152" s="103">
        <v>0</v>
      </c>
    </row>
    <row r="153" spans="1:55" s="11" customFormat="1" ht="32.25" hidden="1" customHeight="1" x14ac:dyDescent="0.25">
      <c r="A153" s="27" t="s">
        <v>458</v>
      </c>
      <c r="B153" s="27"/>
      <c r="C153" s="27"/>
      <c r="D153" s="103"/>
      <c r="E153" s="62" t="s">
        <v>418</v>
      </c>
      <c r="F153" s="62" t="s">
        <v>375</v>
      </c>
      <c r="G153" s="62" t="s">
        <v>399</v>
      </c>
      <c r="H153" s="62" t="s">
        <v>459</v>
      </c>
      <c r="I153" s="63"/>
      <c r="J153" s="77">
        <f t="shared" ref="J153:S154" si="168">J154</f>
        <v>0</v>
      </c>
      <c r="K153" s="77">
        <f t="shared" si="168"/>
        <v>0</v>
      </c>
      <c r="L153" s="77">
        <f t="shared" si="168"/>
        <v>0</v>
      </c>
      <c r="M153" s="77">
        <f t="shared" si="168"/>
        <v>0</v>
      </c>
      <c r="N153" s="77">
        <f t="shared" si="168"/>
        <v>0</v>
      </c>
      <c r="O153" s="77">
        <f t="shared" si="168"/>
        <v>0</v>
      </c>
      <c r="P153" s="77">
        <f t="shared" si="168"/>
        <v>0</v>
      </c>
      <c r="Q153" s="77">
        <f t="shared" si="168"/>
        <v>0</v>
      </c>
      <c r="R153" s="77">
        <f t="shared" si="168"/>
        <v>0</v>
      </c>
      <c r="S153" s="77">
        <f t="shared" si="168"/>
        <v>0</v>
      </c>
      <c r="T153" s="77">
        <f t="shared" ref="T153:AC154" si="169">T154</f>
        <v>0</v>
      </c>
      <c r="U153" s="77">
        <f t="shared" si="169"/>
        <v>0</v>
      </c>
      <c r="V153" s="77">
        <f t="shared" si="169"/>
        <v>0</v>
      </c>
      <c r="W153" s="77">
        <f t="shared" si="169"/>
        <v>0</v>
      </c>
      <c r="X153" s="77">
        <f t="shared" si="169"/>
        <v>0</v>
      </c>
      <c r="Y153" s="77">
        <f t="shared" si="169"/>
        <v>0</v>
      </c>
      <c r="Z153" s="77">
        <f t="shared" si="169"/>
        <v>0</v>
      </c>
      <c r="AA153" s="77">
        <f t="shared" si="169"/>
        <v>0</v>
      </c>
      <c r="AB153" s="77">
        <f t="shared" si="169"/>
        <v>0</v>
      </c>
      <c r="AC153" s="77">
        <f t="shared" si="169"/>
        <v>0</v>
      </c>
      <c r="AD153" s="77">
        <f t="shared" ref="AD153:AM154" si="170">AD154</f>
        <v>0</v>
      </c>
      <c r="AE153" s="77">
        <f t="shared" si="170"/>
        <v>0</v>
      </c>
      <c r="AF153" s="77">
        <f t="shared" si="170"/>
        <v>0</v>
      </c>
      <c r="AG153" s="77">
        <f t="shared" si="170"/>
        <v>0</v>
      </c>
      <c r="AH153" s="77">
        <f t="shared" si="170"/>
        <v>0</v>
      </c>
      <c r="AI153" s="77">
        <f t="shared" si="170"/>
        <v>0</v>
      </c>
      <c r="AJ153" s="77">
        <f t="shared" si="170"/>
        <v>0</v>
      </c>
      <c r="AK153" s="77">
        <f t="shared" si="170"/>
        <v>0</v>
      </c>
      <c r="AL153" s="77">
        <f t="shared" si="170"/>
        <v>0</v>
      </c>
      <c r="AM153" s="77">
        <f t="shared" si="170"/>
        <v>0</v>
      </c>
      <c r="AN153" s="77">
        <f t="shared" ref="AN153:AW154" si="171">AN154</f>
        <v>0</v>
      </c>
      <c r="AO153" s="77">
        <f t="shared" si="171"/>
        <v>0</v>
      </c>
      <c r="AP153" s="77">
        <f t="shared" si="171"/>
        <v>0</v>
      </c>
      <c r="AQ153" s="77">
        <f t="shared" si="171"/>
        <v>0</v>
      </c>
      <c r="AR153" s="77">
        <f t="shared" si="171"/>
        <v>0</v>
      </c>
      <c r="AS153" s="77">
        <f t="shared" si="171"/>
        <v>0</v>
      </c>
      <c r="AT153" s="77">
        <f t="shared" si="171"/>
        <v>0</v>
      </c>
      <c r="AU153" s="77">
        <f t="shared" si="171"/>
        <v>0</v>
      </c>
      <c r="AV153" s="77">
        <f t="shared" si="171"/>
        <v>0</v>
      </c>
      <c r="AW153" s="77">
        <f t="shared" si="171"/>
        <v>0</v>
      </c>
      <c r="AX153" s="77">
        <f t="shared" ref="AX153:BA154" si="172">AX154</f>
        <v>0</v>
      </c>
      <c r="AY153" s="77">
        <f t="shared" si="172"/>
        <v>0</v>
      </c>
      <c r="AZ153" s="77">
        <f t="shared" si="172"/>
        <v>0</v>
      </c>
      <c r="BA153" s="77">
        <f t="shared" si="172"/>
        <v>0</v>
      </c>
      <c r="BB153" s="103">
        <v>0</v>
      </c>
      <c r="BC153" s="103">
        <v>0</v>
      </c>
    </row>
    <row r="154" spans="1:55" s="11" customFormat="1" ht="32.25" hidden="1" customHeight="1" x14ac:dyDescent="0.25">
      <c r="A154" s="27" t="s">
        <v>337</v>
      </c>
      <c r="B154" s="27"/>
      <c r="C154" s="27"/>
      <c r="D154" s="103"/>
      <c r="E154" s="62" t="s">
        <v>418</v>
      </c>
      <c r="F154" s="62" t="s">
        <v>375</v>
      </c>
      <c r="G154" s="62" t="s">
        <v>399</v>
      </c>
      <c r="H154" s="62" t="s">
        <v>459</v>
      </c>
      <c r="I154" s="63" t="s">
        <v>338</v>
      </c>
      <c r="J154" s="77">
        <f t="shared" si="168"/>
        <v>0</v>
      </c>
      <c r="K154" s="77">
        <f t="shared" si="168"/>
        <v>0</v>
      </c>
      <c r="L154" s="77">
        <f t="shared" si="168"/>
        <v>0</v>
      </c>
      <c r="M154" s="77">
        <f t="shared" si="168"/>
        <v>0</v>
      </c>
      <c r="N154" s="77">
        <f t="shared" si="168"/>
        <v>0</v>
      </c>
      <c r="O154" s="77">
        <f t="shared" si="168"/>
        <v>0</v>
      </c>
      <c r="P154" s="77">
        <f t="shared" si="168"/>
        <v>0</v>
      </c>
      <c r="Q154" s="77">
        <f t="shared" si="168"/>
        <v>0</v>
      </c>
      <c r="R154" s="77">
        <f t="shared" si="168"/>
        <v>0</v>
      </c>
      <c r="S154" s="77">
        <f t="shared" si="168"/>
        <v>0</v>
      </c>
      <c r="T154" s="77">
        <f t="shared" si="169"/>
        <v>0</v>
      </c>
      <c r="U154" s="77">
        <f t="shared" si="169"/>
        <v>0</v>
      </c>
      <c r="V154" s="77">
        <f t="shared" si="169"/>
        <v>0</v>
      </c>
      <c r="W154" s="77">
        <f t="shared" si="169"/>
        <v>0</v>
      </c>
      <c r="X154" s="77">
        <f t="shared" si="169"/>
        <v>0</v>
      </c>
      <c r="Y154" s="77">
        <f t="shared" si="169"/>
        <v>0</v>
      </c>
      <c r="Z154" s="77">
        <f t="shared" si="169"/>
        <v>0</v>
      </c>
      <c r="AA154" s="77">
        <f t="shared" si="169"/>
        <v>0</v>
      </c>
      <c r="AB154" s="77">
        <f t="shared" si="169"/>
        <v>0</v>
      </c>
      <c r="AC154" s="77">
        <f t="shared" si="169"/>
        <v>0</v>
      </c>
      <c r="AD154" s="77">
        <f t="shared" si="170"/>
        <v>0</v>
      </c>
      <c r="AE154" s="77">
        <f t="shared" si="170"/>
        <v>0</v>
      </c>
      <c r="AF154" s="77">
        <f t="shared" si="170"/>
        <v>0</v>
      </c>
      <c r="AG154" s="77">
        <f t="shared" si="170"/>
        <v>0</v>
      </c>
      <c r="AH154" s="77">
        <f t="shared" si="170"/>
        <v>0</v>
      </c>
      <c r="AI154" s="77">
        <f t="shared" si="170"/>
        <v>0</v>
      </c>
      <c r="AJ154" s="77">
        <f t="shared" si="170"/>
        <v>0</v>
      </c>
      <c r="AK154" s="77">
        <f t="shared" si="170"/>
        <v>0</v>
      </c>
      <c r="AL154" s="77">
        <f t="shared" si="170"/>
        <v>0</v>
      </c>
      <c r="AM154" s="77">
        <f t="shared" si="170"/>
        <v>0</v>
      </c>
      <c r="AN154" s="77">
        <f t="shared" si="171"/>
        <v>0</v>
      </c>
      <c r="AO154" s="77">
        <f t="shared" si="171"/>
        <v>0</v>
      </c>
      <c r="AP154" s="77">
        <f t="shared" si="171"/>
        <v>0</v>
      </c>
      <c r="AQ154" s="77">
        <f t="shared" si="171"/>
        <v>0</v>
      </c>
      <c r="AR154" s="77">
        <f t="shared" si="171"/>
        <v>0</v>
      </c>
      <c r="AS154" s="77">
        <f t="shared" si="171"/>
        <v>0</v>
      </c>
      <c r="AT154" s="77">
        <f t="shared" si="171"/>
        <v>0</v>
      </c>
      <c r="AU154" s="77">
        <f t="shared" si="171"/>
        <v>0</v>
      </c>
      <c r="AV154" s="77">
        <f t="shared" si="171"/>
        <v>0</v>
      </c>
      <c r="AW154" s="77">
        <f t="shared" si="171"/>
        <v>0</v>
      </c>
      <c r="AX154" s="77">
        <f t="shared" si="172"/>
        <v>0</v>
      </c>
      <c r="AY154" s="77">
        <f t="shared" si="172"/>
        <v>0</v>
      </c>
      <c r="AZ154" s="77">
        <f t="shared" si="172"/>
        <v>0</v>
      </c>
      <c r="BA154" s="77">
        <f t="shared" si="172"/>
        <v>0</v>
      </c>
      <c r="BB154" s="103">
        <v>0</v>
      </c>
      <c r="BC154" s="103">
        <v>0</v>
      </c>
    </row>
    <row r="155" spans="1:55" s="11" customFormat="1" ht="32.25" hidden="1" customHeight="1" x14ac:dyDescent="0.25">
      <c r="A155" s="27" t="s">
        <v>339</v>
      </c>
      <c r="B155" s="27"/>
      <c r="C155" s="27"/>
      <c r="D155" s="103"/>
      <c r="E155" s="62" t="s">
        <v>418</v>
      </c>
      <c r="F155" s="62" t="s">
        <v>375</v>
      </c>
      <c r="G155" s="62" t="s">
        <v>399</v>
      </c>
      <c r="H155" s="62" t="s">
        <v>459</v>
      </c>
      <c r="I155" s="63" t="s">
        <v>340</v>
      </c>
      <c r="J155" s="77"/>
      <c r="K155" s="77"/>
      <c r="L155" s="77">
        <f>J155</f>
        <v>0</v>
      </c>
      <c r="M155" s="77"/>
      <c r="N155" s="77"/>
      <c r="O155" s="77"/>
      <c r="P155" s="77">
        <f>N155</f>
        <v>0</v>
      </c>
      <c r="Q155" s="77"/>
      <c r="R155" s="77">
        <f>J155+N155</f>
        <v>0</v>
      </c>
      <c r="S155" s="77">
        <f>K155+O155</f>
        <v>0</v>
      </c>
      <c r="T155" s="77">
        <f>L155+P155</f>
        <v>0</v>
      </c>
      <c r="U155" s="77">
        <f>M155+Q155</f>
        <v>0</v>
      </c>
      <c r="V155" s="77"/>
      <c r="W155" s="77"/>
      <c r="X155" s="77">
        <f>V155</f>
        <v>0</v>
      </c>
      <c r="Y155" s="77"/>
      <c r="Z155" s="77">
        <f>R155+V155</f>
        <v>0</v>
      </c>
      <c r="AA155" s="77">
        <f>S155+W155</f>
        <v>0</v>
      </c>
      <c r="AB155" s="77">
        <f>T155+X155</f>
        <v>0</v>
      </c>
      <c r="AC155" s="77">
        <f>U155+Y155</f>
        <v>0</v>
      </c>
      <c r="AD155" s="77"/>
      <c r="AE155" s="77"/>
      <c r="AF155" s="77">
        <f>AD155</f>
        <v>0</v>
      </c>
      <c r="AG155" s="77"/>
      <c r="AH155" s="77"/>
      <c r="AI155" s="77"/>
      <c r="AJ155" s="77">
        <f>AH155</f>
        <v>0</v>
      </c>
      <c r="AK155" s="77"/>
      <c r="AL155" s="77">
        <f>AD155+AH155</f>
        <v>0</v>
      </c>
      <c r="AM155" s="77">
        <f>AE155+AI155</f>
        <v>0</v>
      </c>
      <c r="AN155" s="77">
        <f>AF155+AJ155</f>
        <v>0</v>
      </c>
      <c r="AO155" s="77">
        <f>AG155+AK155</f>
        <v>0</v>
      </c>
      <c r="AP155" s="77"/>
      <c r="AQ155" s="77"/>
      <c r="AR155" s="77">
        <f>AP155</f>
        <v>0</v>
      </c>
      <c r="AS155" s="77"/>
      <c r="AT155" s="77"/>
      <c r="AU155" s="77"/>
      <c r="AV155" s="77">
        <f>AT155</f>
        <v>0</v>
      </c>
      <c r="AW155" s="77"/>
      <c r="AX155" s="77">
        <f>AP155+AT155</f>
        <v>0</v>
      </c>
      <c r="AY155" s="77">
        <f>AQ155+AU155</f>
        <v>0</v>
      </c>
      <c r="AZ155" s="77">
        <f>AR155+AV155</f>
        <v>0</v>
      </c>
      <c r="BA155" s="77">
        <f>AS155+AW155</f>
        <v>0</v>
      </c>
      <c r="BB155" s="103">
        <v>0</v>
      </c>
      <c r="BC155" s="103">
        <v>0</v>
      </c>
    </row>
    <row r="156" spans="1:55" s="116" customFormat="1" ht="32.25" hidden="1" customHeight="1" x14ac:dyDescent="0.25">
      <c r="A156" s="27" t="s">
        <v>460</v>
      </c>
      <c r="B156" s="27"/>
      <c r="C156" s="27"/>
      <c r="D156" s="27"/>
      <c r="E156" s="62">
        <v>851</v>
      </c>
      <c r="F156" s="62" t="s">
        <v>375</v>
      </c>
      <c r="G156" s="62" t="s">
        <v>399</v>
      </c>
      <c r="H156" s="62" t="s">
        <v>461</v>
      </c>
      <c r="I156" s="63"/>
      <c r="J156" s="77">
        <f t="shared" ref="J156:S157" si="173">J157</f>
        <v>0</v>
      </c>
      <c r="K156" s="77">
        <f t="shared" si="173"/>
        <v>0</v>
      </c>
      <c r="L156" s="77">
        <f t="shared" si="173"/>
        <v>0</v>
      </c>
      <c r="M156" s="77">
        <f t="shared" si="173"/>
        <v>0</v>
      </c>
      <c r="N156" s="77">
        <f t="shared" si="173"/>
        <v>0</v>
      </c>
      <c r="O156" s="77">
        <f t="shared" si="173"/>
        <v>0</v>
      </c>
      <c r="P156" s="77">
        <f t="shared" si="173"/>
        <v>0</v>
      </c>
      <c r="Q156" s="77">
        <f t="shared" si="173"/>
        <v>0</v>
      </c>
      <c r="R156" s="77">
        <f t="shared" si="173"/>
        <v>0</v>
      </c>
      <c r="S156" s="77">
        <f t="shared" si="173"/>
        <v>0</v>
      </c>
      <c r="T156" s="77">
        <f t="shared" ref="T156:AC157" si="174">T157</f>
        <v>0</v>
      </c>
      <c r="U156" s="77">
        <f t="shared" si="174"/>
        <v>0</v>
      </c>
      <c r="V156" s="77">
        <f t="shared" si="174"/>
        <v>0</v>
      </c>
      <c r="W156" s="77">
        <f t="shared" si="174"/>
        <v>0</v>
      </c>
      <c r="X156" s="77">
        <f t="shared" si="174"/>
        <v>0</v>
      </c>
      <c r="Y156" s="77">
        <f t="shared" si="174"/>
        <v>0</v>
      </c>
      <c r="Z156" s="77">
        <f t="shared" si="174"/>
        <v>0</v>
      </c>
      <c r="AA156" s="77">
        <f t="shared" si="174"/>
        <v>0</v>
      </c>
      <c r="AB156" s="77">
        <f t="shared" si="174"/>
        <v>0</v>
      </c>
      <c r="AC156" s="77">
        <f t="shared" si="174"/>
        <v>0</v>
      </c>
      <c r="AD156" s="77">
        <f t="shared" ref="AD156:AM157" si="175">AD157</f>
        <v>0</v>
      </c>
      <c r="AE156" s="77">
        <f t="shared" si="175"/>
        <v>0</v>
      </c>
      <c r="AF156" s="77">
        <f t="shared" si="175"/>
        <v>0</v>
      </c>
      <c r="AG156" s="77">
        <f t="shared" si="175"/>
        <v>0</v>
      </c>
      <c r="AH156" s="77">
        <f t="shared" si="175"/>
        <v>0</v>
      </c>
      <c r="AI156" s="77">
        <f t="shared" si="175"/>
        <v>0</v>
      </c>
      <c r="AJ156" s="77">
        <f t="shared" si="175"/>
        <v>0</v>
      </c>
      <c r="AK156" s="77">
        <f t="shared" si="175"/>
        <v>0</v>
      </c>
      <c r="AL156" s="77">
        <f t="shared" si="175"/>
        <v>0</v>
      </c>
      <c r="AM156" s="77">
        <f t="shared" si="175"/>
        <v>0</v>
      </c>
      <c r="AN156" s="77">
        <f t="shared" ref="AN156:AW157" si="176">AN157</f>
        <v>0</v>
      </c>
      <c r="AO156" s="77">
        <f t="shared" si="176"/>
        <v>0</v>
      </c>
      <c r="AP156" s="77">
        <f t="shared" si="176"/>
        <v>0</v>
      </c>
      <c r="AQ156" s="77">
        <f t="shared" si="176"/>
        <v>0</v>
      </c>
      <c r="AR156" s="77">
        <f t="shared" si="176"/>
        <v>0</v>
      </c>
      <c r="AS156" s="77">
        <f t="shared" si="176"/>
        <v>0</v>
      </c>
      <c r="AT156" s="77">
        <f t="shared" si="176"/>
        <v>0</v>
      </c>
      <c r="AU156" s="77">
        <f t="shared" si="176"/>
        <v>0</v>
      </c>
      <c r="AV156" s="77">
        <f t="shared" si="176"/>
        <v>0</v>
      </c>
      <c r="AW156" s="77">
        <f t="shared" si="176"/>
        <v>0</v>
      </c>
      <c r="AX156" s="77">
        <f t="shared" ref="AX156:BA157" si="177">AX157</f>
        <v>0</v>
      </c>
      <c r="AY156" s="77">
        <f t="shared" si="177"/>
        <v>0</v>
      </c>
      <c r="AZ156" s="77">
        <f t="shared" si="177"/>
        <v>0</v>
      </c>
      <c r="BA156" s="77">
        <f t="shared" si="177"/>
        <v>0</v>
      </c>
      <c r="BB156" s="103">
        <v>0</v>
      </c>
      <c r="BC156" s="103">
        <v>0</v>
      </c>
    </row>
    <row r="157" spans="1:55" s="116" customFormat="1" ht="32.25" hidden="1" customHeight="1" x14ac:dyDescent="0.25">
      <c r="A157" s="27" t="s">
        <v>345</v>
      </c>
      <c r="B157" s="27"/>
      <c r="C157" s="27"/>
      <c r="D157" s="27"/>
      <c r="E157" s="62">
        <v>851</v>
      </c>
      <c r="F157" s="62" t="s">
        <v>375</v>
      </c>
      <c r="G157" s="62" t="s">
        <v>399</v>
      </c>
      <c r="H157" s="62" t="s">
        <v>461</v>
      </c>
      <c r="I157" s="63" t="s">
        <v>346</v>
      </c>
      <c r="J157" s="77">
        <f t="shared" si="173"/>
        <v>0</v>
      </c>
      <c r="K157" s="77">
        <f t="shared" si="173"/>
        <v>0</v>
      </c>
      <c r="L157" s="77">
        <f t="shared" si="173"/>
        <v>0</v>
      </c>
      <c r="M157" s="77">
        <f t="shared" si="173"/>
        <v>0</v>
      </c>
      <c r="N157" s="77">
        <f t="shared" si="173"/>
        <v>0</v>
      </c>
      <c r="O157" s="77">
        <f t="shared" si="173"/>
        <v>0</v>
      </c>
      <c r="P157" s="77">
        <f t="shared" si="173"/>
        <v>0</v>
      </c>
      <c r="Q157" s="77">
        <f t="shared" si="173"/>
        <v>0</v>
      </c>
      <c r="R157" s="77">
        <f t="shared" si="173"/>
        <v>0</v>
      </c>
      <c r="S157" s="77">
        <f t="shared" si="173"/>
        <v>0</v>
      </c>
      <c r="T157" s="77">
        <f t="shared" si="174"/>
        <v>0</v>
      </c>
      <c r="U157" s="77">
        <f t="shared" si="174"/>
        <v>0</v>
      </c>
      <c r="V157" s="77">
        <f t="shared" si="174"/>
        <v>0</v>
      </c>
      <c r="W157" s="77">
        <f t="shared" si="174"/>
        <v>0</v>
      </c>
      <c r="X157" s="77">
        <f t="shared" si="174"/>
        <v>0</v>
      </c>
      <c r="Y157" s="77">
        <f t="shared" si="174"/>
        <v>0</v>
      </c>
      <c r="Z157" s="77">
        <f t="shared" si="174"/>
        <v>0</v>
      </c>
      <c r="AA157" s="77">
        <f t="shared" si="174"/>
        <v>0</v>
      </c>
      <c r="AB157" s="77">
        <f t="shared" si="174"/>
        <v>0</v>
      </c>
      <c r="AC157" s="77">
        <f t="shared" si="174"/>
        <v>0</v>
      </c>
      <c r="AD157" s="77">
        <f t="shared" si="175"/>
        <v>0</v>
      </c>
      <c r="AE157" s="77">
        <f t="shared" si="175"/>
        <v>0</v>
      </c>
      <c r="AF157" s="77">
        <f t="shared" si="175"/>
        <v>0</v>
      </c>
      <c r="AG157" s="77">
        <f t="shared" si="175"/>
        <v>0</v>
      </c>
      <c r="AH157" s="77">
        <f t="shared" si="175"/>
        <v>0</v>
      </c>
      <c r="AI157" s="77">
        <f t="shared" si="175"/>
        <v>0</v>
      </c>
      <c r="AJ157" s="77">
        <f t="shared" si="175"/>
        <v>0</v>
      </c>
      <c r="AK157" s="77">
        <f t="shared" si="175"/>
        <v>0</v>
      </c>
      <c r="AL157" s="77">
        <f t="shared" si="175"/>
        <v>0</v>
      </c>
      <c r="AM157" s="77">
        <f t="shared" si="175"/>
        <v>0</v>
      </c>
      <c r="AN157" s="77">
        <f t="shared" si="176"/>
        <v>0</v>
      </c>
      <c r="AO157" s="77">
        <f t="shared" si="176"/>
        <v>0</v>
      </c>
      <c r="AP157" s="77">
        <f t="shared" si="176"/>
        <v>0</v>
      </c>
      <c r="AQ157" s="77">
        <f t="shared" si="176"/>
        <v>0</v>
      </c>
      <c r="AR157" s="77">
        <f t="shared" si="176"/>
        <v>0</v>
      </c>
      <c r="AS157" s="77">
        <f t="shared" si="176"/>
        <v>0</v>
      </c>
      <c r="AT157" s="77">
        <f t="shared" si="176"/>
        <v>0</v>
      </c>
      <c r="AU157" s="77">
        <f t="shared" si="176"/>
        <v>0</v>
      </c>
      <c r="AV157" s="77">
        <f t="shared" si="176"/>
        <v>0</v>
      </c>
      <c r="AW157" s="77">
        <f t="shared" si="176"/>
        <v>0</v>
      </c>
      <c r="AX157" s="77">
        <f t="shared" si="177"/>
        <v>0</v>
      </c>
      <c r="AY157" s="77">
        <f t="shared" si="177"/>
        <v>0</v>
      </c>
      <c r="AZ157" s="77">
        <f t="shared" si="177"/>
        <v>0</v>
      </c>
      <c r="BA157" s="77">
        <f t="shared" si="177"/>
        <v>0</v>
      </c>
      <c r="BB157" s="103">
        <v>0</v>
      </c>
      <c r="BC157" s="103">
        <v>0</v>
      </c>
    </row>
    <row r="158" spans="1:55" s="116" customFormat="1" ht="32.25" hidden="1" customHeight="1" x14ac:dyDescent="0.25">
      <c r="A158" s="27" t="s">
        <v>273</v>
      </c>
      <c r="B158" s="27"/>
      <c r="C158" s="27"/>
      <c r="D158" s="27"/>
      <c r="E158" s="62">
        <v>851</v>
      </c>
      <c r="F158" s="62" t="s">
        <v>375</v>
      </c>
      <c r="G158" s="62" t="s">
        <v>399</v>
      </c>
      <c r="H158" s="62" t="s">
        <v>461</v>
      </c>
      <c r="I158" s="63" t="s">
        <v>434</v>
      </c>
      <c r="J158" s="77"/>
      <c r="K158" s="77"/>
      <c r="L158" s="77">
        <f>J158</f>
        <v>0</v>
      </c>
      <c r="M158" s="77"/>
      <c r="N158" s="77"/>
      <c r="O158" s="77"/>
      <c r="P158" s="77">
        <f>N158</f>
        <v>0</v>
      </c>
      <c r="Q158" s="77"/>
      <c r="R158" s="77">
        <f>J158+N158</f>
        <v>0</v>
      </c>
      <c r="S158" s="77">
        <f>K158+O158</f>
        <v>0</v>
      </c>
      <c r="T158" s="77">
        <f>L158+P158</f>
        <v>0</v>
      </c>
      <c r="U158" s="77">
        <f>M158+Q158</f>
        <v>0</v>
      </c>
      <c r="V158" s="77"/>
      <c r="W158" s="77"/>
      <c r="X158" s="77">
        <f>V158</f>
        <v>0</v>
      </c>
      <c r="Y158" s="77"/>
      <c r="Z158" s="77">
        <f>R158+V158</f>
        <v>0</v>
      </c>
      <c r="AA158" s="77">
        <f>S158+W158</f>
        <v>0</v>
      </c>
      <c r="AB158" s="77">
        <f>T158+X158</f>
        <v>0</v>
      </c>
      <c r="AC158" s="77">
        <f>U158+Y158</f>
        <v>0</v>
      </c>
      <c r="AD158" s="77"/>
      <c r="AE158" s="77"/>
      <c r="AF158" s="77">
        <f>AD158</f>
        <v>0</v>
      </c>
      <c r="AG158" s="77"/>
      <c r="AH158" s="77"/>
      <c r="AI158" s="77"/>
      <c r="AJ158" s="77">
        <f>AH158</f>
        <v>0</v>
      </c>
      <c r="AK158" s="77"/>
      <c r="AL158" s="77">
        <f>AD158+AH158</f>
        <v>0</v>
      </c>
      <c r="AM158" s="77">
        <f>AE158+AI158</f>
        <v>0</v>
      </c>
      <c r="AN158" s="77">
        <f>AF158+AJ158</f>
        <v>0</v>
      </c>
      <c r="AO158" s="77">
        <f>AG158+AK158</f>
        <v>0</v>
      </c>
      <c r="AP158" s="77"/>
      <c r="AQ158" s="77"/>
      <c r="AR158" s="77">
        <f>AP158</f>
        <v>0</v>
      </c>
      <c r="AS158" s="77"/>
      <c r="AT158" s="77"/>
      <c r="AU158" s="77"/>
      <c r="AV158" s="77">
        <f>AT158</f>
        <v>0</v>
      </c>
      <c r="AW158" s="77"/>
      <c r="AX158" s="77">
        <f>AP158+AT158</f>
        <v>0</v>
      </c>
      <c r="AY158" s="77">
        <f>AQ158+AU158</f>
        <v>0</v>
      </c>
      <c r="AZ158" s="77">
        <f>AR158+AV158</f>
        <v>0</v>
      </c>
      <c r="BA158" s="77">
        <f>AS158+AW158</f>
        <v>0</v>
      </c>
      <c r="BB158" s="103">
        <v>0</v>
      </c>
      <c r="BC158" s="103">
        <v>0</v>
      </c>
    </row>
    <row r="159" spans="1:55" s="11" customFormat="1" ht="32.25" hidden="1" customHeight="1" x14ac:dyDescent="0.25">
      <c r="A159" s="27" t="s">
        <v>462</v>
      </c>
      <c r="B159" s="27"/>
      <c r="C159" s="27"/>
      <c r="D159" s="103"/>
      <c r="E159" s="62">
        <v>851</v>
      </c>
      <c r="F159" s="62" t="s">
        <v>375</v>
      </c>
      <c r="G159" s="62" t="s">
        <v>399</v>
      </c>
      <c r="H159" s="62" t="s">
        <v>463</v>
      </c>
      <c r="I159" s="63"/>
      <c r="J159" s="77">
        <f t="shared" ref="J159:S160" si="178">J160</f>
        <v>0</v>
      </c>
      <c r="K159" s="77">
        <f t="shared" si="178"/>
        <v>0</v>
      </c>
      <c r="L159" s="77">
        <f t="shared" si="178"/>
        <v>0</v>
      </c>
      <c r="M159" s="77">
        <f t="shared" si="178"/>
        <v>0</v>
      </c>
      <c r="N159" s="77">
        <f t="shared" si="178"/>
        <v>0</v>
      </c>
      <c r="O159" s="77">
        <f t="shared" si="178"/>
        <v>0</v>
      </c>
      <c r="P159" s="77">
        <f t="shared" si="178"/>
        <v>0</v>
      </c>
      <c r="Q159" s="77">
        <f t="shared" si="178"/>
        <v>0</v>
      </c>
      <c r="R159" s="77">
        <f t="shared" si="178"/>
        <v>0</v>
      </c>
      <c r="S159" s="77">
        <f t="shared" si="178"/>
        <v>0</v>
      </c>
      <c r="T159" s="77">
        <f t="shared" ref="T159:AC160" si="179">T160</f>
        <v>0</v>
      </c>
      <c r="U159" s="77">
        <f t="shared" si="179"/>
        <v>0</v>
      </c>
      <c r="V159" s="77">
        <f t="shared" si="179"/>
        <v>0</v>
      </c>
      <c r="W159" s="77">
        <f t="shared" si="179"/>
        <v>0</v>
      </c>
      <c r="X159" s="77">
        <f t="shared" si="179"/>
        <v>0</v>
      </c>
      <c r="Y159" s="77">
        <f t="shared" si="179"/>
        <v>0</v>
      </c>
      <c r="Z159" s="77">
        <f t="shared" si="179"/>
        <v>0</v>
      </c>
      <c r="AA159" s="77">
        <f t="shared" si="179"/>
        <v>0</v>
      </c>
      <c r="AB159" s="77">
        <f t="shared" si="179"/>
        <v>0</v>
      </c>
      <c r="AC159" s="77">
        <f t="shared" si="179"/>
        <v>0</v>
      </c>
      <c r="AD159" s="77">
        <f t="shared" ref="AD159:AM160" si="180">AD160</f>
        <v>8235637</v>
      </c>
      <c r="AE159" s="77">
        <f t="shared" si="180"/>
        <v>7822205</v>
      </c>
      <c r="AF159" s="77">
        <f t="shared" si="180"/>
        <v>413432</v>
      </c>
      <c r="AG159" s="77">
        <f t="shared" si="180"/>
        <v>0</v>
      </c>
      <c r="AH159" s="77">
        <f t="shared" si="180"/>
        <v>-1737</v>
      </c>
      <c r="AI159" s="77">
        <f t="shared" si="180"/>
        <v>0</v>
      </c>
      <c r="AJ159" s="77">
        <f t="shared" si="180"/>
        <v>-1737</v>
      </c>
      <c r="AK159" s="77">
        <f t="shared" si="180"/>
        <v>0</v>
      </c>
      <c r="AL159" s="77">
        <f t="shared" si="180"/>
        <v>8233900</v>
      </c>
      <c r="AM159" s="77">
        <f t="shared" si="180"/>
        <v>7822205</v>
      </c>
      <c r="AN159" s="77">
        <f t="shared" ref="AN159:AW160" si="181">AN160</f>
        <v>411695</v>
      </c>
      <c r="AO159" s="77">
        <f t="shared" si="181"/>
        <v>0</v>
      </c>
      <c r="AP159" s="77">
        <f t="shared" si="181"/>
        <v>0</v>
      </c>
      <c r="AQ159" s="77">
        <f t="shared" si="181"/>
        <v>0</v>
      </c>
      <c r="AR159" s="77">
        <f t="shared" si="181"/>
        <v>0</v>
      </c>
      <c r="AS159" s="77">
        <f t="shared" si="181"/>
        <v>0</v>
      </c>
      <c r="AT159" s="77">
        <f t="shared" si="181"/>
        <v>0</v>
      </c>
      <c r="AU159" s="77">
        <f t="shared" si="181"/>
        <v>0</v>
      </c>
      <c r="AV159" s="77">
        <f t="shared" si="181"/>
        <v>0</v>
      </c>
      <c r="AW159" s="77">
        <f t="shared" si="181"/>
        <v>0</v>
      </c>
      <c r="AX159" s="77">
        <f t="shared" ref="AX159:BA160" si="182">AX160</f>
        <v>0</v>
      </c>
      <c r="AY159" s="77">
        <f t="shared" si="182"/>
        <v>0</v>
      </c>
      <c r="AZ159" s="77">
        <f t="shared" si="182"/>
        <v>0</v>
      </c>
      <c r="BA159" s="77">
        <f t="shared" si="182"/>
        <v>0</v>
      </c>
      <c r="BB159" s="103">
        <v>0</v>
      </c>
      <c r="BC159" s="103">
        <v>0</v>
      </c>
    </row>
    <row r="160" spans="1:55" s="11" customFormat="1" ht="32.25" hidden="1" customHeight="1" x14ac:dyDescent="0.25">
      <c r="A160" s="27" t="s">
        <v>452</v>
      </c>
      <c r="B160" s="27"/>
      <c r="C160" s="27"/>
      <c r="D160" s="103"/>
      <c r="E160" s="62">
        <v>851</v>
      </c>
      <c r="F160" s="62" t="s">
        <v>375</v>
      </c>
      <c r="G160" s="62" t="s">
        <v>399</v>
      </c>
      <c r="H160" s="62" t="s">
        <v>463</v>
      </c>
      <c r="I160" s="63" t="s">
        <v>453</v>
      </c>
      <c r="J160" s="77">
        <f t="shared" si="178"/>
        <v>0</v>
      </c>
      <c r="K160" s="77">
        <f t="shared" si="178"/>
        <v>0</v>
      </c>
      <c r="L160" s="77">
        <f t="shared" si="178"/>
        <v>0</v>
      </c>
      <c r="M160" s="77">
        <f t="shared" si="178"/>
        <v>0</v>
      </c>
      <c r="N160" s="77">
        <f t="shared" si="178"/>
        <v>0</v>
      </c>
      <c r="O160" s="77">
        <f t="shared" si="178"/>
        <v>0</v>
      </c>
      <c r="P160" s="77">
        <f t="shared" si="178"/>
        <v>0</v>
      </c>
      <c r="Q160" s="77">
        <f t="shared" si="178"/>
        <v>0</v>
      </c>
      <c r="R160" s="77">
        <f t="shared" si="178"/>
        <v>0</v>
      </c>
      <c r="S160" s="77">
        <f t="shared" si="178"/>
        <v>0</v>
      </c>
      <c r="T160" s="77">
        <f t="shared" si="179"/>
        <v>0</v>
      </c>
      <c r="U160" s="77">
        <f t="shared" si="179"/>
        <v>0</v>
      </c>
      <c r="V160" s="77">
        <f t="shared" si="179"/>
        <v>0</v>
      </c>
      <c r="W160" s="77">
        <f t="shared" si="179"/>
        <v>0</v>
      </c>
      <c r="X160" s="77">
        <f t="shared" si="179"/>
        <v>0</v>
      </c>
      <c r="Y160" s="77">
        <f t="shared" si="179"/>
        <v>0</v>
      </c>
      <c r="Z160" s="77">
        <f t="shared" si="179"/>
        <v>0</v>
      </c>
      <c r="AA160" s="77">
        <f t="shared" si="179"/>
        <v>0</v>
      </c>
      <c r="AB160" s="77">
        <f t="shared" si="179"/>
        <v>0</v>
      </c>
      <c r="AC160" s="77">
        <f t="shared" si="179"/>
        <v>0</v>
      </c>
      <c r="AD160" s="77">
        <f t="shared" si="180"/>
        <v>8235637</v>
      </c>
      <c r="AE160" s="77">
        <f t="shared" si="180"/>
        <v>7822205</v>
      </c>
      <c r="AF160" s="77">
        <f t="shared" si="180"/>
        <v>413432</v>
      </c>
      <c r="AG160" s="77">
        <f t="shared" si="180"/>
        <v>0</v>
      </c>
      <c r="AH160" s="77">
        <f t="shared" si="180"/>
        <v>-1737</v>
      </c>
      <c r="AI160" s="77">
        <f t="shared" si="180"/>
        <v>0</v>
      </c>
      <c r="AJ160" s="77">
        <f t="shared" si="180"/>
        <v>-1737</v>
      </c>
      <c r="AK160" s="77">
        <f t="shared" si="180"/>
        <v>0</v>
      </c>
      <c r="AL160" s="77">
        <f t="shared" si="180"/>
        <v>8233900</v>
      </c>
      <c r="AM160" s="77">
        <f t="shared" si="180"/>
        <v>7822205</v>
      </c>
      <c r="AN160" s="77">
        <f t="shared" si="181"/>
        <v>411695</v>
      </c>
      <c r="AO160" s="77">
        <f t="shared" si="181"/>
        <v>0</v>
      </c>
      <c r="AP160" s="77">
        <f t="shared" si="181"/>
        <v>0</v>
      </c>
      <c r="AQ160" s="77">
        <f t="shared" si="181"/>
        <v>0</v>
      </c>
      <c r="AR160" s="77">
        <f t="shared" si="181"/>
        <v>0</v>
      </c>
      <c r="AS160" s="77">
        <f t="shared" si="181"/>
        <v>0</v>
      </c>
      <c r="AT160" s="77">
        <f t="shared" si="181"/>
        <v>0</v>
      </c>
      <c r="AU160" s="77">
        <f t="shared" si="181"/>
        <v>0</v>
      </c>
      <c r="AV160" s="77">
        <f t="shared" si="181"/>
        <v>0</v>
      </c>
      <c r="AW160" s="77">
        <f t="shared" si="181"/>
        <v>0</v>
      </c>
      <c r="AX160" s="77">
        <f t="shared" si="182"/>
        <v>0</v>
      </c>
      <c r="AY160" s="77">
        <f t="shared" si="182"/>
        <v>0</v>
      </c>
      <c r="AZ160" s="77">
        <f t="shared" si="182"/>
        <v>0</v>
      </c>
      <c r="BA160" s="77">
        <f t="shared" si="182"/>
        <v>0</v>
      </c>
      <c r="BB160" s="103">
        <v>0</v>
      </c>
      <c r="BC160" s="103">
        <v>0</v>
      </c>
    </row>
    <row r="161" spans="1:55" s="11" customFormat="1" ht="32.25" hidden="1" customHeight="1" x14ac:dyDescent="0.25">
      <c r="A161" s="27" t="s">
        <v>454</v>
      </c>
      <c r="B161" s="27"/>
      <c r="C161" s="27"/>
      <c r="D161" s="103"/>
      <c r="E161" s="62">
        <v>851</v>
      </c>
      <c r="F161" s="62" t="s">
        <v>375</v>
      </c>
      <c r="G161" s="62" t="s">
        <v>399</v>
      </c>
      <c r="H161" s="62" t="s">
        <v>463</v>
      </c>
      <c r="I161" s="63" t="s">
        <v>455</v>
      </c>
      <c r="J161" s="122"/>
      <c r="K161" s="122"/>
      <c r="L161" s="122"/>
      <c r="M161" s="122"/>
      <c r="N161" s="122"/>
      <c r="O161" s="122"/>
      <c r="P161" s="122"/>
      <c r="Q161" s="122"/>
      <c r="R161" s="77">
        <f>J161+N161</f>
        <v>0</v>
      </c>
      <c r="S161" s="77">
        <f>K161+O161</f>
        <v>0</v>
      </c>
      <c r="T161" s="77">
        <f>L161+P161</f>
        <v>0</v>
      </c>
      <c r="U161" s="77">
        <f>M161+Q161</f>
        <v>0</v>
      </c>
      <c r="V161" s="122"/>
      <c r="W161" s="122"/>
      <c r="X161" s="122"/>
      <c r="Y161" s="122"/>
      <c r="Z161" s="77">
        <f>R161+V161</f>
        <v>0</v>
      </c>
      <c r="AA161" s="77">
        <f>S161+W161</f>
        <v>0</v>
      </c>
      <c r="AB161" s="77">
        <f>T161+X161</f>
        <v>0</v>
      </c>
      <c r="AC161" s="77">
        <f>U161+Y161</f>
        <v>0</v>
      </c>
      <c r="AD161" s="122">
        <v>8235637</v>
      </c>
      <c r="AE161" s="122">
        <v>7822205</v>
      </c>
      <c r="AF161" s="122">
        <v>413432</v>
      </c>
      <c r="AG161" s="122"/>
      <c r="AH161" s="122">
        <f>AI161+AJ161</f>
        <v>-1737</v>
      </c>
      <c r="AI161" s="122"/>
      <c r="AJ161" s="122">
        <v>-1737</v>
      </c>
      <c r="AK161" s="122"/>
      <c r="AL161" s="77">
        <f>AD161+AH161</f>
        <v>8233900</v>
      </c>
      <c r="AM161" s="77">
        <f>AE161+AI161</f>
        <v>7822205</v>
      </c>
      <c r="AN161" s="77">
        <f>AF161+AJ161</f>
        <v>411695</v>
      </c>
      <c r="AO161" s="77">
        <f>AG161+AK161</f>
        <v>0</v>
      </c>
      <c r="AP161" s="122"/>
      <c r="AQ161" s="122"/>
      <c r="AR161" s="122"/>
      <c r="AS161" s="122"/>
      <c r="AT161" s="122"/>
      <c r="AU161" s="122"/>
      <c r="AV161" s="122"/>
      <c r="AW161" s="122"/>
      <c r="AX161" s="77">
        <f>AP161+AT161</f>
        <v>0</v>
      </c>
      <c r="AY161" s="77">
        <f>AQ161+AU161</f>
        <v>0</v>
      </c>
      <c r="AZ161" s="77">
        <f>AR161+AV161</f>
        <v>0</v>
      </c>
      <c r="BA161" s="77">
        <f>AS161+AW161</f>
        <v>0</v>
      </c>
      <c r="BB161" s="103">
        <v>0</v>
      </c>
      <c r="BC161" s="103">
        <v>0</v>
      </c>
    </row>
    <row r="162" spans="1:55" s="11" customFormat="1" ht="32.25" hidden="1" customHeight="1" x14ac:dyDescent="0.25">
      <c r="A162" s="27" t="s">
        <v>464</v>
      </c>
      <c r="B162" s="27"/>
      <c r="C162" s="27"/>
      <c r="D162" s="103"/>
      <c r="E162" s="62">
        <v>851</v>
      </c>
      <c r="F162" s="62" t="s">
        <v>375</v>
      </c>
      <c r="G162" s="62" t="s">
        <v>399</v>
      </c>
      <c r="H162" s="62" t="s">
        <v>465</v>
      </c>
      <c r="I162" s="63"/>
      <c r="J162" s="77">
        <f t="shared" ref="J162:S163" si="183">J163</f>
        <v>0</v>
      </c>
      <c r="K162" s="77">
        <f t="shared" si="183"/>
        <v>0</v>
      </c>
      <c r="L162" s="77">
        <f t="shared" si="183"/>
        <v>0</v>
      </c>
      <c r="M162" s="77">
        <f t="shared" si="183"/>
        <v>0</v>
      </c>
      <c r="N162" s="77">
        <f t="shared" si="183"/>
        <v>0</v>
      </c>
      <c r="O162" s="77">
        <f t="shared" si="183"/>
        <v>0</v>
      </c>
      <c r="P162" s="77">
        <f t="shared" si="183"/>
        <v>0</v>
      </c>
      <c r="Q162" s="77">
        <f t="shared" si="183"/>
        <v>0</v>
      </c>
      <c r="R162" s="77">
        <f t="shared" si="183"/>
        <v>0</v>
      </c>
      <c r="S162" s="77">
        <f t="shared" si="183"/>
        <v>0</v>
      </c>
      <c r="T162" s="77">
        <f t="shared" ref="T162:AC163" si="184">T163</f>
        <v>0</v>
      </c>
      <c r="U162" s="77">
        <f t="shared" si="184"/>
        <v>0</v>
      </c>
      <c r="V162" s="77">
        <f t="shared" si="184"/>
        <v>0</v>
      </c>
      <c r="W162" s="77">
        <f t="shared" si="184"/>
        <v>0</v>
      </c>
      <c r="X162" s="77">
        <f t="shared" si="184"/>
        <v>0</v>
      </c>
      <c r="Y162" s="77">
        <f t="shared" si="184"/>
        <v>0</v>
      </c>
      <c r="Z162" s="77">
        <f t="shared" si="184"/>
        <v>0</v>
      </c>
      <c r="AA162" s="77">
        <f t="shared" si="184"/>
        <v>0</v>
      </c>
      <c r="AB162" s="77">
        <f t="shared" si="184"/>
        <v>0</v>
      </c>
      <c r="AC162" s="77">
        <f t="shared" si="184"/>
        <v>0</v>
      </c>
      <c r="AD162" s="77">
        <f t="shared" ref="AD162:AM163" si="185">AD163</f>
        <v>0</v>
      </c>
      <c r="AE162" s="77">
        <f t="shared" si="185"/>
        <v>0</v>
      </c>
      <c r="AF162" s="77">
        <f t="shared" si="185"/>
        <v>0</v>
      </c>
      <c r="AG162" s="77">
        <f t="shared" si="185"/>
        <v>0</v>
      </c>
      <c r="AH162" s="77">
        <f t="shared" si="185"/>
        <v>0</v>
      </c>
      <c r="AI162" s="77">
        <f t="shared" si="185"/>
        <v>0</v>
      </c>
      <c r="AJ162" s="77">
        <f t="shared" si="185"/>
        <v>0</v>
      </c>
      <c r="AK162" s="77">
        <f t="shared" si="185"/>
        <v>0</v>
      </c>
      <c r="AL162" s="77">
        <f t="shared" si="185"/>
        <v>0</v>
      </c>
      <c r="AM162" s="77">
        <f t="shared" si="185"/>
        <v>0</v>
      </c>
      <c r="AN162" s="77">
        <f t="shared" ref="AN162:AW163" si="186">AN163</f>
        <v>0</v>
      </c>
      <c r="AO162" s="77">
        <f t="shared" si="186"/>
        <v>0</v>
      </c>
      <c r="AP162" s="77">
        <f t="shared" si="186"/>
        <v>0</v>
      </c>
      <c r="AQ162" s="77">
        <f t="shared" si="186"/>
        <v>0</v>
      </c>
      <c r="AR162" s="77">
        <f t="shared" si="186"/>
        <v>0</v>
      </c>
      <c r="AS162" s="77">
        <f t="shared" si="186"/>
        <v>0</v>
      </c>
      <c r="AT162" s="77">
        <f t="shared" si="186"/>
        <v>0</v>
      </c>
      <c r="AU162" s="77">
        <f t="shared" si="186"/>
        <v>0</v>
      </c>
      <c r="AV162" s="77">
        <f t="shared" si="186"/>
        <v>0</v>
      </c>
      <c r="AW162" s="77">
        <f t="shared" si="186"/>
        <v>0</v>
      </c>
      <c r="AX162" s="77">
        <f t="shared" ref="AX162:BA163" si="187">AX163</f>
        <v>0</v>
      </c>
      <c r="AY162" s="77">
        <f t="shared" si="187"/>
        <v>0</v>
      </c>
      <c r="AZ162" s="77">
        <f t="shared" si="187"/>
        <v>0</v>
      </c>
      <c r="BA162" s="77">
        <f t="shared" si="187"/>
        <v>0</v>
      </c>
      <c r="BB162" s="103">
        <v>0</v>
      </c>
      <c r="BC162" s="103">
        <v>0</v>
      </c>
    </row>
    <row r="163" spans="1:55" s="11" customFormat="1" ht="32.25" hidden="1" customHeight="1" x14ac:dyDescent="0.25">
      <c r="A163" s="27" t="s">
        <v>337</v>
      </c>
      <c r="B163" s="27"/>
      <c r="C163" s="27"/>
      <c r="D163" s="103"/>
      <c r="E163" s="62">
        <v>851</v>
      </c>
      <c r="F163" s="62" t="s">
        <v>375</v>
      </c>
      <c r="G163" s="62" t="s">
        <v>399</v>
      </c>
      <c r="H163" s="62" t="s">
        <v>465</v>
      </c>
      <c r="I163" s="63" t="s">
        <v>338</v>
      </c>
      <c r="J163" s="77">
        <f t="shared" si="183"/>
        <v>0</v>
      </c>
      <c r="K163" s="77">
        <f t="shared" si="183"/>
        <v>0</v>
      </c>
      <c r="L163" s="77">
        <f t="shared" si="183"/>
        <v>0</v>
      </c>
      <c r="M163" s="77">
        <f t="shared" si="183"/>
        <v>0</v>
      </c>
      <c r="N163" s="77">
        <f t="shared" si="183"/>
        <v>0</v>
      </c>
      <c r="O163" s="77">
        <f t="shared" si="183"/>
        <v>0</v>
      </c>
      <c r="P163" s="77">
        <f t="shared" si="183"/>
        <v>0</v>
      </c>
      <c r="Q163" s="77">
        <f t="shared" si="183"/>
        <v>0</v>
      </c>
      <c r="R163" s="77">
        <f t="shared" si="183"/>
        <v>0</v>
      </c>
      <c r="S163" s="77">
        <f t="shared" si="183"/>
        <v>0</v>
      </c>
      <c r="T163" s="77">
        <f t="shared" si="184"/>
        <v>0</v>
      </c>
      <c r="U163" s="77">
        <f t="shared" si="184"/>
        <v>0</v>
      </c>
      <c r="V163" s="77">
        <f t="shared" si="184"/>
        <v>0</v>
      </c>
      <c r="W163" s="77">
        <f t="shared" si="184"/>
        <v>0</v>
      </c>
      <c r="X163" s="77">
        <f t="shared" si="184"/>
        <v>0</v>
      </c>
      <c r="Y163" s="77">
        <f t="shared" si="184"/>
        <v>0</v>
      </c>
      <c r="Z163" s="77">
        <f t="shared" si="184"/>
        <v>0</v>
      </c>
      <c r="AA163" s="77">
        <f t="shared" si="184"/>
        <v>0</v>
      </c>
      <c r="AB163" s="77">
        <f t="shared" si="184"/>
        <v>0</v>
      </c>
      <c r="AC163" s="77">
        <f t="shared" si="184"/>
        <v>0</v>
      </c>
      <c r="AD163" s="77">
        <f t="shared" si="185"/>
        <v>0</v>
      </c>
      <c r="AE163" s="77">
        <f t="shared" si="185"/>
        <v>0</v>
      </c>
      <c r="AF163" s="77">
        <f t="shared" si="185"/>
        <v>0</v>
      </c>
      <c r="AG163" s="77">
        <f t="shared" si="185"/>
        <v>0</v>
      </c>
      <c r="AH163" s="77">
        <f t="shared" si="185"/>
        <v>0</v>
      </c>
      <c r="AI163" s="77">
        <f t="shared" si="185"/>
        <v>0</v>
      </c>
      <c r="AJ163" s="77">
        <f t="shared" si="185"/>
        <v>0</v>
      </c>
      <c r="AK163" s="77">
        <f t="shared" si="185"/>
        <v>0</v>
      </c>
      <c r="AL163" s="77">
        <f t="shared" si="185"/>
        <v>0</v>
      </c>
      <c r="AM163" s="77">
        <f t="shared" si="185"/>
        <v>0</v>
      </c>
      <c r="AN163" s="77">
        <f t="shared" si="186"/>
        <v>0</v>
      </c>
      <c r="AO163" s="77">
        <f t="shared" si="186"/>
        <v>0</v>
      </c>
      <c r="AP163" s="77">
        <f t="shared" si="186"/>
        <v>0</v>
      </c>
      <c r="AQ163" s="77">
        <f t="shared" si="186"/>
        <v>0</v>
      </c>
      <c r="AR163" s="77">
        <f t="shared" si="186"/>
        <v>0</v>
      </c>
      <c r="AS163" s="77">
        <f t="shared" si="186"/>
        <v>0</v>
      </c>
      <c r="AT163" s="77">
        <f t="shared" si="186"/>
        <v>0</v>
      </c>
      <c r="AU163" s="77">
        <f t="shared" si="186"/>
        <v>0</v>
      </c>
      <c r="AV163" s="77">
        <f t="shared" si="186"/>
        <v>0</v>
      </c>
      <c r="AW163" s="77">
        <f t="shared" si="186"/>
        <v>0</v>
      </c>
      <c r="AX163" s="77">
        <f t="shared" si="187"/>
        <v>0</v>
      </c>
      <c r="AY163" s="77">
        <f t="shared" si="187"/>
        <v>0</v>
      </c>
      <c r="AZ163" s="77">
        <f t="shared" si="187"/>
        <v>0</v>
      </c>
      <c r="BA163" s="77">
        <f t="shared" si="187"/>
        <v>0</v>
      </c>
      <c r="BB163" s="103">
        <v>0</v>
      </c>
      <c r="BC163" s="103">
        <v>0</v>
      </c>
    </row>
    <row r="164" spans="1:55" s="11" customFormat="1" ht="32.25" hidden="1" customHeight="1" x14ac:dyDescent="0.25">
      <c r="A164" s="27" t="s">
        <v>339</v>
      </c>
      <c r="B164" s="27"/>
      <c r="C164" s="27"/>
      <c r="D164" s="103"/>
      <c r="E164" s="62">
        <v>851</v>
      </c>
      <c r="F164" s="62" t="s">
        <v>375</v>
      </c>
      <c r="G164" s="62" t="s">
        <v>399</v>
      </c>
      <c r="H164" s="62" t="s">
        <v>465</v>
      </c>
      <c r="I164" s="63" t="s">
        <v>340</v>
      </c>
      <c r="J164" s="77"/>
      <c r="K164" s="77"/>
      <c r="L164" s="77"/>
      <c r="M164" s="77"/>
      <c r="N164" s="77"/>
      <c r="O164" s="77"/>
      <c r="P164" s="77"/>
      <c r="Q164" s="77"/>
      <c r="R164" s="77">
        <f>J164+N164</f>
        <v>0</v>
      </c>
      <c r="S164" s="77">
        <f>K164+O164</f>
        <v>0</v>
      </c>
      <c r="T164" s="77">
        <f>L164+P164</f>
        <v>0</v>
      </c>
      <c r="U164" s="77">
        <f>M164+Q164</f>
        <v>0</v>
      </c>
      <c r="V164" s="77"/>
      <c r="W164" s="77"/>
      <c r="X164" s="77"/>
      <c r="Y164" s="77"/>
      <c r="Z164" s="77">
        <f>R164+V164</f>
        <v>0</v>
      </c>
      <c r="AA164" s="77">
        <f>S164+W164</f>
        <v>0</v>
      </c>
      <c r="AB164" s="77">
        <f>T164+X164</f>
        <v>0</v>
      </c>
      <c r="AC164" s="77">
        <f>U164+Y164</f>
        <v>0</v>
      </c>
      <c r="AD164" s="77"/>
      <c r="AE164" s="77"/>
      <c r="AF164" s="77"/>
      <c r="AG164" s="77"/>
      <c r="AH164" s="77"/>
      <c r="AI164" s="77"/>
      <c r="AJ164" s="77"/>
      <c r="AK164" s="77"/>
      <c r="AL164" s="77">
        <f>AD164+AH164</f>
        <v>0</v>
      </c>
      <c r="AM164" s="77">
        <f>AE164+AI164</f>
        <v>0</v>
      </c>
      <c r="AN164" s="77">
        <f>AF164+AJ164</f>
        <v>0</v>
      </c>
      <c r="AO164" s="77">
        <f>AG164+AK164</f>
        <v>0</v>
      </c>
      <c r="AP164" s="77"/>
      <c r="AQ164" s="77"/>
      <c r="AR164" s="77"/>
      <c r="AS164" s="77"/>
      <c r="AT164" s="77"/>
      <c r="AU164" s="77"/>
      <c r="AV164" s="77"/>
      <c r="AW164" s="77"/>
      <c r="AX164" s="77">
        <f>AP164+AT164</f>
        <v>0</v>
      </c>
      <c r="AY164" s="77">
        <f>AQ164+AU164</f>
        <v>0</v>
      </c>
      <c r="AZ164" s="77">
        <f>AR164+AV164</f>
        <v>0</v>
      </c>
      <c r="BA164" s="77">
        <f>AS164+AW164</f>
        <v>0</v>
      </c>
      <c r="BB164" s="103">
        <v>0</v>
      </c>
      <c r="BC164" s="103">
        <v>0</v>
      </c>
    </row>
    <row r="165" spans="1:55" s="116" customFormat="1" ht="32.25" hidden="1" customHeight="1" x14ac:dyDescent="0.25">
      <c r="A165" s="13" t="s">
        <v>466</v>
      </c>
      <c r="B165" s="27"/>
      <c r="C165" s="27"/>
      <c r="D165" s="103"/>
      <c r="E165" s="119">
        <v>851</v>
      </c>
      <c r="F165" s="119" t="s">
        <v>375</v>
      </c>
      <c r="G165" s="119" t="s">
        <v>401</v>
      </c>
      <c r="H165" s="62" t="s">
        <v>326</v>
      </c>
      <c r="I165" s="113"/>
      <c r="J165" s="76">
        <f t="shared" ref="J165:S167" si="188">J166</f>
        <v>0</v>
      </c>
      <c r="K165" s="76">
        <f t="shared" si="188"/>
        <v>0</v>
      </c>
      <c r="L165" s="76">
        <f t="shared" si="188"/>
        <v>0</v>
      </c>
      <c r="M165" s="76">
        <f t="shared" si="188"/>
        <v>0</v>
      </c>
      <c r="N165" s="76">
        <f t="shared" si="188"/>
        <v>0</v>
      </c>
      <c r="O165" s="76">
        <f t="shared" si="188"/>
        <v>0</v>
      </c>
      <c r="P165" s="76">
        <f t="shared" si="188"/>
        <v>0</v>
      </c>
      <c r="Q165" s="76">
        <f t="shared" si="188"/>
        <v>0</v>
      </c>
      <c r="R165" s="76">
        <f t="shared" si="188"/>
        <v>0</v>
      </c>
      <c r="S165" s="76">
        <f t="shared" si="188"/>
        <v>0</v>
      </c>
      <c r="T165" s="76">
        <f t="shared" ref="T165:AC167" si="189">T166</f>
        <v>0</v>
      </c>
      <c r="U165" s="76">
        <f t="shared" si="189"/>
        <v>0</v>
      </c>
      <c r="V165" s="76">
        <f t="shared" si="189"/>
        <v>0</v>
      </c>
      <c r="W165" s="76">
        <f t="shared" si="189"/>
        <v>0</v>
      </c>
      <c r="X165" s="76">
        <f t="shared" si="189"/>
        <v>0</v>
      </c>
      <c r="Y165" s="76">
        <f t="shared" si="189"/>
        <v>0</v>
      </c>
      <c r="Z165" s="76">
        <f t="shared" si="189"/>
        <v>0</v>
      </c>
      <c r="AA165" s="76">
        <f t="shared" si="189"/>
        <v>0</v>
      </c>
      <c r="AB165" s="76">
        <f t="shared" si="189"/>
        <v>0</v>
      </c>
      <c r="AC165" s="76">
        <f t="shared" si="189"/>
        <v>0</v>
      </c>
      <c r="AD165" s="76">
        <f t="shared" ref="AD165:AM167" si="190">AD166</f>
        <v>3327010.5300000003</v>
      </c>
      <c r="AE165" s="76">
        <f t="shared" si="190"/>
        <v>3160660</v>
      </c>
      <c r="AF165" s="76">
        <f t="shared" si="190"/>
        <v>166350.53</v>
      </c>
      <c r="AG165" s="76">
        <f t="shared" si="190"/>
        <v>0</v>
      </c>
      <c r="AH165" s="76">
        <f t="shared" si="190"/>
        <v>7.0000000000000007E-2</v>
      </c>
      <c r="AI165" s="76">
        <f t="shared" si="190"/>
        <v>0</v>
      </c>
      <c r="AJ165" s="76">
        <f t="shared" si="190"/>
        <v>7.0000000000000007E-2</v>
      </c>
      <c r="AK165" s="76">
        <f t="shared" si="190"/>
        <v>0</v>
      </c>
      <c r="AL165" s="76">
        <f t="shared" si="190"/>
        <v>3327010.6</v>
      </c>
      <c r="AM165" s="76">
        <f t="shared" si="190"/>
        <v>3160660</v>
      </c>
      <c r="AN165" s="76">
        <f t="shared" ref="AN165:AW167" si="191">AN166</f>
        <v>166350.6</v>
      </c>
      <c r="AO165" s="76">
        <f t="shared" si="191"/>
        <v>0</v>
      </c>
      <c r="AP165" s="76">
        <f t="shared" si="191"/>
        <v>1004904.22</v>
      </c>
      <c r="AQ165" s="76">
        <f t="shared" si="191"/>
        <v>954659</v>
      </c>
      <c r="AR165" s="76">
        <f t="shared" si="191"/>
        <v>50245.22</v>
      </c>
      <c r="AS165" s="76">
        <f t="shared" si="191"/>
        <v>0</v>
      </c>
      <c r="AT165" s="76">
        <f t="shared" si="191"/>
        <v>0.08</v>
      </c>
      <c r="AU165" s="76">
        <f t="shared" si="191"/>
        <v>0</v>
      </c>
      <c r="AV165" s="76">
        <f t="shared" si="191"/>
        <v>0.08</v>
      </c>
      <c r="AW165" s="76">
        <f t="shared" si="191"/>
        <v>0</v>
      </c>
      <c r="AX165" s="76">
        <f t="shared" ref="AX165:BA167" si="192">AX166</f>
        <v>1004904.2999999999</v>
      </c>
      <c r="AY165" s="76">
        <f t="shared" si="192"/>
        <v>954659</v>
      </c>
      <c r="AZ165" s="76">
        <f t="shared" si="192"/>
        <v>50245.3</v>
      </c>
      <c r="BA165" s="76">
        <f t="shared" si="192"/>
        <v>0</v>
      </c>
      <c r="BB165" s="103">
        <v>0</v>
      </c>
      <c r="BC165" s="103">
        <v>0</v>
      </c>
    </row>
    <row r="166" spans="1:55" s="11" customFormat="1" ht="32.25" hidden="1" customHeight="1" x14ac:dyDescent="0.25">
      <c r="A166" s="27" t="s">
        <v>467</v>
      </c>
      <c r="B166" s="27"/>
      <c r="C166" s="27"/>
      <c r="D166" s="103"/>
      <c r="E166" s="62">
        <v>851</v>
      </c>
      <c r="F166" s="124" t="s">
        <v>375</v>
      </c>
      <c r="G166" s="63" t="s">
        <v>401</v>
      </c>
      <c r="H166" s="62" t="s">
        <v>468</v>
      </c>
      <c r="I166" s="63"/>
      <c r="J166" s="77">
        <f t="shared" si="188"/>
        <v>0</v>
      </c>
      <c r="K166" s="77">
        <f t="shared" si="188"/>
        <v>0</v>
      </c>
      <c r="L166" s="77">
        <f t="shared" si="188"/>
        <v>0</v>
      </c>
      <c r="M166" s="77">
        <f t="shared" si="188"/>
        <v>0</v>
      </c>
      <c r="N166" s="77">
        <f t="shared" si="188"/>
        <v>0</v>
      </c>
      <c r="O166" s="77">
        <f t="shared" si="188"/>
        <v>0</v>
      </c>
      <c r="P166" s="77">
        <f t="shared" si="188"/>
        <v>0</v>
      </c>
      <c r="Q166" s="77">
        <f t="shared" si="188"/>
        <v>0</v>
      </c>
      <c r="R166" s="77">
        <f t="shared" si="188"/>
        <v>0</v>
      </c>
      <c r="S166" s="77">
        <f t="shared" si="188"/>
        <v>0</v>
      </c>
      <c r="T166" s="77">
        <f t="shared" si="189"/>
        <v>0</v>
      </c>
      <c r="U166" s="77">
        <f t="shared" si="189"/>
        <v>0</v>
      </c>
      <c r="V166" s="77">
        <f t="shared" si="189"/>
        <v>0</v>
      </c>
      <c r="W166" s="77">
        <f t="shared" si="189"/>
        <v>0</v>
      </c>
      <c r="X166" s="77">
        <f t="shared" si="189"/>
        <v>0</v>
      </c>
      <c r="Y166" s="77">
        <f t="shared" si="189"/>
        <v>0</v>
      </c>
      <c r="Z166" s="77">
        <f t="shared" si="189"/>
        <v>0</v>
      </c>
      <c r="AA166" s="77">
        <f t="shared" si="189"/>
        <v>0</v>
      </c>
      <c r="AB166" s="77">
        <f t="shared" si="189"/>
        <v>0</v>
      </c>
      <c r="AC166" s="77">
        <f t="shared" si="189"/>
        <v>0</v>
      </c>
      <c r="AD166" s="77">
        <f t="shared" si="190"/>
        <v>3327010.5300000003</v>
      </c>
      <c r="AE166" s="77">
        <f t="shared" si="190"/>
        <v>3160660</v>
      </c>
      <c r="AF166" s="77">
        <f t="shared" si="190"/>
        <v>166350.53</v>
      </c>
      <c r="AG166" s="77">
        <f t="shared" si="190"/>
        <v>0</v>
      </c>
      <c r="AH166" s="77">
        <f t="shared" si="190"/>
        <v>7.0000000000000007E-2</v>
      </c>
      <c r="AI166" s="77">
        <f t="shared" si="190"/>
        <v>0</v>
      </c>
      <c r="AJ166" s="77">
        <f t="shared" si="190"/>
        <v>7.0000000000000007E-2</v>
      </c>
      <c r="AK166" s="77">
        <f t="shared" si="190"/>
        <v>0</v>
      </c>
      <c r="AL166" s="77">
        <f t="shared" si="190"/>
        <v>3327010.6</v>
      </c>
      <c r="AM166" s="77">
        <f t="shared" si="190"/>
        <v>3160660</v>
      </c>
      <c r="AN166" s="77">
        <f t="shared" si="191"/>
        <v>166350.6</v>
      </c>
      <c r="AO166" s="77">
        <f t="shared" si="191"/>
        <v>0</v>
      </c>
      <c r="AP166" s="77">
        <f t="shared" si="191"/>
        <v>1004904.22</v>
      </c>
      <c r="AQ166" s="77">
        <f t="shared" si="191"/>
        <v>954659</v>
      </c>
      <c r="AR166" s="77">
        <f t="shared" si="191"/>
        <v>50245.22</v>
      </c>
      <c r="AS166" s="77">
        <f t="shared" si="191"/>
        <v>0</v>
      </c>
      <c r="AT166" s="77">
        <f t="shared" si="191"/>
        <v>0.08</v>
      </c>
      <c r="AU166" s="77">
        <f t="shared" si="191"/>
        <v>0</v>
      </c>
      <c r="AV166" s="77">
        <f t="shared" si="191"/>
        <v>0.08</v>
      </c>
      <c r="AW166" s="77">
        <f t="shared" si="191"/>
        <v>0</v>
      </c>
      <c r="AX166" s="77">
        <f t="shared" si="192"/>
        <v>1004904.2999999999</v>
      </c>
      <c r="AY166" s="77">
        <f t="shared" si="192"/>
        <v>954659</v>
      </c>
      <c r="AZ166" s="77">
        <f t="shared" si="192"/>
        <v>50245.3</v>
      </c>
      <c r="BA166" s="77">
        <f t="shared" si="192"/>
        <v>0</v>
      </c>
      <c r="BB166" s="103">
        <v>0</v>
      </c>
      <c r="BC166" s="103">
        <v>0</v>
      </c>
    </row>
    <row r="167" spans="1:55" s="11" customFormat="1" ht="32.25" hidden="1" customHeight="1" x14ac:dyDescent="0.25">
      <c r="A167" s="27" t="s">
        <v>337</v>
      </c>
      <c r="B167" s="27"/>
      <c r="C167" s="27"/>
      <c r="D167" s="103"/>
      <c r="E167" s="62">
        <v>851</v>
      </c>
      <c r="F167" s="124" t="s">
        <v>375</v>
      </c>
      <c r="G167" s="63" t="s">
        <v>401</v>
      </c>
      <c r="H167" s="62" t="s">
        <v>468</v>
      </c>
      <c r="I167" s="63" t="s">
        <v>338</v>
      </c>
      <c r="J167" s="77">
        <f t="shared" si="188"/>
        <v>0</v>
      </c>
      <c r="K167" s="77">
        <f t="shared" si="188"/>
        <v>0</v>
      </c>
      <c r="L167" s="77">
        <f t="shared" si="188"/>
        <v>0</v>
      </c>
      <c r="M167" s="77">
        <f t="shared" si="188"/>
        <v>0</v>
      </c>
      <c r="N167" s="77">
        <f t="shared" si="188"/>
        <v>0</v>
      </c>
      <c r="O167" s="77">
        <f t="shared" si="188"/>
        <v>0</v>
      </c>
      <c r="P167" s="77">
        <f t="shared" si="188"/>
        <v>0</v>
      </c>
      <c r="Q167" s="77">
        <f t="shared" si="188"/>
        <v>0</v>
      </c>
      <c r="R167" s="77">
        <f t="shared" si="188"/>
        <v>0</v>
      </c>
      <c r="S167" s="77">
        <f t="shared" si="188"/>
        <v>0</v>
      </c>
      <c r="T167" s="77">
        <f t="shared" si="189"/>
        <v>0</v>
      </c>
      <c r="U167" s="77">
        <f t="shared" si="189"/>
        <v>0</v>
      </c>
      <c r="V167" s="77">
        <f t="shared" si="189"/>
        <v>0</v>
      </c>
      <c r="W167" s="77">
        <f t="shared" si="189"/>
        <v>0</v>
      </c>
      <c r="X167" s="77">
        <f t="shared" si="189"/>
        <v>0</v>
      </c>
      <c r="Y167" s="77">
        <f t="shared" si="189"/>
        <v>0</v>
      </c>
      <c r="Z167" s="77">
        <f t="shared" si="189"/>
        <v>0</v>
      </c>
      <c r="AA167" s="77">
        <f t="shared" si="189"/>
        <v>0</v>
      </c>
      <c r="AB167" s="77">
        <f t="shared" si="189"/>
        <v>0</v>
      </c>
      <c r="AC167" s="77">
        <f t="shared" si="189"/>
        <v>0</v>
      </c>
      <c r="AD167" s="77">
        <f t="shared" si="190"/>
        <v>3327010.5300000003</v>
      </c>
      <c r="AE167" s="77">
        <f t="shared" si="190"/>
        <v>3160660</v>
      </c>
      <c r="AF167" s="77">
        <f t="shared" si="190"/>
        <v>166350.53</v>
      </c>
      <c r="AG167" s="77">
        <f t="shared" si="190"/>
        <v>0</v>
      </c>
      <c r="AH167" s="77">
        <f t="shared" si="190"/>
        <v>7.0000000000000007E-2</v>
      </c>
      <c r="AI167" s="77">
        <f t="shared" si="190"/>
        <v>0</v>
      </c>
      <c r="AJ167" s="77">
        <f t="shared" si="190"/>
        <v>7.0000000000000007E-2</v>
      </c>
      <c r="AK167" s="77">
        <f t="shared" si="190"/>
        <v>0</v>
      </c>
      <c r="AL167" s="77">
        <f t="shared" si="190"/>
        <v>3327010.6</v>
      </c>
      <c r="AM167" s="77">
        <f t="shared" si="190"/>
        <v>3160660</v>
      </c>
      <c r="AN167" s="77">
        <f t="shared" si="191"/>
        <v>166350.6</v>
      </c>
      <c r="AO167" s="77">
        <f t="shared" si="191"/>
        <v>0</v>
      </c>
      <c r="AP167" s="77">
        <f t="shared" si="191"/>
        <v>1004904.22</v>
      </c>
      <c r="AQ167" s="77">
        <f t="shared" si="191"/>
        <v>954659</v>
      </c>
      <c r="AR167" s="77">
        <f t="shared" si="191"/>
        <v>50245.22</v>
      </c>
      <c r="AS167" s="77">
        <f t="shared" si="191"/>
        <v>0</v>
      </c>
      <c r="AT167" s="77">
        <f t="shared" si="191"/>
        <v>0.08</v>
      </c>
      <c r="AU167" s="77">
        <f t="shared" si="191"/>
        <v>0</v>
      </c>
      <c r="AV167" s="77">
        <f t="shared" si="191"/>
        <v>0.08</v>
      </c>
      <c r="AW167" s="77">
        <f t="shared" si="191"/>
        <v>0</v>
      </c>
      <c r="AX167" s="77">
        <f t="shared" si="192"/>
        <v>1004904.2999999999</v>
      </c>
      <c r="AY167" s="77">
        <f t="shared" si="192"/>
        <v>954659</v>
      </c>
      <c r="AZ167" s="77">
        <f t="shared" si="192"/>
        <v>50245.3</v>
      </c>
      <c r="BA167" s="77">
        <f t="shared" si="192"/>
        <v>0</v>
      </c>
      <c r="BB167" s="103">
        <v>0</v>
      </c>
      <c r="BC167" s="103">
        <v>0</v>
      </c>
    </row>
    <row r="168" spans="1:55" s="11" customFormat="1" ht="32.25" hidden="1" customHeight="1" x14ac:dyDescent="0.25">
      <c r="A168" s="27" t="s">
        <v>339</v>
      </c>
      <c r="B168" s="27"/>
      <c r="C168" s="27"/>
      <c r="D168" s="103"/>
      <c r="E168" s="62">
        <v>851</v>
      </c>
      <c r="F168" s="124" t="s">
        <v>375</v>
      </c>
      <c r="G168" s="63" t="s">
        <v>401</v>
      </c>
      <c r="H168" s="62" t="s">
        <v>468</v>
      </c>
      <c r="I168" s="63" t="s">
        <v>340</v>
      </c>
      <c r="J168" s="77"/>
      <c r="K168" s="77"/>
      <c r="L168" s="77"/>
      <c r="M168" s="77"/>
      <c r="N168" s="77"/>
      <c r="O168" s="77"/>
      <c r="P168" s="77"/>
      <c r="Q168" s="77"/>
      <c r="R168" s="77">
        <f>J168+N168</f>
        <v>0</v>
      </c>
      <c r="S168" s="77">
        <f>K168+O168</f>
        <v>0</v>
      </c>
      <c r="T168" s="77">
        <f>L168+P168</f>
        <v>0</v>
      </c>
      <c r="U168" s="77">
        <f>M168+Q168</f>
        <v>0</v>
      </c>
      <c r="V168" s="77"/>
      <c r="W168" s="77"/>
      <c r="X168" s="77"/>
      <c r="Y168" s="77"/>
      <c r="Z168" s="77">
        <f>R168+V168</f>
        <v>0</v>
      </c>
      <c r="AA168" s="77">
        <f>S168+W168</f>
        <v>0</v>
      </c>
      <c r="AB168" s="77">
        <f>T168+X168</f>
        <v>0</v>
      </c>
      <c r="AC168" s="77">
        <f>U168+Y168</f>
        <v>0</v>
      </c>
      <c r="AD168" s="77">
        <f>3327010.33+0.2</f>
        <v>3327010.5300000003</v>
      </c>
      <c r="AE168" s="77">
        <v>3160660</v>
      </c>
      <c r="AF168" s="77">
        <v>166350.53</v>
      </c>
      <c r="AG168" s="77"/>
      <c r="AH168" s="77">
        <f>AI168+AJ168</f>
        <v>7.0000000000000007E-2</v>
      </c>
      <c r="AI168" s="77"/>
      <c r="AJ168" s="77">
        <v>7.0000000000000007E-2</v>
      </c>
      <c r="AK168" s="77"/>
      <c r="AL168" s="77">
        <f>AD168+AH168</f>
        <v>3327010.6</v>
      </c>
      <c r="AM168" s="77">
        <f>AE168+AI168</f>
        <v>3160660</v>
      </c>
      <c r="AN168" s="77">
        <f>AF168+AJ168</f>
        <v>166350.6</v>
      </c>
      <c r="AO168" s="77">
        <f>AG168+AK168</f>
        <v>0</v>
      </c>
      <c r="AP168" s="77">
        <v>1004904.22</v>
      </c>
      <c r="AQ168" s="77">
        <v>954659</v>
      </c>
      <c r="AR168" s="77">
        <v>50245.22</v>
      </c>
      <c r="AS168" s="77"/>
      <c r="AT168" s="77">
        <f>AU168+AV168</f>
        <v>0.08</v>
      </c>
      <c r="AU168" s="77"/>
      <c r="AV168" s="77">
        <v>0.08</v>
      </c>
      <c r="AW168" s="77"/>
      <c r="AX168" s="77">
        <f>AP168+AT168</f>
        <v>1004904.2999999999</v>
      </c>
      <c r="AY168" s="77">
        <f>AQ168+AU168</f>
        <v>954659</v>
      </c>
      <c r="AZ168" s="77">
        <f>AR168+AV168</f>
        <v>50245.3</v>
      </c>
      <c r="BA168" s="77">
        <f>AS168+AW168</f>
        <v>0</v>
      </c>
      <c r="BB168" s="103">
        <v>0</v>
      </c>
      <c r="BC168" s="103">
        <v>0</v>
      </c>
    </row>
    <row r="169" spans="1:55" s="116" customFormat="1" ht="32.25" customHeight="1" x14ac:dyDescent="0.25">
      <c r="A169" s="13" t="s">
        <v>469</v>
      </c>
      <c r="B169" s="111"/>
      <c r="C169" s="111"/>
      <c r="D169" s="123"/>
      <c r="E169" s="119">
        <v>851</v>
      </c>
      <c r="F169" s="119" t="s">
        <v>375</v>
      </c>
      <c r="G169" s="119" t="s">
        <v>375</v>
      </c>
      <c r="H169" s="62" t="s">
        <v>326</v>
      </c>
      <c r="I169" s="113"/>
      <c r="J169" s="76">
        <f t="shared" ref="J169:BA169" si="193">J170+J173+J176+J179</f>
        <v>11852348.51</v>
      </c>
      <c r="K169" s="76">
        <f t="shared" si="193"/>
        <v>11733824.51</v>
      </c>
      <c r="L169" s="76">
        <f t="shared" si="193"/>
        <v>118524</v>
      </c>
      <c r="M169" s="76">
        <f t="shared" si="193"/>
        <v>0</v>
      </c>
      <c r="N169" s="76">
        <f t="shared" si="193"/>
        <v>4702696.45</v>
      </c>
      <c r="O169" s="76">
        <f t="shared" si="193"/>
        <v>4258910</v>
      </c>
      <c r="P169" s="76">
        <f t="shared" si="193"/>
        <v>443786.45</v>
      </c>
      <c r="Q169" s="76">
        <f t="shared" si="193"/>
        <v>0</v>
      </c>
      <c r="R169" s="76">
        <f t="shared" si="193"/>
        <v>16555044.959999999</v>
      </c>
      <c r="S169" s="76">
        <f t="shared" si="193"/>
        <v>15992734.51</v>
      </c>
      <c r="T169" s="76">
        <f t="shared" si="193"/>
        <v>562310.44999999995</v>
      </c>
      <c r="U169" s="76">
        <f t="shared" si="193"/>
        <v>0</v>
      </c>
      <c r="V169" s="76">
        <f t="shared" si="193"/>
        <v>-2724000</v>
      </c>
      <c r="W169" s="76">
        <f t="shared" si="193"/>
        <v>-2300000</v>
      </c>
      <c r="X169" s="76">
        <f t="shared" si="193"/>
        <v>-424000</v>
      </c>
      <c r="Y169" s="76">
        <f t="shared" si="193"/>
        <v>0</v>
      </c>
      <c r="Z169" s="76">
        <f t="shared" si="193"/>
        <v>13831044.959999999</v>
      </c>
      <c r="AA169" s="76">
        <f t="shared" si="193"/>
        <v>13692734.51</v>
      </c>
      <c r="AB169" s="76">
        <f t="shared" si="193"/>
        <v>138310.45000000001</v>
      </c>
      <c r="AC169" s="76">
        <f t="shared" si="193"/>
        <v>0</v>
      </c>
      <c r="AD169" s="76">
        <f t="shared" si="193"/>
        <v>20446362.829999998</v>
      </c>
      <c r="AE169" s="76">
        <f t="shared" si="193"/>
        <v>20241897.829999998</v>
      </c>
      <c r="AF169" s="76">
        <f t="shared" si="193"/>
        <v>204465</v>
      </c>
      <c r="AG169" s="76">
        <f t="shared" si="193"/>
        <v>0</v>
      </c>
      <c r="AH169" s="76">
        <f t="shared" si="193"/>
        <v>0</v>
      </c>
      <c r="AI169" s="76">
        <f t="shared" si="193"/>
        <v>0</v>
      </c>
      <c r="AJ169" s="76">
        <f t="shared" si="193"/>
        <v>0</v>
      </c>
      <c r="AK169" s="76">
        <f t="shared" si="193"/>
        <v>0</v>
      </c>
      <c r="AL169" s="76">
        <f t="shared" si="193"/>
        <v>20446362.829999998</v>
      </c>
      <c r="AM169" s="76">
        <f t="shared" si="193"/>
        <v>20241897.829999998</v>
      </c>
      <c r="AN169" s="76">
        <f t="shared" si="193"/>
        <v>204465</v>
      </c>
      <c r="AO169" s="76">
        <f t="shared" si="193"/>
        <v>0</v>
      </c>
      <c r="AP169" s="76">
        <f t="shared" si="193"/>
        <v>3800000</v>
      </c>
      <c r="AQ169" s="76">
        <f t="shared" si="193"/>
        <v>3762000</v>
      </c>
      <c r="AR169" s="76">
        <f t="shared" si="193"/>
        <v>38000</v>
      </c>
      <c r="AS169" s="76">
        <f t="shared" si="193"/>
        <v>0</v>
      </c>
      <c r="AT169" s="76">
        <f t="shared" si="193"/>
        <v>0</v>
      </c>
      <c r="AU169" s="76">
        <f t="shared" si="193"/>
        <v>0</v>
      </c>
      <c r="AV169" s="76">
        <f t="shared" si="193"/>
        <v>0</v>
      </c>
      <c r="AW169" s="76">
        <f t="shared" si="193"/>
        <v>0</v>
      </c>
      <c r="AX169" s="76">
        <f t="shared" si="193"/>
        <v>3800000</v>
      </c>
      <c r="AY169" s="76">
        <f t="shared" si="193"/>
        <v>3762000</v>
      </c>
      <c r="AZ169" s="76">
        <f t="shared" si="193"/>
        <v>38000</v>
      </c>
      <c r="BA169" s="76">
        <f t="shared" si="193"/>
        <v>0</v>
      </c>
      <c r="BB169" s="103">
        <v>0</v>
      </c>
      <c r="BC169" s="103">
        <v>0</v>
      </c>
    </row>
    <row r="170" spans="1:55" s="11" customFormat="1" ht="32.25" hidden="1" customHeight="1" x14ac:dyDescent="0.25">
      <c r="A170" s="27" t="s">
        <v>462</v>
      </c>
      <c r="B170" s="27"/>
      <c r="C170" s="27"/>
      <c r="D170" s="103"/>
      <c r="E170" s="62">
        <v>851</v>
      </c>
      <c r="F170" s="62" t="s">
        <v>375</v>
      </c>
      <c r="G170" s="62" t="s">
        <v>375</v>
      </c>
      <c r="H170" s="62" t="s">
        <v>470</v>
      </c>
      <c r="I170" s="63"/>
      <c r="J170" s="77">
        <f t="shared" ref="J170:S171" si="194">J171</f>
        <v>0</v>
      </c>
      <c r="K170" s="77">
        <f t="shared" si="194"/>
        <v>0</v>
      </c>
      <c r="L170" s="77">
        <f t="shared" si="194"/>
        <v>0</v>
      </c>
      <c r="M170" s="77">
        <f t="shared" si="194"/>
        <v>0</v>
      </c>
      <c r="N170" s="77">
        <f t="shared" si="194"/>
        <v>0</v>
      </c>
      <c r="O170" s="77">
        <f t="shared" si="194"/>
        <v>0</v>
      </c>
      <c r="P170" s="77">
        <f t="shared" si="194"/>
        <v>0</v>
      </c>
      <c r="Q170" s="77">
        <f t="shared" si="194"/>
        <v>0</v>
      </c>
      <c r="R170" s="77">
        <f t="shared" si="194"/>
        <v>0</v>
      </c>
      <c r="S170" s="77">
        <f t="shared" si="194"/>
        <v>0</v>
      </c>
      <c r="T170" s="77">
        <f t="shared" ref="T170:AC171" si="195">T171</f>
        <v>0</v>
      </c>
      <c r="U170" s="77">
        <f t="shared" si="195"/>
        <v>0</v>
      </c>
      <c r="V170" s="77">
        <f t="shared" si="195"/>
        <v>0</v>
      </c>
      <c r="W170" s="77">
        <f t="shared" si="195"/>
        <v>0</v>
      </c>
      <c r="X170" s="77">
        <f t="shared" si="195"/>
        <v>0</v>
      </c>
      <c r="Y170" s="77">
        <f t="shared" si="195"/>
        <v>0</v>
      </c>
      <c r="Z170" s="77">
        <f t="shared" si="195"/>
        <v>0</v>
      </c>
      <c r="AA170" s="77">
        <f t="shared" si="195"/>
        <v>0</v>
      </c>
      <c r="AB170" s="77">
        <f t="shared" si="195"/>
        <v>0</v>
      </c>
      <c r="AC170" s="77">
        <f t="shared" si="195"/>
        <v>0</v>
      </c>
      <c r="AD170" s="77">
        <f t="shared" ref="AD170:AM171" si="196">AD171</f>
        <v>0</v>
      </c>
      <c r="AE170" s="77">
        <f t="shared" si="196"/>
        <v>0</v>
      </c>
      <c r="AF170" s="77">
        <f t="shared" si="196"/>
        <v>0</v>
      </c>
      <c r="AG170" s="77">
        <f t="shared" si="196"/>
        <v>0</v>
      </c>
      <c r="AH170" s="77">
        <f t="shared" si="196"/>
        <v>0</v>
      </c>
      <c r="AI170" s="77">
        <f t="shared" si="196"/>
        <v>0</v>
      </c>
      <c r="AJ170" s="77">
        <f t="shared" si="196"/>
        <v>0</v>
      </c>
      <c r="AK170" s="77">
        <f t="shared" si="196"/>
        <v>0</v>
      </c>
      <c r="AL170" s="77">
        <f t="shared" si="196"/>
        <v>0</v>
      </c>
      <c r="AM170" s="77">
        <f t="shared" si="196"/>
        <v>0</v>
      </c>
      <c r="AN170" s="77">
        <f t="shared" ref="AN170:AW171" si="197">AN171</f>
        <v>0</v>
      </c>
      <c r="AO170" s="77">
        <f t="shared" si="197"/>
        <v>0</v>
      </c>
      <c r="AP170" s="77">
        <f t="shared" si="197"/>
        <v>0</v>
      </c>
      <c r="AQ170" s="77">
        <f t="shared" si="197"/>
        <v>0</v>
      </c>
      <c r="AR170" s="77">
        <f t="shared" si="197"/>
        <v>0</v>
      </c>
      <c r="AS170" s="77">
        <f t="shared" si="197"/>
        <v>0</v>
      </c>
      <c r="AT170" s="77">
        <f t="shared" si="197"/>
        <v>0</v>
      </c>
      <c r="AU170" s="77">
        <f t="shared" si="197"/>
        <v>0</v>
      </c>
      <c r="AV170" s="77">
        <f t="shared" si="197"/>
        <v>0</v>
      </c>
      <c r="AW170" s="77">
        <f t="shared" si="197"/>
        <v>0</v>
      </c>
      <c r="AX170" s="77">
        <f t="shared" ref="AX170:BA171" si="198">AX171</f>
        <v>0</v>
      </c>
      <c r="AY170" s="77">
        <f t="shared" si="198"/>
        <v>0</v>
      </c>
      <c r="AZ170" s="77">
        <f t="shared" si="198"/>
        <v>0</v>
      </c>
      <c r="BA170" s="77">
        <f t="shared" si="198"/>
        <v>0</v>
      </c>
      <c r="BB170" s="103">
        <v>0</v>
      </c>
      <c r="BC170" s="103">
        <v>0</v>
      </c>
    </row>
    <row r="171" spans="1:55" s="11" customFormat="1" ht="32.25" hidden="1" customHeight="1" x14ac:dyDescent="0.25">
      <c r="A171" s="27" t="s">
        <v>452</v>
      </c>
      <c r="B171" s="27"/>
      <c r="C171" s="27"/>
      <c r="D171" s="103"/>
      <c r="E171" s="62">
        <v>851</v>
      </c>
      <c r="F171" s="62" t="s">
        <v>375</v>
      </c>
      <c r="G171" s="62" t="s">
        <v>375</v>
      </c>
      <c r="H171" s="62" t="s">
        <v>470</v>
      </c>
      <c r="I171" s="63" t="s">
        <v>453</v>
      </c>
      <c r="J171" s="77">
        <f t="shared" si="194"/>
        <v>0</v>
      </c>
      <c r="K171" s="77">
        <f t="shared" si="194"/>
        <v>0</v>
      </c>
      <c r="L171" s="77">
        <f t="shared" si="194"/>
        <v>0</v>
      </c>
      <c r="M171" s="77">
        <f t="shared" si="194"/>
        <v>0</v>
      </c>
      <c r="N171" s="77">
        <f t="shared" si="194"/>
        <v>0</v>
      </c>
      <c r="O171" s="77">
        <f t="shared" si="194"/>
        <v>0</v>
      </c>
      <c r="P171" s="77">
        <f t="shared" si="194"/>
        <v>0</v>
      </c>
      <c r="Q171" s="77">
        <f t="shared" si="194"/>
        <v>0</v>
      </c>
      <c r="R171" s="77">
        <f t="shared" si="194"/>
        <v>0</v>
      </c>
      <c r="S171" s="77">
        <f t="shared" si="194"/>
        <v>0</v>
      </c>
      <c r="T171" s="77">
        <f t="shared" si="195"/>
        <v>0</v>
      </c>
      <c r="U171" s="77">
        <f t="shared" si="195"/>
        <v>0</v>
      </c>
      <c r="V171" s="77">
        <f t="shared" si="195"/>
        <v>0</v>
      </c>
      <c r="W171" s="77">
        <f t="shared" si="195"/>
        <v>0</v>
      </c>
      <c r="X171" s="77">
        <f t="shared" si="195"/>
        <v>0</v>
      </c>
      <c r="Y171" s="77">
        <f t="shared" si="195"/>
        <v>0</v>
      </c>
      <c r="Z171" s="77">
        <f t="shared" si="195"/>
        <v>0</v>
      </c>
      <c r="AA171" s="77">
        <f t="shared" si="195"/>
        <v>0</v>
      </c>
      <c r="AB171" s="77">
        <f t="shared" si="195"/>
        <v>0</v>
      </c>
      <c r="AC171" s="77">
        <f t="shared" si="195"/>
        <v>0</v>
      </c>
      <c r="AD171" s="77">
        <f t="shared" si="196"/>
        <v>0</v>
      </c>
      <c r="AE171" s="77">
        <f t="shared" si="196"/>
        <v>0</v>
      </c>
      <c r="AF171" s="77">
        <f t="shared" si="196"/>
        <v>0</v>
      </c>
      <c r="AG171" s="77">
        <f t="shared" si="196"/>
        <v>0</v>
      </c>
      <c r="AH171" s="77">
        <f t="shared" si="196"/>
        <v>0</v>
      </c>
      <c r="AI171" s="77">
        <f t="shared" si="196"/>
        <v>0</v>
      </c>
      <c r="AJ171" s="77">
        <f t="shared" si="196"/>
        <v>0</v>
      </c>
      <c r="AK171" s="77">
        <f t="shared" si="196"/>
        <v>0</v>
      </c>
      <c r="AL171" s="77">
        <f t="shared" si="196"/>
        <v>0</v>
      </c>
      <c r="AM171" s="77">
        <f t="shared" si="196"/>
        <v>0</v>
      </c>
      <c r="AN171" s="77">
        <f t="shared" si="197"/>
        <v>0</v>
      </c>
      <c r="AO171" s="77">
        <f t="shared" si="197"/>
        <v>0</v>
      </c>
      <c r="AP171" s="77">
        <f t="shared" si="197"/>
        <v>0</v>
      </c>
      <c r="AQ171" s="77">
        <f t="shared" si="197"/>
        <v>0</v>
      </c>
      <c r="AR171" s="77">
        <f t="shared" si="197"/>
        <v>0</v>
      </c>
      <c r="AS171" s="77">
        <f t="shared" si="197"/>
        <v>0</v>
      </c>
      <c r="AT171" s="77">
        <f t="shared" si="197"/>
        <v>0</v>
      </c>
      <c r="AU171" s="77">
        <f t="shared" si="197"/>
        <v>0</v>
      </c>
      <c r="AV171" s="77">
        <f t="shared" si="197"/>
        <v>0</v>
      </c>
      <c r="AW171" s="77">
        <f t="shared" si="197"/>
        <v>0</v>
      </c>
      <c r="AX171" s="77">
        <f t="shared" si="198"/>
        <v>0</v>
      </c>
      <c r="AY171" s="77">
        <f t="shared" si="198"/>
        <v>0</v>
      </c>
      <c r="AZ171" s="77">
        <f t="shared" si="198"/>
        <v>0</v>
      </c>
      <c r="BA171" s="77">
        <f t="shared" si="198"/>
        <v>0</v>
      </c>
      <c r="BB171" s="103">
        <v>0</v>
      </c>
      <c r="BC171" s="103">
        <v>0</v>
      </c>
    </row>
    <row r="172" spans="1:55" s="11" customFormat="1" ht="32.25" hidden="1" customHeight="1" x14ac:dyDescent="0.25">
      <c r="A172" s="27" t="s">
        <v>454</v>
      </c>
      <c r="B172" s="27"/>
      <c r="C172" s="27"/>
      <c r="D172" s="103"/>
      <c r="E172" s="62">
        <v>851</v>
      </c>
      <c r="F172" s="62" t="s">
        <v>375</v>
      </c>
      <c r="G172" s="62" t="s">
        <v>375</v>
      </c>
      <c r="H172" s="62" t="s">
        <v>470</v>
      </c>
      <c r="I172" s="63" t="s">
        <v>455</v>
      </c>
      <c r="J172" s="122"/>
      <c r="K172" s="122"/>
      <c r="L172" s="122"/>
      <c r="M172" s="122"/>
      <c r="N172" s="122"/>
      <c r="O172" s="122"/>
      <c r="P172" s="122"/>
      <c r="Q172" s="122"/>
      <c r="R172" s="77">
        <f>J172+N172</f>
        <v>0</v>
      </c>
      <c r="S172" s="77">
        <f>K172+O172</f>
        <v>0</v>
      </c>
      <c r="T172" s="77">
        <f>L172+P172</f>
        <v>0</v>
      </c>
      <c r="U172" s="77">
        <f>M172+Q172</f>
        <v>0</v>
      </c>
      <c r="V172" s="122"/>
      <c r="W172" s="122"/>
      <c r="X172" s="122"/>
      <c r="Y172" s="122"/>
      <c r="Z172" s="77">
        <f>R172+V172</f>
        <v>0</v>
      </c>
      <c r="AA172" s="77">
        <f>S172+W172</f>
        <v>0</v>
      </c>
      <c r="AB172" s="77">
        <f>T172+X172</f>
        <v>0</v>
      </c>
      <c r="AC172" s="77">
        <f>U172+Y172</f>
        <v>0</v>
      </c>
      <c r="AD172" s="122"/>
      <c r="AE172" s="122"/>
      <c r="AF172" s="122"/>
      <c r="AG172" s="122"/>
      <c r="AH172" s="122"/>
      <c r="AI172" s="122"/>
      <c r="AJ172" s="122"/>
      <c r="AK172" s="122"/>
      <c r="AL172" s="77">
        <f>AD172+AH172</f>
        <v>0</v>
      </c>
      <c r="AM172" s="77">
        <f>AE172+AI172</f>
        <v>0</v>
      </c>
      <c r="AN172" s="77">
        <f>AF172+AJ172</f>
        <v>0</v>
      </c>
      <c r="AO172" s="77">
        <f>AG172+AK172</f>
        <v>0</v>
      </c>
      <c r="AP172" s="122"/>
      <c r="AQ172" s="122"/>
      <c r="AR172" s="122"/>
      <c r="AS172" s="122"/>
      <c r="AT172" s="122"/>
      <c r="AU172" s="122"/>
      <c r="AV172" s="122"/>
      <c r="AW172" s="122"/>
      <c r="AX172" s="77">
        <f>AP172+AT172</f>
        <v>0</v>
      </c>
      <c r="AY172" s="77">
        <f>AQ172+AU172</f>
        <v>0</v>
      </c>
      <c r="AZ172" s="77">
        <f>AR172+AV172</f>
        <v>0</v>
      </c>
      <c r="BA172" s="77">
        <f>AS172+AW172</f>
        <v>0</v>
      </c>
      <c r="BB172" s="103">
        <v>0</v>
      </c>
      <c r="BC172" s="103">
        <v>0</v>
      </c>
    </row>
    <row r="173" spans="1:55" s="11" customFormat="1" ht="32.25" hidden="1" customHeight="1" x14ac:dyDescent="0.25">
      <c r="A173" s="27" t="s">
        <v>471</v>
      </c>
      <c r="B173" s="27"/>
      <c r="C173" s="27"/>
      <c r="D173" s="103"/>
      <c r="E173" s="62">
        <v>851</v>
      </c>
      <c r="F173" s="62" t="s">
        <v>375</v>
      </c>
      <c r="G173" s="62" t="s">
        <v>375</v>
      </c>
      <c r="H173" s="62" t="s">
        <v>472</v>
      </c>
      <c r="I173" s="63"/>
      <c r="J173" s="77">
        <f t="shared" ref="J173:S174" si="199">J174</f>
        <v>11852348.51</v>
      </c>
      <c r="K173" s="77">
        <f t="shared" si="199"/>
        <v>11733824.51</v>
      </c>
      <c r="L173" s="77">
        <f t="shared" si="199"/>
        <v>118524</v>
      </c>
      <c r="M173" s="77">
        <f t="shared" si="199"/>
        <v>0</v>
      </c>
      <c r="N173" s="77">
        <f t="shared" si="199"/>
        <v>1978696.45</v>
      </c>
      <c r="O173" s="77">
        <f t="shared" si="199"/>
        <v>1958910</v>
      </c>
      <c r="P173" s="77">
        <f t="shared" si="199"/>
        <v>19786.45</v>
      </c>
      <c r="Q173" s="77">
        <f t="shared" si="199"/>
        <v>0</v>
      </c>
      <c r="R173" s="77">
        <f t="shared" si="199"/>
        <v>13831044.959999999</v>
      </c>
      <c r="S173" s="77">
        <f t="shared" si="199"/>
        <v>13692734.51</v>
      </c>
      <c r="T173" s="77">
        <f t="shared" ref="T173:AC174" si="200">T174</f>
        <v>138310.45000000001</v>
      </c>
      <c r="U173" s="77">
        <f t="shared" si="200"/>
        <v>0</v>
      </c>
      <c r="V173" s="77">
        <f t="shared" si="200"/>
        <v>0</v>
      </c>
      <c r="W173" s="77">
        <f t="shared" si="200"/>
        <v>0</v>
      </c>
      <c r="X173" s="77">
        <f t="shared" si="200"/>
        <v>0</v>
      </c>
      <c r="Y173" s="77">
        <f t="shared" si="200"/>
        <v>0</v>
      </c>
      <c r="Z173" s="77">
        <f t="shared" si="200"/>
        <v>13831044.959999999</v>
      </c>
      <c r="AA173" s="77">
        <f t="shared" si="200"/>
        <v>13692734.51</v>
      </c>
      <c r="AB173" s="77">
        <f t="shared" si="200"/>
        <v>138310.45000000001</v>
      </c>
      <c r="AC173" s="77">
        <f t="shared" si="200"/>
        <v>0</v>
      </c>
      <c r="AD173" s="77">
        <f t="shared" ref="AD173:AM174" si="201">AD174</f>
        <v>20446362.829999998</v>
      </c>
      <c r="AE173" s="77">
        <f t="shared" si="201"/>
        <v>20241897.829999998</v>
      </c>
      <c r="AF173" s="77">
        <f t="shared" si="201"/>
        <v>204465</v>
      </c>
      <c r="AG173" s="77">
        <f t="shared" si="201"/>
        <v>0</v>
      </c>
      <c r="AH173" s="77">
        <f t="shared" si="201"/>
        <v>0</v>
      </c>
      <c r="AI173" s="77">
        <f t="shared" si="201"/>
        <v>0</v>
      </c>
      <c r="AJ173" s="77">
        <f t="shared" si="201"/>
        <v>0</v>
      </c>
      <c r="AK173" s="77">
        <f t="shared" si="201"/>
        <v>0</v>
      </c>
      <c r="AL173" s="77">
        <f t="shared" si="201"/>
        <v>20446362.829999998</v>
      </c>
      <c r="AM173" s="77">
        <f t="shared" si="201"/>
        <v>20241897.829999998</v>
      </c>
      <c r="AN173" s="77">
        <f t="shared" ref="AN173:AW174" si="202">AN174</f>
        <v>204465</v>
      </c>
      <c r="AO173" s="77">
        <f t="shared" si="202"/>
        <v>0</v>
      </c>
      <c r="AP173" s="77">
        <f t="shared" si="202"/>
        <v>3800000</v>
      </c>
      <c r="AQ173" s="77">
        <f t="shared" si="202"/>
        <v>3762000</v>
      </c>
      <c r="AR173" s="77">
        <f t="shared" si="202"/>
        <v>38000</v>
      </c>
      <c r="AS173" s="77">
        <f t="shared" si="202"/>
        <v>0</v>
      </c>
      <c r="AT173" s="77">
        <f t="shared" si="202"/>
        <v>0</v>
      </c>
      <c r="AU173" s="77">
        <f t="shared" si="202"/>
        <v>0</v>
      </c>
      <c r="AV173" s="77">
        <f t="shared" si="202"/>
        <v>0</v>
      </c>
      <c r="AW173" s="77">
        <f t="shared" si="202"/>
        <v>0</v>
      </c>
      <c r="AX173" s="77">
        <f t="shared" ref="AX173:BA174" si="203">AX174</f>
        <v>3800000</v>
      </c>
      <c r="AY173" s="77">
        <f t="shared" si="203"/>
        <v>3762000</v>
      </c>
      <c r="AZ173" s="77">
        <f t="shared" si="203"/>
        <v>38000</v>
      </c>
      <c r="BA173" s="77">
        <f t="shared" si="203"/>
        <v>0</v>
      </c>
      <c r="BB173" s="103">
        <v>0</v>
      </c>
      <c r="BC173" s="103">
        <v>0</v>
      </c>
    </row>
    <row r="174" spans="1:55" s="11" customFormat="1" ht="32.25" hidden="1" customHeight="1" x14ac:dyDescent="0.25">
      <c r="A174" s="27" t="s">
        <v>452</v>
      </c>
      <c r="B174" s="27"/>
      <c r="C174" s="27"/>
      <c r="D174" s="103"/>
      <c r="E174" s="62">
        <v>851</v>
      </c>
      <c r="F174" s="62" t="s">
        <v>375</v>
      </c>
      <c r="G174" s="62" t="s">
        <v>375</v>
      </c>
      <c r="H174" s="62" t="s">
        <v>472</v>
      </c>
      <c r="I174" s="63" t="s">
        <v>453</v>
      </c>
      <c r="J174" s="77">
        <f t="shared" si="199"/>
        <v>11852348.51</v>
      </c>
      <c r="K174" s="77">
        <f t="shared" si="199"/>
        <v>11733824.51</v>
      </c>
      <c r="L174" s="77">
        <f t="shared" si="199"/>
        <v>118524</v>
      </c>
      <c r="M174" s="77">
        <f t="shared" si="199"/>
        <v>0</v>
      </c>
      <c r="N174" s="77">
        <f t="shared" si="199"/>
        <v>1978696.45</v>
      </c>
      <c r="O174" s="77">
        <f t="shared" si="199"/>
        <v>1958910</v>
      </c>
      <c r="P174" s="77">
        <f t="shared" si="199"/>
        <v>19786.45</v>
      </c>
      <c r="Q174" s="77">
        <f t="shared" si="199"/>
        <v>0</v>
      </c>
      <c r="R174" s="77">
        <f t="shared" si="199"/>
        <v>13831044.959999999</v>
      </c>
      <c r="S174" s="77">
        <f t="shared" si="199"/>
        <v>13692734.51</v>
      </c>
      <c r="T174" s="77">
        <f t="shared" si="200"/>
        <v>138310.45000000001</v>
      </c>
      <c r="U174" s="77">
        <f t="shared" si="200"/>
        <v>0</v>
      </c>
      <c r="V174" s="77">
        <f t="shared" si="200"/>
        <v>0</v>
      </c>
      <c r="W174" s="77">
        <f t="shared" si="200"/>
        <v>0</v>
      </c>
      <c r="X174" s="77">
        <f t="shared" si="200"/>
        <v>0</v>
      </c>
      <c r="Y174" s="77">
        <f t="shared" si="200"/>
        <v>0</v>
      </c>
      <c r="Z174" s="77">
        <f t="shared" si="200"/>
        <v>13831044.959999999</v>
      </c>
      <c r="AA174" s="77">
        <f t="shared" si="200"/>
        <v>13692734.51</v>
      </c>
      <c r="AB174" s="77">
        <f t="shared" si="200"/>
        <v>138310.45000000001</v>
      </c>
      <c r="AC174" s="77">
        <f t="shared" si="200"/>
        <v>0</v>
      </c>
      <c r="AD174" s="77">
        <f t="shared" si="201"/>
        <v>20446362.829999998</v>
      </c>
      <c r="AE174" s="77">
        <f t="shared" si="201"/>
        <v>20241897.829999998</v>
      </c>
      <c r="AF174" s="77">
        <f t="shared" si="201"/>
        <v>204465</v>
      </c>
      <c r="AG174" s="77">
        <f t="shared" si="201"/>
        <v>0</v>
      </c>
      <c r="AH174" s="77">
        <f t="shared" si="201"/>
        <v>0</v>
      </c>
      <c r="AI174" s="77">
        <f t="shared" si="201"/>
        <v>0</v>
      </c>
      <c r="AJ174" s="77">
        <f t="shared" si="201"/>
        <v>0</v>
      </c>
      <c r="AK174" s="77">
        <f t="shared" si="201"/>
        <v>0</v>
      </c>
      <c r="AL174" s="77">
        <f t="shared" si="201"/>
        <v>20446362.829999998</v>
      </c>
      <c r="AM174" s="77">
        <f t="shared" si="201"/>
        <v>20241897.829999998</v>
      </c>
      <c r="AN174" s="77">
        <f t="shared" si="202"/>
        <v>204465</v>
      </c>
      <c r="AO174" s="77">
        <f t="shared" si="202"/>
        <v>0</v>
      </c>
      <c r="AP174" s="77">
        <f t="shared" si="202"/>
        <v>3800000</v>
      </c>
      <c r="AQ174" s="77">
        <f t="shared" si="202"/>
        <v>3762000</v>
      </c>
      <c r="AR174" s="77">
        <f t="shared" si="202"/>
        <v>38000</v>
      </c>
      <c r="AS174" s="77">
        <f t="shared" si="202"/>
        <v>0</v>
      </c>
      <c r="AT174" s="77">
        <f t="shared" si="202"/>
        <v>0</v>
      </c>
      <c r="AU174" s="77">
        <f t="shared" si="202"/>
        <v>0</v>
      </c>
      <c r="AV174" s="77">
        <f t="shared" si="202"/>
        <v>0</v>
      </c>
      <c r="AW174" s="77">
        <f t="shared" si="202"/>
        <v>0</v>
      </c>
      <c r="AX174" s="77">
        <f t="shared" si="203"/>
        <v>3800000</v>
      </c>
      <c r="AY174" s="77">
        <f t="shared" si="203"/>
        <v>3762000</v>
      </c>
      <c r="AZ174" s="77">
        <f t="shared" si="203"/>
        <v>38000</v>
      </c>
      <c r="BA174" s="77">
        <f t="shared" si="203"/>
        <v>0</v>
      </c>
      <c r="BB174" s="103">
        <v>0</v>
      </c>
      <c r="BC174" s="103">
        <v>0</v>
      </c>
    </row>
    <row r="175" spans="1:55" s="11" customFormat="1" ht="32.25" hidden="1" customHeight="1" x14ac:dyDescent="0.25">
      <c r="A175" s="27" t="s">
        <v>454</v>
      </c>
      <c r="B175" s="27"/>
      <c r="C175" s="27"/>
      <c r="D175" s="103"/>
      <c r="E175" s="62">
        <v>851</v>
      </c>
      <c r="F175" s="62" t="s">
        <v>375</v>
      </c>
      <c r="G175" s="62" t="s">
        <v>375</v>
      </c>
      <c r="H175" s="62" t="s">
        <v>472</v>
      </c>
      <c r="I175" s="63" t="s">
        <v>455</v>
      </c>
      <c r="J175" s="122">
        <f>K175+L175</f>
        <v>11852348.51</v>
      </c>
      <c r="K175" s="122">
        <f>26371512.75-14637688.24</f>
        <v>11733824.51</v>
      </c>
      <c r="L175" s="122">
        <f>266380-147856</f>
        <v>118524</v>
      </c>
      <c r="M175" s="122"/>
      <c r="N175" s="122">
        <f>O175+P175</f>
        <v>1978696.45</v>
      </c>
      <c r="O175" s="122">
        <f>1162350+796560</f>
        <v>1958910</v>
      </c>
      <c r="P175" s="122">
        <f>19787-0.55</f>
        <v>19786.45</v>
      </c>
      <c r="Q175" s="122"/>
      <c r="R175" s="77">
        <f>J175+N175</f>
        <v>13831044.959999999</v>
      </c>
      <c r="S175" s="77">
        <f>K175+O175</f>
        <v>13692734.51</v>
      </c>
      <c r="T175" s="77">
        <f>L175+P175</f>
        <v>138310.45000000001</v>
      </c>
      <c r="U175" s="77">
        <f>M175+Q175</f>
        <v>0</v>
      </c>
      <c r="V175" s="122"/>
      <c r="W175" s="122"/>
      <c r="X175" s="122"/>
      <c r="Y175" s="122"/>
      <c r="Z175" s="77">
        <f>R175+V175</f>
        <v>13831044.959999999</v>
      </c>
      <c r="AA175" s="77">
        <f>S175+W175</f>
        <v>13692734.51</v>
      </c>
      <c r="AB175" s="77">
        <f>T175+X175</f>
        <v>138310.45000000001</v>
      </c>
      <c r="AC175" s="77">
        <f>U175+Y175</f>
        <v>0</v>
      </c>
      <c r="AD175" s="122">
        <f>AE175+AF175</f>
        <v>20446362.829999998</v>
      </c>
      <c r="AE175" s="122">
        <f>6900300+13341597.83</f>
        <v>20241897.829999998</v>
      </c>
      <c r="AF175" s="122">
        <f>69700+134765</f>
        <v>204465</v>
      </c>
      <c r="AG175" s="122"/>
      <c r="AH175" s="122"/>
      <c r="AI175" s="122"/>
      <c r="AJ175" s="122"/>
      <c r="AK175" s="122"/>
      <c r="AL175" s="77">
        <f>AD175+AH175</f>
        <v>20446362.829999998</v>
      </c>
      <c r="AM175" s="77">
        <f>AE175+AI175</f>
        <v>20241897.829999998</v>
      </c>
      <c r="AN175" s="77">
        <f>AF175+AJ175</f>
        <v>204465</v>
      </c>
      <c r="AO175" s="77">
        <f>AG175+AK175</f>
        <v>0</v>
      </c>
      <c r="AP175" s="122">
        <v>3800000</v>
      </c>
      <c r="AQ175" s="122">
        <v>3762000</v>
      </c>
      <c r="AR175" s="122">
        <v>38000</v>
      </c>
      <c r="AS175" s="122"/>
      <c r="AT175" s="122"/>
      <c r="AU175" s="122"/>
      <c r="AV175" s="122"/>
      <c r="AW175" s="122"/>
      <c r="AX175" s="77">
        <f>AP175+AT175</f>
        <v>3800000</v>
      </c>
      <c r="AY175" s="77">
        <f>AQ175+AU175</f>
        <v>3762000</v>
      </c>
      <c r="AZ175" s="77">
        <f>AR175+AV175</f>
        <v>38000</v>
      </c>
      <c r="BA175" s="77">
        <f>AS175+AW175</f>
        <v>0</v>
      </c>
      <c r="BB175" s="103">
        <v>0</v>
      </c>
      <c r="BC175" s="103">
        <v>0</v>
      </c>
    </row>
    <row r="176" spans="1:55" s="11" customFormat="1" ht="32.25" hidden="1" customHeight="1" x14ac:dyDescent="0.25">
      <c r="A176" s="27" t="s">
        <v>471</v>
      </c>
      <c r="B176" s="27"/>
      <c r="C176" s="27"/>
      <c r="D176" s="103"/>
      <c r="E176" s="62">
        <v>851</v>
      </c>
      <c r="F176" s="62" t="s">
        <v>375</v>
      </c>
      <c r="G176" s="62" t="s">
        <v>375</v>
      </c>
      <c r="H176" s="62" t="s">
        <v>473</v>
      </c>
      <c r="I176" s="63"/>
      <c r="J176" s="77">
        <f t="shared" ref="J176:S177" si="204">J177</f>
        <v>0</v>
      </c>
      <c r="K176" s="77">
        <f t="shared" si="204"/>
        <v>0</v>
      </c>
      <c r="L176" s="77">
        <f t="shared" si="204"/>
        <v>0</v>
      </c>
      <c r="M176" s="77">
        <f t="shared" si="204"/>
        <v>0</v>
      </c>
      <c r="N176" s="77">
        <f t="shared" si="204"/>
        <v>0</v>
      </c>
      <c r="O176" s="77">
        <f t="shared" si="204"/>
        <v>0</v>
      </c>
      <c r="P176" s="77">
        <f t="shared" si="204"/>
        <v>0</v>
      </c>
      <c r="Q176" s="77">
        <f t="shared" si="204"/>
        <v>0</v>
      </c>
      <c r="R176" s="77">
        <f t="shared" si="204"/>
        <v>0</v>
      </c>
      <c r="S176" s="77">
        <f t="shared" si="204"/>
        <v>0</v>
      </c>
      <c r="T176" s="77">
        <f t="shared" ref="T176:AC177" si="205">T177</f>
        <v>0</v>
      </c>
      <c r="U176" s="77">
        <f t="shared" si="205"/>
        <v>0</v>
      </c>
      <c r="V176" s="77">
        <f t="shared" si="205"/>
        <v>0</v>
      </c>
      <c r="W176" s="77">
        <f t="shared" si="205"/>
        <v>0</v>
      </c>
      <c r="X176" s="77">
        <f t="shared" si="205"/>
        <v>0</v>
      </c>
      <c r="Y176" s="77">
        <f t="shared" si="205"/>
        <v>0</v>
      </c>
      <c r="Z176" s="77">
        <f t="shared" si="205"/>
        <v>0</v>
      </c>
      <c r="AA176" s="77">
        <f t="shared" si="205"/>
        <v>0</v>
      </c>
      <c r="AB176" s="77">
        <f t="shared" si="205"/>
        <v>0</v>
      </c>
      <c r="AC176" s="77">
        <f t="shared" si="205"/>
        <v>0</v>
      </c>
      <c r="AD176" s="77">
        <f t="shared" ref="AD176:AM177" si="206">AD177</f>
        <v>0</v>
      </c>
      <c r="AE176" s="77">
        <f t="shared" si="206"/>
        <v>0</v>
      </c>
      <c r="AF176" s="77">
        <f t="shared" si="206"/>
        <v>0</v>
      </c>
      <c r="AG176" s="77">
        <f t="shared" si="206"/>
        <v>0</v>
      </c>
      <c r="AH176" s="77">
        <f t="shared" si="206"/>
        <v>0</v>
      </c>
      <c r="AI176" s="77">
        <f t="shared" si="206"/>
        <v>0</v>
      </c>
      <c r="AJ176" s="77">
        <f t="shared" si="206"/>
        <v>0</v>
      </c>
      <c r="AK176" s="77">
        <f t="shared" si="206"/>
        <v>0</v>
      </c>
      <c r="AL176" s="77">
        <f t="shared" si="206"/>
        <v>0</v>
      </c>
      <c r="AM176" s="77">
        <f t="shared" si="206"/>
        <v>0</v>
      </c>
      <c r="AN176" s="77">
        <f t="shared" ref="AN176:AW177" si="207">AN177</f>
        <v>0</v>
      </c>
      <c r="AO176" s="77">
        <f t="shared" si="207"/>
        <v>0</v>
      </c>
      <c r="AP176" s="77">
        <f t="shared" si="207"/>
        <v>0</v>
      </c>
      <c r="AQ176" s="77">
        <f t="shared" si="207"/>
        <v>0</v>
      </c>
      <c r="AR176" s="77">
        <f t="shared" si="207"/>
        <v>0</v>
      </c>
      <c r="AS176" s="77">
        <f t="shared" si="207"/>
        <v>0</v>
      </c>
      <c r="AT176" s="77">
        <f t="shared" si="207"/>
        <v>0</v>
      </c>
      <c r="AU176" s="77">
        <f t="shared" si="207"/>
        <v>0</v>
      </c>
      <c r="AV176" s="77">
        <f t="shared" si="207"/>
        <v>0</v>
      </c>
      <c r="AW176" s="77">
        <f t="shared" si="207"/>
        <v>0</v>
      </c>
      <c r="AX176" s="77">
        <f t="shared" ref="AX176:BA177" si="208">AX177</f>
        <v>0</v>
      </c>
      <c r="AY176" s="77">
        <f t="shared" si="208"/>
        <v>0</v>
      </c>
      <c r="AZ176" s="77">
        <f t="shared" si="208"/>
        <v>0</v>
      </c>
      <c r="BA176" s="77">
        <f t="shared" si="208"/>
        <v>0</v>
      </c>
      <c r="BB176" s="103">
        <v>0</v>
      </c>
      <c r="BC176" s="103">
        <v>0</v>
      </c>
    </row>
    <row r="177" spans="1:55" s="11" customFormat="1" ht="32.25" hidden="1" customHeight="1" x14ac:dyDescent="0.25">
      <c r="A177" s="27" t="s">
        <v>452</v>
      </c>
      <c r="B177" s="27"/>
      <c r="C177" s="27"/>
      <c r="D177" s="103"/>
      <c r="E177" s="62">
        <v>851</v>
      </c>
      <c r="F177" s="62" t="s">
        <v>375</v>
      </c>
      <c r="G177" s="62" t="s">
        <v>375</v>
      </c>
      <c r="H177" s="62" t="s">
        <v>473</v>
      </c>
      <c r="I177" s="63" t="s">
        <v>453</v>
      </c>
      <c r="J177" s="77">
        <f t="shared" si="204"/>
        <v>0</v>
      </c>
      <c r="K177" s="77">
        <f t="shared" si="204"/>
        <v>0</v>
      </c>
      <c r="L177" s="77">
        <f t="shared" si="204"/>
        <v>0</v>
      </c>
      <c r="M177" s="77">
        <f t="shared" si="204"/>
        <v>0</v>
      </c>
      <c r="N177" s="77">
        <f t="shared" si="204"/>
        <v>0</v>
      </c>
      <c r="O177" s="77">
        <f t="shared" si="204"/>
        <v>0</v>
      </c>
      <c r="P177" s="77">
        <f t="shared" si="204"/>
        <v>0</v>
      </c>
      <c r="Q177" s="77">
        <f t="shared" si="204"/>
        <v>0</v>
      </c>
      <c r="R177" s="77">
        <f t="shared" si="204"/>
        <v>0</v>
      </c>
      <c r="S177" s="77">
        <f t="shared" si="204"/>
        <v>0</v>
      </c>
      <c r="T177" s="77">
        <f t="shared" si="205"/>
        <v>0</v>
      </c>
      <c r="U177" s="77">
        <f t="shared" si="205"/>
        <v>0</v>
      </c>
      <c r="V177" s="77">
        <f t="shared" si="205"/>
        <v>0</v>
      </c>
      <c r="W177" s="77">
        <f t="shared" si="205"/>
        <v>0</v>
      </c>
      <c r="X177" s="77">
        <f t="shared" si="205"/>
        <v>0</v>
      </c>
      <c r="Y177" s="77">
        <f t="shared" si="205"/>
        <v>0</v>
      </c>
      <c r="Z177" s="77">
        <f t="shared" si="205"/>
        <v>0</v>
      </c>
      <c r="AA177" s="77">
        <f t="shared" si="205"/>
        <v>0</v>
      </c>
      <c r="AB177" s="77">
        <f t="shared" si="205"/>
        <v>0</v>
      </c>
      <c r="AC177" s="77">
        <f t="shared" si="205"/>
        <v>0</v>
      </c>
      <c r="AD177" s="77">
        <f t="shared" si="206"/>
        <v>0</v>
      </c>
      <c r="AE177" s="77">
        <f t="shared" si="206"/>
        <v>0</v>
      </c>
      <c r="AF177" s="77">
        <f t="shared" si="206"/>
        <v>0</v>
      </c>
      <c r="AG177" s="77">
        <f t="shared" si="206"/>
        <v>0</v>
      </c>
      <c r="AH177" s="77">
        <f t="shared" si="206"/>
        <v>0</v>
      </c>
      <c r="AI177" s="77">
        <f t="shared" si="206"/>
        <v>0</v>
      </c>
      <c r="AJ177" s="77">
        <f t="shared" si="206"/>
        <v>0</v>
      </c>
      <c r="AK177" s="77">
        <f t="shared" si="206"/>
        <v>0</v>
      </c>
      <c r="AL177" s="77">
        <f t="shared" si="206"/>
        <v>0</v>
      </c>
      <c r="AM177" s="77">
        <f t="shared" si="206"/>
        <v>0</v>
      </c>
      <c r="AN177" s="77">
        <f t="shared" si="207"/>
        <v>0</v>
      </c>
      <c r="AO177" s="77">
        <f t="shared" si="207"/>
        <v>0</v>
      </c>
      <c r="AP177" s="77">
        <f t="shared" si="207"/>
        <v>0</v>
      </c>
      <c r="AQ177" s="77">
        <f t="shared" si="207"/>
        <v>0</v>
      </c>
      <c r="AR177" s="77">
        <f t="shared" si="207"/>
        <v>0</v>
      </c>
      <c r="AS177" s="77">
        <f t="shared" si="207"/>
        <v>0</v>
      </c>
      <c r="AT177" s="77">
        <f t="shared" si="207"/>
        <v>0</v>
      </c>
      <c r="AU177" s="77">
        <f t="shared" si="207"/>
        <v>0</v>
      </c>
      <c r="AV177" s="77">
        <f t="shared" si="207"/>
        <v>0</v>
      </c>
      <c r="AW177" s="77">
        <f t="shared" si="207"/>
        <v>0</v>
      </c>
      <c r="AX177" s="77">
        <f t="shared" si="208"/>
        <v>0</v>
      </c>
      <c r="AY177" s="77">
        <f t="shared" si="208"/>
        <v>0</v>
      </c>
      <c r="AZ177" s="77">
        <f t="shared" si="208"/>
        <v>0</v>
      </c>
      <c r="BA177" s="77">
        <f t="shared" si="208"/>
        <v>0</v>
      </c>
      <c r="BB177" s="103">
        <v>0</v>
      </c>
      <c r="BC177" s="103">
        <v>0</v>
      </c>
    </row>
    <row r="178" spans="1:55" s="11" customFormat="1" ht="32.25" hidden="1" customHeight="1" x14ac:dyDescent="0.25">
      <c r="A178" s="27" t="s">
        <v>454</v>
      </c>
      <c r="B178" s="27"/>
      <c r="C178" s="27"/>
      <c r="D178" s="103"/>
      <c r="E178" s="62">
        <v>851</v>
      </c>
      <c r="F178" s="62" t="s">
        <v>375</v>
      </c>
      <c r="G178" s="62" t="s">
        <v>375</v>
      </c>
      <c r="H178" s="62" t="s">
        <v>473</v>
      </c>
      <c r="I178" s="63" t="s">
        <v>455</v>
      </c>
      <c r="J178" s="122"/>
      <c r="K178" s="122"/>
      <c r="L178" s="122"/>
      <c r="M178" s="122"/>
      <c r="N178" s="122"/>
      <c r="O178" s="122"/>
      <c r="P178" s="122"/>
      <c r="Q178" s="122"/>
      <c r="R178" s="77">
        <f>J178+N178</f>
        <v>0</v>
      </c>
      <c r="S178" s="77">
        <f>K178+O178</f>
        <v>0</v>
      </c>
      <c r="T178" s="77">
        <f>L178+P178</f>
        <v>0</v>
      </c>
      <c r="U178" s="77">
        <f>M178+Q178</f>
        <v>0</v>
      </c>
      <c r="V178" s="122"/>
      <c r="W178" s="122"/>
      <c r="X178" s="122"/>
      <c r="Y178" s="122"/>
      <c r="Z178" s="77">
        <f>R178+V178</f>
        <v>0</v>
      </c>
      <c r="AA178" s="77">
        <f>S178+W178</f>
        <v>0</v>
      </c>
      <c r="AB178" s="77">
        <f>T178+X178</f>
        <v>0</v>
      </c>
      <c r="AC178" s="77">
        <f>U178+Y178</f>
        <v>0</v>
      </c>
      <c r="AD178" s="122"/>
      <c r="AE178" s="122"/>
      <c r="AF178" s="122"/>
      <c r="AG178" s="122"/>
      <c r="AH178" s="122"/>
      <c r="AI178" s="122"/>
      <c r="AJ178" s="122"/>
      <c r="AK178" s="122"/>
      <c r="AL178" s="77">
        <f>AD178+AH178</f>
        <v>0</v>
      </c>
      <c r="AM178" s="77">
        <f>AE178+AI178</f>
        <v>0</v>
      </c>
      <c r="AN178" s="77">
        <f>AF178+AJ178</f>
        <v>0</v>
      </c>
      <c r="AO178" s="77">
        <f>AG178+AK178</f>
        <v>0</v>
      </c>
      <c r="AP178" s="122"/>
      <c r="AQ178" s="122"/>
      <c r="AR178" s="122"/>
      <c r="AS178" s="122"/>
      <c r="AT178" s="122"/>
      <c r="AU178" s="122"/>
      <c r="AV178" s="122"/>
      <c r="AW178" s="122"/>
      <c r="AX178" s="77">
        <f>AP178+AT178</f>
        <v>0</v>
      </c>
      <c r="AY178" s="77">
        <f>AQ178+AU178</f>
        <v>0</v>
      </c>
      <c r="AZ178" s="77">
        <f>AR178+AV178</f>
        <v>0</v>
      </c>
      <c r="BA178" s="77">
        <f>AS178+AW178</f>
        <v>0</v>
      </c>
      <c r="BB178" s="103">
        <v>0</v>
      </c>
      <c r="BC178" s="103">
        <v>0</v>
      </c>
    </row>
    <row r="179" spans="1:55" s="11" customFormat="1" ht="46.5" customHeight="1" x14ac:dyDescent="0.25">
      <c r="A179" s="27" t="s">
        <v>474</v>
      </c>
      <c r="B179" s="27"/>
      <c r="C179" s="27"/>
      <c r="D179" s="103"/>
      <c r="E179" s="62">
        <v>851</v>
      </c>
      <c r="F179" s="62" t="s">
        <v>375</v>
      </c>
      <c r="G179" s="62" t="s">
        <v>375</v>
      </c>
      <c r="H179" s="62" t="s">
        <v>475</v>
      </c>
      <c r="I179" s="63"/>
      <c r="J179" s="77">
        <f t="shared" ref="J179:S180" si="209">J180</f>
        <v>0</v>
      </c>
      <c r="K179" s="77">
        <f t="shared" si="209"/>
        <v>0</v>
      </c>
      <c r="L179" s="77">
        <f t="shared" si="209"/>
        <v>0</v>
      </c>
      <c r="M179" s="77">
        <f t="shared" si="209"/>
        <v>0</v>
      </c>
      <c r="N179" s="77">
        <f t="shared" si="209"/>
        <v>2724000</v>
      </c>
      <c r="O179" s="77">
        <f t="shared" si="209"/>
        <v>2300000</v>
      </c>
      <c r="P179" s="77">
        <f t="shared" si="209"/>
        <v>424000</v>
      </c>
      <c r="Q179" s="77">
        <f t="shared" si="209"/>
        <v>0</v>
      </c>
      <c r="R179" s="77">
        <f t="shared" si="209"/>
        <v>2724000</v>
      </c>
      <c r="S179" s="77">
        <f t="shared" si="209"/>
        <v>2300000</v>
      </c>
      <c r="T179" s="77">
        <f t="shared" ref="T179:AC180" si="210">T180</f>
        <v>424000</v>
      </c>
      <c r="U179" s="77">
        <f t="shared" si="210"/>
        <v>0</v>
      </c>
      <c r="V179" s="77">
        <f t="shared" si="210"/>
        <v>-2724000</v>
      </c>
      <c r="W179" s="77">
        <f t="shared" si="210"/>
        <v>-2300000</v>
      </c>
      <c r="X179" s="77">
        <f t="shared" si="210"/>
        <v>-424000</v>
      </c>
      <c r="Y179" s="77">
        <f t="shared" si="210"/>
        <v>0</v>
      </c>
      <c r="Z179" s="77">
        <f t="shared" si="210"/>
        <v>0</v>
      </c>
      <c r="AA179" s="77">
        <f t="shared" si="210"/>
        <v>0</v>
      </c>
      <c r="AB179" s="77">
        <f t="shared" si="210"/>
        <v>0</v>
      </c>
      <c r="AC179" s="77">
        <f t="shared" si="210"/>
        <v>0</v>
      </c>
      <c r="AD179" s="122"/>
      <c r="AE179" s="122"/>
      <c r="AF179" s="122"/>
      <c r="AG179" s="122"/>
      <c r="AH179" s="122"/>
      <c r="AI179" s="122"/>
      <c r="AJ179" s="122"/>
      <c r="AK179" s="122"/>
      <c r="AL179" s="77"/>
      <c r="AM179" s="77"/>
      <c r="AN179" s="77"/>
      <c r="AO179" s="77"/>
      <c r="AP179" s="122"/>
      <c r="AQ179" s="122"/>
      <c r="AR179" s="122"/>
      <c r="AS179" s="122"/>
      <c r="AT179" s="122"/>
      <c r="AU179" s="122"/>
      <c r="AV179" s="122"/>
      <c r="AW179" s="122"/>
      <c r="AX179" s="77"/>
      <c r="AY179" s="77"/>
      <c r="AZ179" s="77"/>
      <c r="BA179" s="77"/>
      <c r="BB179" s="103">
        <v>0</v>
      </c>
      <c r="BC179" s="103">
        <v>0</v>
      </c>
    </row>
    <row r="180" spans="1:55" s="11" customFormat="1" ht="46.5" customHeight="1" x14ac:dyDescent="0.25">
      <c r="A180" s="27" t="s">
        <v>337</v>
      </c>
      <c r="B180" s="27"/>
      <c r="C180" s="27"/>
      <c r="D180" s="103"/>
      <c r="E180" s="62">
        <v>851</v>
      </c>
      <c r="F180" s="62" t="s">
        <v>375</v>
      </c>
      <c r="G180" s="62" t="s">
        <v>375</v>
      </c>
      <c r="H180" s="62" t="s">
        <v>475</v>
      </c>
      <c r="I180" s="63" t="s">
        <v>338</v>
      </c>
      <c r="J180" s="77">
        <f t="shared" si="209"/>
        <v>0</v>
      </c>
      <c r="K180" s="77">
        <f t="shared" si="209"/>
        <v>0</v>
      </c>
      <c r="L180" s="77">
        <f t="shared" si="209"/>
        <v>0</v>
      </c>
      <c r="M180" s="77">
        <f t="shared" si="209"/>
        <v>0</v>
      </c>
      <c r="N180" s="77">
        <f t="shared" si="209"/>
        <v>2724000</v>
      </c>
      <c r="O180" s="77">
        <f t="shared" si="209"/>
        <v>2300000</v>
      </c>
      <c r="P180" s="77">
        <f t="shared" si="209"/>
        <v>424000</v>
      </c>
      <c r="Q180" s="77">
        <f t="shared" si="209"/>
        <v>0</v>
      </c>
      <c r="R180" s="77">
        <f t="shared" si="209"/>
        <v>2724000</v>
      </c>
      <c r="S180" s="77">
        <f t="shared" si="209"/>
        <v>2300000</v>
      </c>
      <c r="T180" s="77">
        <f t="shared" si="210"/>
        <v>424000</v>
      </c>
      <c r="U180" s="77">
        <f t="shared" si="210"/>
        <v>0</v>
      </c>
      <c r="V180" s="77">
        <f t="shared" si="210"/>
        <v>-2724000</v>
      </c>
      <c r="W180" s="77">
        <f t="shared" si="210"/>
        <v>-2300000</v>
      </c>
      <c r="X180" s="77">
        <f t="shared" si="210"/>
        <v>-424000</v>
      </c>
      <c r="Y180" s="77">
        <f t="shared" si="210"/>
        <v>0</v>
      </c>
      <c r="Z180" s="77">
        <f t="shared" si="210"/>
        <v>0</v>
      </c>
      <c r="AA180" s="77">
        <f t="shared" si="210"/>
        <v>0</v>
      </c>
      <c r="AB180" s="77">
        <f t="shared" si="210"/>
        <v>0</v>
      </c>
      <c r="AC180" s="77">
        <f t="shared" si="210"/>
        <v>0</v>
      </c>
      <c r="AD180" s="122"/>
      <c r="AE180" s="122"/>
      <c r="AF180" s="122"/>
      <c r="AG180" s="122"/>
      <c r="AH180" s="122"/>
      <c r="AI180" s="122"/>
      <c r="AJ180" s="122"/>
      <c r="AK180" s="122"/>
      <c r="AL180" s="77"/>
      <c r="AM180" s="77"/>
      <c r="AN180" s="77"/>
      <c r="AO180" s="77"/>
      <c r="AP180" s="122"/>
      <c r="AQ180" s="122"/>
      <c r="AR180" s="122"/>
      <c r="AS180" s="122"/>
      <c r="AT180" s="122"/>
      <c r="AU180" s="122"/>
      <c r="AV180" s="122"/>
      <c r="AW180" s="122"/>
      <c r="AX180" s="77"/>
      <c r="AY180" s="77"/>
      <c r="AZ180" s="77"/>
      <c r="BA180" s="77"/>
      <c r="BB180" s="103">
        <v>0</v>
      </c>
      <c r="BC180" s="103">
        <v>0</v>
      </c>
    </row>
    <row r="181" spans="1:55" s="11" customFormat="1" ht="46.5" customHeight="1" x14ac:dyDescent="0.25">
      <c r="A181" s="27" t="s">
        <v>339</v>
      </c>
      <c r="B181" s="27"/>
      <c r="C181" s="27"/>
      <c r="D181" s="103"/>
      <c r="E181" s="62">
        <v>851</v>
      </c>
      <c r="F181" s="62" t="s">
        <v>375</v>
      </c>
      <c r="G181" s="62" t="s">
        <v>375</v>
      </c>
      <c r="H181" s="62" t="s">
        <v>475</v>
      </c>
      <c r="I181" s="63" t="s">
        <v>340</v>
      </c>
      <c r="J181" s="122"/>
      <c r="K181" s="122"/>
      <c r="L181" s="122"/>
      <c r="M181" s="122"/>
      <c r="N181" s="122">
        <f>O181+P181+Q181</f>
        <v>2724000</v>
      </c>
      <c r="O181" s="122">
        <v>2300000</v>
      </c>
      <c r="P181" s="122">
        <v>424000</v>
      </c>
      <c r="Q181" s="122"/>
      <c r="R181" s="77">
        <f>J181+N181</f>
        <v>2724000</v>
      </c>
      <c r="S181" s="77">
        <f>K181+O181</f>
        <v>2300000</v>
      </c>
      <c r="T181" s="77">
        <f>L181+P181</f>
        <v>424000</v>
      </c>
      <c r="U181" s="77">
        <f>M181+Q181</f>
        <v>0</v>
      </c>
      <c r="V181" s="122">
        <f>W181+X181</f>
        <v>-2724000</v>
      </c>
      <c r="W181" s="122">
        <v>-2300000</v>
      </c>
      <c r="X181" s="122">
        <v>-424000</v>
      </c>
      <c r="Y181" s="122"/>
      <c r="Z181" s="77">
        <f>R181+V181</f>
        <v>0</v>
      </c>
      <c r="AA181" s="77">
        <f>S181+W181</f>
        <v>0</v>
      </c>
      <c r="AB181" s="77">
        <f>T181+X181</f>
        <v>0</v>
      </c>
      <c r="AC181" s="77">
        <f>U181+Y181</f>
        <v>0</v>
      </c>
      <c r="AD181" s="122"/>
      <c r="AE181" s="122"/>
      <c r="AF181" s="122"/>
      <c r="AG181" s="122"/>
      <c r="AH181" s="122"/>
      <c r="AI181" s="122"/>
      <c r="AJ181" s="122"/>
      <c r="AK181" s="122"/>
      <c r="AL181" s="77"/>
      <c r="AM181" s="77"/>
      <c r="AN181" s="77"/>
      <c r="AO181" s="77"/>
      <c r="AP181" s="122"/>
      <c r="AQ181" s="122"/>
      <c r="AR181" s="122"/>
      <c r="AS181" s="122"/>
      <c r="AT181" s="122"/>
      <c r="AU181" s="122"/>
      <c r="AV181" s="122"/>
      <c r="AW181" s="122"/>
      <c r="AX181" s="77"/>
      <c r="AY181" s="77"/>
      <c r="AZ181" s="77"/>
      <c r="BA181" s="77"/>
      <c r="BB181" s="103">
        <v>0</v>
      </c>
      <c r="BC181" s="103">
        <v>0</v>
      </c>
    </row>
    <row r="182" spans="1:55" s="11" customFormat="1" ht="32.25" hidden="1" customHeight="1" x14ac:dyDescent="0.25">
      <c r="A182" s="13" t="s">
        <v>476</v>
      </c>
      <c r="B182" s="111"/>
      <c r="C182" s="111"/>
      <c r="D182" s="111"/>
      <c r="E182" s="62">
        <v>851</v>
      </c>
      <c r="F182" s="113" t="s">
        <v>477</v>
      </c>
      <c r="G182" s="113"/>
      <c r="H182" s="62" t="s">
        <v>326</v>
      </c>
      <c r="I182" s="113"/>
      <c r="J182" s="76">
        <f t="shared" ref="J182:BA182" si="211">J183</f>
        <v>12677330</v>
      </c>
      <c r="K182" s="76">
        <f t="shared" si="211"/>
        <v>5297410</v>
      </c>
      <c r="L182" s="76">
        <f t="shared" si="211"/>
        <v>7379920</v>
      </c>
      <c r="M182" s="76">
        <f t="shared" si="211"/>
        <v>0</v>
      </c>
      <c r="N182" s="76">
        <f t="shared" si="211"/>
        <v>389570</v>
      </c>
      <c r="O182" s="76">
        <f t="shared" si="211"/>
        <v>0</v>
      </c>
      <c r="P182" s="76">
        <f t="shared" si="211"/>
        <v>389570</v>
      </c>
      <c r="Q182" s="76">
        <f t="shared" si="211"/>
        <v>0</v>
      </c>
      <c r="R182" s="76">
        <f t="shared" si="211"/>
        <v>13066900</v>
      </c>
      <c r="S182" s="76">
        <f t="shared" si="211"/>
        <v>5297410</v>
      </c>
      <c r="T182" s="76">
        <f t="shared" si="211"/>
        <v>7769490</v>
      </c>
      <c r="U182" s="76">
        <f t="shared" si="211"/>
        <v>0</v>
      </c>
      <c r="V182" s="76">
        <f t="shared" si="211"/>
        <v>0</v>
      </c>
      <c r="W182" s="76">
        <f t="shared" si="211"/>
        <v>0</v>
      </c>
      <c r="X182" s="76">
        <f t="shared" si="211"/>
        <v>0</v>
      </c>
      <c r="Y182" s="76">
        <f t="shared" si="211"/>
        <v>0</v>
      </c>
      <c r="Z182" s="76">
        <f t="shared" si="211"/>
        <v>13066900</v>
      </c>
      <c r="AA182" s="76">
        <f t="shared" si="211"/>
        <v>5297410</v>
      </c>
      <c r="AB182" s="76">
        <f t="shared" si="211"/>
        <v>7769490</v>
      </c>
      <c r="AC182" s="76">
        <f t="shared" si="211"/>
        <v>0</v>
      </c>
      <c r="AD182" s="76">
        <f t="shared" si="211"/>
        <v>6528600</v>
      </c>
      <c r="AE182" s="76">
        <f t="shared" si="211"/>
        <v>156000</v>
      </c>
      <c r="AF182" s="76">
        <f t="shared" si="211"/>
        <v>6372600</v>
      </c>
      <c r="AG182" s="76">
        <f t="shared" si="211"/>
        <v>0</v>
      </c>
      <c r="AH182" s="76">
        <f t="shared" si="211"/>
        <v>0</v>
      </c>
      <c r="AI182" s="76">
        <f t="shared" si="211"/>
        <v>0</v>
      </c>
      <c r="AJ182" s="76">
        <f t="shared" si="211"/>
        <v>0</v>
      </c>
      <c r="AK182" s="76">
        <f t="shared" si="211"/>
        <v>0</v>
      </c>
      <c r="AL182" s="76">
        <f t="shared" si="211"/>
        <v>6528600</v>
      </c>
      <c r="AM182" s="76">
        <f t="shared" si="211"/>
        <v>156000</v>
      </c>
      <c r="AN182" s="76">
        <f t="shared" si="211"/>
        <v>6372600</v>
      </c>
      <c r="AO182" s="76">
        <f t="shared" si="211"/>
        <v>0</v>
      </c>
      <c r="AP182" s="76">
        <f t="shared" si="211"/>
        <v>6528600</v>
      </c>
      <c r="AQ182" s="76">
        <f t="shared" si="211"/>
        <v>156000</v>
      </c>
      <c r="AR182" s="76">
        <f t="shared" si="211"/>
        <v>6372600</v>
      </c>
      <c r="AS182" s="76">
        <f t="shared" si="211"/>
        <v>0</v>
      </c>
      <c r="AT182" s="76">
        <f t="shared" si="211"/>
        <v>0</v>
      </c>
      <c r="AU182" s="76">
        <f t="shared" si="211"/>
        <v>0</v>
      </c>
      <c r="AV182" s="76">
        <f t="shared" si="211"/>
        <v>0</v>
      </c>
      <c r="AW182" s="76">
        <f t="shared" si="211"/>
        <v>0</v>
      </c>
      <c r="AX182" s="76">
        <f t="shared" si="211"/>
        <v>6528600</v>
      </c>
      <c r="AY182" s="76">
        <f t="shared" si="211"/>
        <v>156000</v>
      </c>
      <c r="AZ182" s="76">
        <f t="shared" si="211"/>
        <v>6372600</v>
      </c>
      <c r="BA182" s="76">
        <f t="shared" si="211"/>
        <v>0</v>
      </c>
      <c r="BB182" s="103">
        <v>0</v>
      </c>
      <c r="BC182" s="103">
        <v>0</v>
      </c>
    </row>
    <row r="183" spans="1:55" s="116" customFormat="1" ht="32.25" hidden="1" customHeight="1" x14ac:dyDescent="0.25">
      <c r="A183" s="13" t="s">
        <v>478</v>
      </c>
      <c r="B183" s="111"/>
      <c r="C183" s="111"/>
      <c r="D183" s="111"/>
      <c r="E183" s="119">
        <v>851</v>
      </c>
      <c r="F183" s="113" t="s">
        <v>477</v>
      </c>
      <c r="G183" s="119" t="s">
        <v>401</v>
      </c>
      <c r="H183" s="119" t="s">
        <v>326</v>
      </c>
      <c r="I183" s="113"/>
      <c r="J183" s="115">
        <f t="shared" ref="J183:BA183" si="212">J184+J187+J190+J196+J193+J199</f>
        <v>12677330</v>
      </c>
      <c r="K183" s="115">
        <f t="shared" si="212"/>
        <v>5297410</v>
      </c>
      <c r="L183" s="115">
        <f t="shared" si="212"/>
        <v>7379920</v>
      </c>
      <c r="M183" s="115">
        <f t="shared" si="212"/>
        <v>0</v>
      </c>
      <c r="N183" s="115">
        <f t="shared" si="212"/>
        <v>389570</v>
      </c>
      <c r="O183" s="115">
        <f t="shared" si="212"/>
        <v>0</v>
      </c>
      <c r="P183" s="115">
        <f t="shared" si="212"/>
        <v>389570</v>
      </c>
      <c r="Q183" s="115">
        <f t="shared" si="212"/>
        <v>0</v>
      </c>
      <c r="R183" s="115">
        <f t="shared" si="212"/>
        <v>13066900</v>
      </c>
      <c r="S183" s="115">
        <f t="shared" si="212"/>
        <v>5297410</v>
      </c>
      <c r="T183" s="115">
        <f t="shared" si="212"/>
        <v>7769490</v>
      </c>
      <c r="U183" s="115">
        <f t="shared" si="212"/>
        <v>0</v>
      </c>
      <c r="V183" s="115">
        <f t="shared" si="212"/>
        <v>0</v>
      </c>
      <c r="W183" s="115">
        <f t="shared" si="212"/>
        <v>0</v>
      </c>
      <c r="X183" s="115">
        <f t="shared" si="212"/>
        <v>0</v>
      </c>
      <c r="Y183" s="115">
        <f t="shared" si="212"/>
        <v>0</v>
      </c>
      <c r="Z183" s="115">
        <f t="shared" si="212"/>
        <v>13066900</v>
      </c>
      <c r="AA183" s="115">
        <f t="shared" si="212"/>
        <v>5297410</v>
      </c>
      <c r="AB183" s="115">
        <f t="shared" si="212"/>
        <v>7769490</v>
      </c>
      <c r="AC183" s="115">
        <f t="shared" si="212"/>
        <v>0</v>
      </c>
      <c r="AD183" s="115">
        <f t="shared" si="212"/>
        <v>6528600</v>
      </c>
      <c r="AE183" s="115">
        <f t="shared" si="212"/>
        <v>156000</v>
      </c>
      <c r="AF183" s="115">
        <f t="shared" si="212"/>
        <v>6372600</v>
      </c>
      <c r="AG183" s="115">
        <f t="shared" si="212"/>
        <v>0</v>
      </c>
      <c r="AH183" s="115">
        <f t="shared" si="212"/>
        <v>0</v>
      </c>
      <c r="AI183" s="115">
        <f t="shared" si="212"/>
        <v>0</v>
      </c>
      <c r="AJ183" s="115">
        <f t="shared" si="212"/>
        <v>0</v>
      </c>
      <c r="AK183" s="115">
        <f t="shared" si="212"/>
        <v>0</v>
      </c>
      <c r="AL183" s="115">
        <f t="shared" si="212"/>
        <v>6528600</v>
      </c>
      <c r="AM183" s="115">
        <f t="shared" si="212"/>
        <v>156000</v>
      </c>
      <c r="AN183" s="115">
        <f t="shared" si="212"/>
        <v>6372600</v>
      </c>
      <c r="AO183" s="115">
        <f t="shared" si="212"/>
        <v>0</v>
      </c>
      <c r="AP183" s="115">
        <f t="shared" si="212"/>
        <v>6528600</v>
      </c>
      <c r="AQ183" s="115">
        <f t="shared" si="212"/>
        <v>156000</v>
      </c>
      <c r="AR183" s="115">
        <f t="shared" si="212"/>
        <v>6372600</v>
      </c>
      <c r="AS183" s="115">
        <f t="shared" si="212"/>
        <v>0</v>
      </c>
      <c r="AT183" s="115">
        <f t="shared" si="212"/>
        <v>0</v>
      </c>
      <c r="AU183" s="115">
        <f t="shared" si="212"/>
        <v>0</v>
      </c>
      <c r="AV183" s="115">
        <f t="shared" si="212"/>
        <v>0</v>
      </c>
      <c r="AW183" s="115">
        <f t="shared" si="212"/>
        <v>0</v>
      </c>
      <c r="AX183" s="115">
        <f t="shared" si="212"/>
        <v>6528600</v>
      </c>
      <c r="AY183" s="115">
        <f t="shared" si="212"/>
        <v>156000</v>
      </c>
      <c r="AZ183" s="115">
        <f t="shared" si="212"/>
        <v>6372600</v>
      </c>
      <c r="BA183" s="115">
        <f t="shared" si="212"/>
        <v>0</v>
      </c>
      <c r="BB183" s="103">
        <v>0</v>
      </c>
      <c r="BC183" s="103">
        <v>0</v>
      </c>
    </row>
    <row r="184" spans="1:55" s="116" customFormat="1" ht="32.25" hidden="1" customHeight="1" x14ac:dyDescent="0.25">
      <c r="A184" s="15" t="s">
        <v>479</v>
      </c>
      <c r="B184" s="27"/>
      <c r="C184" s="27"/>
      <c r="D184" s="27"/>
      <c r="E184" s="62">
        <v>851</v>
      </c>
      <c r="F184" s="62" t="s">
        <v>477</v>
      </c>
      <c r="G184" s="62" t="s">
        <v>401</v>
      </c>
      <c r="H184" s="62" t="s">
        <v>480</v>
      </c>
      <c r="I184" s="63"/>
      <c r="J184" s="122">
        <f t="shared" ref="J184:S185" si="213">J185</f>
        <v>5742330</v>
      </c>
      <c r="K184" s="122">
        <f t="shared" si="213"/>
        <v>5141410</v>
      </c>
      <c r="L184" s="122">
        <f t="shared" si="213"/>
        <v>600920</v>
      </c>
      <c r="M184" s="122">
        <f t="shared" si="213"/>
        <v>0</v>
      </c>
      <c r="N184" s="122">
        <f t="shared" si="213"/>
        <v>0</v>
      </c>
      <c r="O184" s="122">
        <f t="shared" si="213"/>
        <v>0</v>
      </c>
      <c r="P184" s="122">
        <f t="shared" si="213"/>
        <v>0</v>
      </c>
      <c r="Q184" s="122">
        <f t="shared" si="213"/>
        <v>0</v>
      </c>
      <c r="R184" s="122">
        <f t="shared" si="213"/>
        <v>5742330</v>
      </c>
      <c r="S184" s="122">
        <f t="shared" si="213"/>
        <v>5141410</v>
      </c>
      <c r="T184" s="122">
        <f t="shared" ref="T184:AC185" si="214">T185</f>
        <v>600920</v>
      </c>
      <c r="U184" s="122">
        <f t="shared" si="214"/>
        <v>0</v>
      </c>
      <c r="V184" s="122">
        <f t="shared" si="214"/>
        <v>0</v>
      </c>
      <c r="W184" s="122">
        <f t="shared" si="214"/>
        <v>0</v>
      </c>
      <c r="X184" s="122">
        <f t="shared" si="214"/>
        <v>0</v>
      </c>
      <c r="Y184" s="122">
        <f t="shared" si="214"/>
        <v>0</v>
      </c>
      <c r="Z184" s="122">
        <f t="shared" si="214"/>
        <v>5742330</v>
      </c>
      <c r="AA184" s="122">
        <f t="shared" si="214"/>
        <v>5141410</v>
      </c>
      <c r="AB184" s="122">
        <f t="shared" si="214"/>
        <v>600920</v>
      </c>
      <c r="AC184" s="122">
        <f t="shared" si="214"/>
        <v>0</v>
      </c>
      <c r="AD184" s="122">
        <f t="shared" ref="AD184:AM185" si="215">AD185</f>
        <v>0</v>
      </c>
      <c r="AE184" s="122">
        <f t="shared" si="215"/>
        <v>0</v>
      </c>
      <c r="AF184" s="122">
        <f t="shared" si="215"/>
        <v>0</v>
      </c>
      <c r="AG184" s="122">
        <f t="shared" si="215"/>
        <v>0</v>
      </c>
      <c r="AH184" s="122">
        <f t="shared" si="215"/>
        <v>0</v>
      </c>
      <c r="AI184" s="122">
        <f t="shared" si="215"/>
        <v>0</v>
      </c>
      <c r="AJ184" s="122">
        <f t="shared" si="215"/>
        <v>0</v>
      </c>
      <c r="AK184" s="122">
        <f t="shared" si="215"/>
        <v>0</v>
      </c>
      <c r="AL184" s="122">
        <f t="shared" si="215"/>
        <v>0</v>
      </c>
      <c r="AM184" s="122">
        <f t="shared" si="215"/>
        <v>0</v>
      </c>
      <c r="AN184" s="122">
        <f t="shared" ref="AN184:AW185" si="216">AN185</f>
        <v>0</v>
      </c>
      <c r="AO184" s="122">
        <f t="shared" si="216"/>
        <v>0</v>
      </c>
      <c r="AP184" s="122">
        <f t="shared" si="216"/>
        <v>0</v>
      </c>
      <c r="AQ184" s="122">
        <f t="shared" si="216"/>
        <v>0</v>
      </c>
      <c r="AR184" s="122">
        <f t="shared" si="216"/>
        <v>0</v>
      </c>
      <c r="AS184" s="122">
        <f t="shared" si="216"/>
        <v>0</v>
      </c>
      <c r="AT184" s="122">
        <f t="shared" si="216"/>
        <v>0</v>
      </c>
      <c r="AU184" s="122">
        <f t="shared" si="216"/>
        <v>0</v>
      </c>
      <c r="AV184" s="122">
        <f t="shared" si="216"/>
        <v>0</v>
      </c>
      <c r="AW184" s="122">
        <f t="shared" si="216"/>
        <v>0</v>
      </c>
      <c r="AX184" s="122">
        <f t="shared" ref="AX184:BA185" si="217">AX185</f>
        <v>0</v>
      </c>
      <c r="AY184" s="122">
        <f t="shared" si="217"/>
        <v>0</v>
      </c>
      <c r="AZ184" s="122">
        <f t="shared" si="217"/>
        <v>0</v>
      </c>
      <c r="BA184" s="122">
        <f t="shared" si="217"/>
        <v>0</v>
      </c>
      <c r="BB184" s="103">
        <v>0</v>
      </c>
      <c r="BC184" s="103">
        <v>0</v>
      </c>
    </row>
    <row r="185" spans="1:55" s="116" customFormat="1" ht="32.25" hidden="1" customHeight="1" x14ac:dyDescent="0.25">
      <c r="A185" s="27" t="s">
        <v>392</v>
      </c>
      <c r="B185" s="27"/>
      <c r="C185" s="27"/>
      <c r="D185" s="27"/>
      <c r="E185" s="62">
        <v>851</v>
      </c>
      <c r="F185" s="63" t="s">
        <v>477</v>
      </c>
      <c r="G185" s="62" t="s">
        <v>401</v>
      </c>
      <c r="H185" s="62" t="s">
        <v>480</v>
      </c>
      <c r="I185" s="63" t="s">
        <v>396</v>
      </c>
      <c r="J185" s="122">
        <f t="shared" si="213"/>
        <v>5742330</v>
      </c>
      <c r="K185" s="122">
        <f t="shared" si="213"/>
        <v>5141410</v>
      </c>
      <c r="L185" s="122">
        <f t="shared" si="213"/>
        <v>600920</v>
      </c>
      <c r="M185" s="122">
        <f t="shared" si="213"/>
        <v>0</v>
      </c>
      <c r="N185" s="122">
        <f t="shared" si="213"/>
        <v>0</v>
      </c>
      <c r="O185" s="122">
        <f t="shared" si="213"/>
        <v>0</v>
      </c>
      <c r="P185" s="122">
        <f t="shared" si="213"/>
        <v>0</v>
      </c>
      <c r="Q185" s="122">
        <f t="shared" si="213"/>
        <v>0</v>
      </c>
      <c r="R185" s="122">
        <f t="shared" si="213"/>
        <v>5742330</v>
      </c>
      <c r="S185" s="122">
        <f t="shared" si="213"/>
        <v>5141410</v>
      </c>
      <c r="T185" s="122">
        <f t="shared" si="214"/>
        <v>600920</v>
      </c>
      <c r="U185" s="122">
        <f t="shared" si="214"/>
        <v>0</v>
      </c>
      <c r="V185" s="122">
        <f t="shared" si="214"/>
        <v>0</v>
      </c>
      <c r="W185" s="122">
        <f t="shared" si="214"/>
        <v>0</v>
      </c>
      <c r="X185" s="122">
        <f t="shared" si="214"/>
        <v>0</v>
      </c>
      <c r="Y185" s="122">
        <f t="shared" si="214"/>
        <v>0</v>
      </c>
      <c r="Z185" s="122">
        <f t="shared" si="214"/>
        <v>5742330</v>
      </c>
      <c r="AA185" s="122">
        <f t="shared" si="214"/>
        <v>5141410</v>
      </c>
      <c r="AB185" s="122">
        <f t="shared" si="214"/>
        <v>600920</v>
      </c>
      <c r="AC185" s="122">
        <f t="shared" si="214"/>
        <v>0</v>
      </c>
      <c r="AD185" s="122">
        <f t="shared" si="215"/>
        <v>0</v>
      </c>
      <c r="AE185" s="122">
        <f t="shared" si="215"/>
        <v>0</v>
      </c>
      <c r="AF185" s="122">
        <f t="shared" si="215"/>
        <v>0</v>
      </c>
      <c r="AG185" s="122">
        <f t="shared" si="215"/>
        <v>0</v>
      </c>
      <c r="AH185" s="122">
        <f t="shared" si="215"/>
        <v>0</v>
      </c>
      <c r="AI185" s="122">
        <f t="shared" si="215"/>
        <v>0</v>
      </c>
      <c r="AJ185" s="122">
        <f t="shared" si="215"/>
        <v>0</v>
      </c>
      <c r="AK185" s="122">
        <f t="shared" si="215"/>
        <v>0</v>
      </c>
      <c r="AL185" s="122">
        <f t="shared" si="215"/>
        <v>0</v>
      </c>
      <c r="AM185" s="122">
        <f t="shared" si="215"/>
        <v>0</v>
      </c>
      <c r="AN185" s="122">
        <f t="shared" si="216"/>
        <v>0</v>
      </c>
      <c r="AO185" s="122">
        <f t="shared" si="216"/>
        <v>0</v>
      </c>
      <c r="AP185" s="122">
        <f t="shared" si="216"/>
        <v>0</v>
      </c>
      <c r="AQ185" s="122">
        <f t="shared" si="216"/>
        <v>0</v>
      </c>
      <c r="AR185" s="122">
        <f t="shared" si="216"/>
        <v>0</v>
      </c>
      <c r="AS185" s="122">
        <f t="shared" si="216"/>
        <v>0</v>
      </c>
      <c r="AT185" s="122">
        <f t="shared" si="216"/>
        <v>0</v>
      </c>
      <c r="AU185" s="122">
        <f t="shared" si="216"/>
        <v>0</v>
      </c>
      <c r="AV185" s="122">
        <f t="shared" si="216"/>
        <v>0</v>
      </c>
      <c r="AW185" s="122">
        <f t="shared" si="216"/>
        <v>0</v>
      </c>
      <c r="AX185" s="122">
        <f t="shared" si="217"/>
        <v>0</v>
      </c>
      <c r="AY185" s="122">
        <f t="shared" si="217"/>
        <v>0</v>
      </c>
      <c r="AZ185" s="122">
        <f t="shared" si="217"/>
        <v>0</v>
      </c>
      <c r="BA185" s="122">
        <f t="shared" si="217"/>
        <v>0</v>
      </c>
      <c r="BB185" s="103">
        <v>0</v>
      </c>
      <c r="BC185" s="103">
        <v>0</v>
      </c>
    </row>
    <row r="186" spans="1:55" s="116" customFormat="1" ht="32.25" hidden="1" customHeight="1" x14ac:dyDescent="0.25">
      <c r="A186" s="27" t="s">
        <v>393</v>
      </c>
      <c r="B186" s="27"/>
      <c r="C186" s="27"/>
      <c r="D186" s="27"/>
      <c r="E186" s="62">
        <v>851</v>
      </c>
      <c r="F186" s="63" t="s">
        <v>477</v>
      </c>
      <c r="G186" s="63" t="s">
        <v>401</v>
      </c>
      <c r="H186" s="62" t="s">
        <v>480</v>
      </c>
      <c r="I186" s="63" t="s">
        <v>397</v>
      </c>
      <c r="J186" s="122">
        <v>5742330</v>
      </c>
      <c r="K186" s="122">
        <v>5141410</v>
      </c>
      <c r="L186" s="122">
        <v>600920</v>
      </c>
      <c r="M186" s="122"/>
      <c r="N186" s="122"/>
      <c r="O186" s="122"/>
      <c r="P186" s="122"/>
      <c r="Q186" s="122"/>
      <c r="R186" s="77">
        <f>J186+N186</f>
        <v>5742330</v>
      </c>
      <c r="S186" s="77">
        <f>K186+O186</f>
        <v>5141410</v>
      </c>
      <c r="T186" s="77">
        <f>L186+P186</f>
        <v>600920</v>
      </c>
      <c r="U186" s="77">
        <f>M186+Q186</f>
        <v>0</v>
      </c>
      <c r="V186" s="122"/>
      <c r="W186" s="122"/>
      <c r="X186" s="122"/>
      <c r="Y186" s="122"/>
      <c r="Z186" s="77">
        <f>R186+V186</f>
        <v>5742330</v>
      </c>
      <c r="AA186" s="77">
        <f>S186+W186</f>
        <v>5141410</v>
      </c>
      <c r="AB186" s="77">
        <f>T186+X186</f>
        <v>600920</v>
      </c>
      <c r="AC186" s="77">
        <f>U186+Y186</f>
        <v>0</v>
      </c>
      <c r="AD186" s="122"/>
      <c r="AE186" s="122"/>
      <c r="AF186" s="122"/>
      <c r="AG186" s="122"/>
      <c r="AH186" s="122"/>
      <c r="AI186" s="122"/>
      <c r="AJ186" s="122"/>
      <c r="AK186" s="122"/>
      <c r="AL186" s="77">
        <f>AD186+AH186</f>
        <v>0</v>
      </c>
      <c r="AM186" s="77">
        <f>AE186+AI186</f>
        <v>0</v>
      </c>
      <c r="AN186" s="77">
        <f>AF186+AJ186</f>
        <v>0</v>
      </c>
      <c r="AO186" s="77">
        <f>AG186+AK186</f>
        <v>0</v>
      </c>
      <c r="AP186" s="122"/>
      <c r="AQ186" s="122"/>
      <c r="AR186" s="122"/>
      <c r="AS186" s="122"/>
      <c r="AT186" s="122"/>
      <c r="AU186" s="122"/>
      <c r="AV186" s="122"/>
      <c r="AW186" s="122"/>
      <c r="AX186" s="77">
        <f>AP186+AT186</f>
        <v>0</v>
      </c>
      <c r="AY186" s="77">
        <f>AQ186+AU186</f>
        <v>0</v>
      </c>
      <c r="AZ186" s="77">
        <f>AR186+AV186</f>
        <v>0</v>
      </c>
      <c r="BA186" s="77">
        <f>AS186+AW186</f>
        <v>0</v>
      </c>
      <c r="BB186" s="103">
        <v>0</v>
      </c>
      <c r="BC186" s="103">
        <v>0</v>
      </c>
    </row>
    <row r="187" spans="1:55" s="11" customFormat="1" ht="32.25" hidden="1" customHeight="1" x14ac:dyDescent="0.25">
      <c r="A187" s="27" t="s">
        <v>481</v>
      </c>
      <c r="B187" s="27"/>
      <c r="C187" s="27"/>
      <c r="D187" s="27"/>
      <c r="E187" s="62">
        <v>851</v>
      </c>
      <c r="F187" s="62" t="s">
        <v>477</v>
      </c>
      <c r="G187" s="62" t="s">
        <v>401</v>
      </c>
      <c r="H187" s="62" t="s">
        <v>482</v>
      </c>
      <c r="I187" s="63"/>
      <c r="J187" s="122">
        <f t="shared" ref="J187:S188" si="218">J188</f>
        <v>6722700</v>
      </c>
      <c r="K187" s="122">
        <f t="shared" si="218"/>
        <v>0</v>
      </c>
      <c r="L187" s="122">
        <f t="shared" si="218"/>
        <v>6722700</v>
      </c>
      <c r="M187" s="122">
        <f t="shared" si="218"/>
        <v>0</v>
      </c>
      <c r="N187" s="122">
        <f t="shared" si="218"/>
        <v>385570</v>
      </c>
      <c r="O187" s="122">
        <f t="shared" si="218"/>
        <v>0</v>
      </c>
      <c r="P187" s="122">
        <f t="shared" si="218"/>
        <v>385570</v>
      </c>
      <c r="Q187" s="122">
        <f t="shared" si="218"/>
        <v>0</v>
      </c>
      <c r="R187" s="122">
        <f t="shared" si="218"/>
        <v>7108270</v>
      </c>
      <c r="S187" s="122">
        <f t="shared" si="218"/>
        <v>0</v>
      </c>
      <c r="T187" s="122">
        <f t="shared" ref="T187:AC188" si="219">T188</f>
        <v>7108270</v>
      </c>
      <c r="U187" s="122">
        <f t="shared" si="219"/>
        <v>0</v>
      </c>
      <c r="V187" s="122">
        <f t="shared" si="219"/>
        <v>0</v>
      </c>
      <c r="W187" s="122">
        <f t="shared" si="219"/>
        <v>0</v>
      </c>
      <c r="X187" s="122">
        <f t="shared" si="219"/>
        <v>0</v>
      </c>
      <c r="Y187" s="122">
        <f t="shared" si="219"/>
        <v>0</v>
      </c>
      <c r="Z187" s="122">
        <f t="shared" si="219"/>
        <v>7108270</v>
      </c>
      <c r="AA187" s="122">
        <f t="shared" si="219"/>
        <v>0</v>
      </c>
      <c r="AB187" s="122">
        <f t="shared" si="219"/>
        <v>7108270</v>
      </c>
      <c r="AC187" s="122">
        <f t="shared" si="219"/>
        <v>0</v>
      </c>
      <c r="AD187" s="122">
        <f t="shared" ref="AD187:AM188" si="220">AD188</f>
        <v>6372600</v>
      </c>
      <c r="AE187" s="122">
        <f t="shared" si="220"/>
        <v>0</v>
      </c>
      <c r="AF187" s="122">
        <f t="shared" si="220"/>
        <v>6372600</v>
      </c>
      <c r="AG187" s="122">
        <f t="shared" si="220"/>
        <v>0</v>
      </c>
      <c r="AH187" s="122">
        <f t="shared" si="220"/>
        <v>0</v>
      </c>
      <c r="AI187" s="122">
        <f t="shared" si="220"/>
        <v>0</v>
      </c>
      <c r="AJ187" s="122">
        <f t="shared" si="220"/>
        <v>0</v>
      </c>
      <c r="AK187" s="122">
        <f t="shared" si="220"/>
        <v>0</v>
      </c>
      <c r="AL187" s="122">
        <f t="shared" si="220"/>
        <v>6372600</v>
      </c>
      <c r="AM187" s="122">
        <f t="shared" si="220"/>
        <v>0</v>
      </c>
      <c r="AN187" s="122">
        <f t="shared" ref="AN187:AW188" si="221">AN188</f>
        <v>6372600</v>
      </c>
      <c r="AO187" s="122">
        <f t="shared" si="221"/>
        <v>0</v>
      </c>
      <c r="AP187" s="122">
        <f t="shared" si="221"/>
        <v>6372600</v>
      </c>
      <c r="AQ187" s="122">
        <f t="shared" si="221"/>
        <v>0</v>
      </c>
      <c r="AR187" s="122">
        <f t="shared" si="221"/>
        <v>6372600</v>
      </c>
      <c r="AS187" s="122">
        <f t="shared" si="221"/>
        <v>0</v>
      </c>
      <c r="AT187" s="122">
        <f t="shared" si="221"/>
        <v>0</v>
      </c>
      <c r="AU187" s="122">
        <f t="shared" si="221"/>
        <v>0</v>
      </c>
      <c r="AV187" s="122">
        <f t="shared" si="221"/>
        <v>0</v>
      </c>
      <c r="AW187" s="122">
        <f t="shared" si="221"/>
        <v>0</v>
      </c>
      <c r="AX187" s="122">
        <f t="shared" ref="AX187:BA188" si="222">AX188</f>
        <v>6372600</v>
      </c>
      <c r="AY187" s="122">
        <f t="shared" si="222"/>
        <v>0</v>
      </c>
      <c r="AZ187" s="122">
        <f t="shared" si="222"/>
        <v>6372600</v>
      </c>
      <c r="BA187" s="122">
        <f t="shared" si="222"/>
        <v>0</v>
      </c>
      <c r="BB187" s="103">
        <v>0</v>
      </c>
      <c r="BC187" s="103">
        <v>0</v>
      </c>
    </row>
    <row r="188" spans="1:55" s="11" customFormat="1" ht="32.25" hidden="1" customHeight="1" x14ac:dyDescent="0.25">
      <c r="A188" s="27" t="s">
        <v>392</v>
      </c>
      <c r="B188" s="27"/>
      <c r="C188" s="27"/>
      <c r="D188" s="27"/>
      <c r="E188" s="62">
        <v>851</v>
      </c>
      <c r="F188" s="63" t="s">
        <v>477</v>
      </c>
      <c r="G188" s="62" t="s">
        <v>401</v>
      </c>
      <c r="H188" s="62" t="s">
        <v>482</v>
      </c>
      <c r="I188" s="63" t="s">
        <v>396</v>
      </c>
      <c r="J188" s="122">
        <f t="shared" si="218"/>
        <v>6722700</v>
      </c>
      <c r="K188" s="122">
        <f t="shared" si="218"/>
        <v>0</v>
      </c>
      <c r="L188" s="122">
        <f t="shared" si="218"/>
        <v>6722700</v>
      </c>
      <c r="M188" s="122">
        <f t="shared" si="218"/>
        <v>0</v>
      </c>
      <c r="N188" s="122">
        <f t="shared" si="218"/>
        <v>385570</v>
      </c>
      <c r="O188" s="122">
        <f t="shared" si="218"/>
        <v>0</v>
      </c>
      <c r="P188" s="122">
        <f t="shared" si="218"/>
        <v>385570</v>
      </c>
      <c r="Q188" s="122">
        <f t="shared" si="218"/>
        <v>0</v>
      </c>
      <c r="R188" s="122">
        <f t="shared" si="218"/>
        <v>7108270</v>
      </c>
      <c r="S188" s="122">
        <f t="shared" si="218"/>
        <v>0</v>
      </c>
      <c r="T188" s="122">
        <f t="shared" si="219"/>
        <v>7108270</v>
      </c>
      <c r="U188" s="122">
        <f t="shared" si="219"/>
        <v>0</v>
      </c>
      <c r="V188" s="122">
        <f t="shared" si="219"/>
        <v>0</v>
      </c>
      <c r="W188" s="122">
        <f t="shared" si="219"/>
        <v>0</v>
      </c>
      <c r="X188" s="122">
        <f t="shared" si="219"/>
        <v>0</v>
      </c>
      <c r="Y188" s="122">
        <f t="shared" si="219"/>
        <v>0</v>
      </c>
      <c r="Z188" s="122">
        <f t="shared" si="219"/>
        <v>7108270</v>
      </c>
      <c r="AA188" s="122">
        <f t="shared" si="219"/>
        <v>0</v>
      </c>
      <c r="AB188" s="122">
        <f t="shared" si="219"/>
        <v>7108270</v>
      </c>
      <c r="AC188" s="122">
        <f t="shared" si="219"/>
        <v>0</v>
      </c>
      <c r="AD188" s="122">
        <f t="shared" si="220"/>
        <v>6372600</v>
      </c>
      <c r="AE188" s="122">
        <f t="shared" si="220"/>
        <v>0</v>
      </c>
      <c r="AF188" s="122">
        <f t="shared" si="220"/>
        <v>6372600</v>
      </c>
      <c r="AG188" s="122">
        <f t="shared" si="220"/>
        <v>0</v>
      </c>
      <c r="AH188" s="122">
        <f t="shared" si="220"/>
        <v>0</v>
      </c>
      <c r="AI188" s="122">
        <f t="shared" si="220"/>
        <v>0</v>
      </c>
      <c r="AJ188" s="122">
        <f t="shared" si="220"/>
        <v>0</v>
      </c>
      <c r="AK188" s="122">
        <f t="shared" si="220"/>
        <v>0</v>
      </c>
      <c r="AL188" s="122">
        <f t="shared" si="220"/>
        <v>6372600</v>
      </c>
      <c r="AM188" s="122">
        <f t="shared" si="220"/>
        <v>0</v>
      </c>
      <c r="AN188" s="122">
        <f t="shared" si="221"/>
        <v>6372600</v>
      </c>
      <c r="AO188" s="122">
        <f t="shared" si="221"/>
        <v>0</v>
      </c>
      <c r="AP188" s="122">
        <f t="shared" si="221"/>
        <v>6372600</v>
      </c>
      <c r="AQ188" s="122">
        <f t="shared" si="221"/>
        <v>0</v>
      </c>
      <c r="AR188" s="122">
        <f t="shared" si="221"/>
        <v>6372600</v>
      </c>
      <c r="AS188" s="122">
        <f t="shared" si="221"/>
        <v>0</v>
      </c>
      <c r="AT188" s="122">
        <f t="shared" si="221"/>
        <v>0</v>
      </c>
      <c r="AU188" s="122">
        <f t="shared" si="221"/>
        <v>0</v>
      </c>
      <c r="AV188" s="122">
        <f t="shared" si="221"/>
        <v>0</v>
      </c>
      <c r="AW188" s="122">
        <f t="shared" si="221"/>
        <v>0</v>
      </c>
      <c r="AX188" s="122">
        <f t="shared" si="222"/>
        <v>6372600</v>
      </c>
      <c r="AY188" s="122">
        <f t="shared" si="222"/>
        <v>0</v>
      </c>
      <c r="AZ188" s="122">
        <f t="shared" si="222"/>
        <v>6372600</v>
      </c>
      <c r="BA188" s="122">
        <f t="shared" si="222"/>
        <v>0</v>
      </c>
      <c r="BB188" s="103">
        <v>0</v>
      </c>
      <c r="BC188" s="103">
        <v>0</v>
      </c>
    </row>
    <row r="189" spans="1:55" s="11" customFormat="1" ht="32.25" hidden="1" customHeight="1" x14ac:dyDescent="0.25">
      <c r="A189" s="27" t="s">
        <v>393</v>
      </c>
      <c r="B189" s="27"/>
      <c r="C189" s="27"/>
      <c r="D189" s="27"/>
      <c r="E189" s="62">
        <v>851</v>
      </c>
      <c r="F189" s="63" t="s">
        <v>477</v>
      </c>
      <c r="G189" s="63" t="s">
        <v>401</v>
      </c>
      <c r="H189" s="62" t="s">
        <v>482</v>
      </c>
      <c r="I189" s="63" t="s">
        <v>397</v>
      </c>
      <c r="J189" s="122">
        <v>6722700</v>
      </c>
      <c r="K189" s="122"/>
      <c r="L189" s="77">
        <f>J189</f>
        <v>6722700</v>
      </c>
      <c r="M189" s="122"/>
      <c r="N189" s="122">
        <v>385570</v>
      </c>
      <c r="O189" s="122"/>
      <c r="P189" s="77">
        <f>N189</f>
        <v>385570</v>
      </c>
      <c r="Q189" s="122"/>
      <c r="R189" s="77">
        <f>J189+N189</f>
        <v>7108270</v>
      </c>
      <c r="S189" s="77">
        <f>K189+O189</f>
        <v>0</v>
      </c>
      <c r="T189" s="77">
        <f>L189+P189</f>
        <v>7108270</v>
      </c>
      <c r="U189" s="77">
        <f>M189+Q189</f>
        <v>0</v>
      </c>
      <c r="V189" s="122"/>
      <c r="W189" s="122"/>
      <c r="X189" s="77">
        <f>V189</f>
        <v>0</v>
      </c>
      <c r="Y189" s="122"/>
      <c r="Z189" s="77">
        <f>R189+V189</f>
        <v>7108270</v>
      </c>
      <c r="AA189" s="77">
        <f>S189+W189</f>
        <v>0</v>
      </c>
      <c r="AB189" s="77">
        <f>T189+X189</f>
        <v>7108270</v>
      </c>
      <c r="AC189" s="77">
        <f>U189+Y189</f>
        <v>0</v>
      </c>
      <c r="AD189" s="122">
        <v>6372600</v>
      </c>
      <c r="AE189" s="122"/>
      <c r="AF189" s="77">
        <f>AD189</f>
        <v>6372600</v>
      </c>
      <c r="AG189" s="122"/>
      <c r="AH189" s="122"/>
      <c r="AI189" s="122"/>
      <c r="AJ189" s="77">
        <f>AH189</f>
        <v>0</v>
      </c>
      <c r="AK189" s="122"/>
      <c r="AL189" s="77">
        <f>AD189+AH189</f>
        <v>6372600</v>
      </c>
      <c r="AM189" s="77">
        <f>AE189+AI189</f>
        <v>0</v>
      </c>
      <c r="AN189" s="77">
        <f>AF189+AJ189</f>
        <v>6372600</v>
      </c>
      <c r="AO189" s="77">
        <f>AG189+AK189</f>
        <v>0</v>
      </c>
      <c r="AP189" s="122">
        <v>6372600</v>
      </c>
      <c r="AQ189" s="122"/>
      <c r="AR189" s="77">
        <f>AP189</f>
        <v>6372600</v>
      </c>
      <c r="AS189" s="122"/>
      <c r="AT189" s="122"/>
      <c r="AU189" s="122"/>
      <c r="AV189" s="77">
        <f>AT189</f>
        <v>0</v>
      </c>
      <c r="AW189" s="122"/>
      <c r="AX189" s="77">
        <f>AP189+AT189</f>
        <v>6372600</v>
      </c>
      <c r="AY189" s="77">
        <f>AQ189+AU189</f>
        <v>0</v>
      </c>
      <c r="AZ189" s="77">
        <f>AR189+AV189</f>
        <v>6372600</v>
      </c>
      <c r="BA189" s="77">
        <f>AS189+AW189</f>
        <v>0</v>
      </c>
      <c r="BB189" s="103">
        <v>0</v>
      </c>
      <c r="BC189" s="103">
        <v>0</v>
      </c>
    </row>
    <row r="190" spans="1:55" s="11" customFormat="1" ht="32.25" hidden="1" customHeight="1" x14ac:dyDescent="0.25">
      <c r="A190" s="27" t="s">
        <v>483</v>
      </c>
      <c r="B190" s="27"/>
      <c r="C190" s="27"/>
      <c r="D190" s="27"/>
      <c r="E190" s="62">
        <v>851</v>
      </c>
      <c r="F190" s="63" t="s">
        <v>477</v>
      </c>
      <c r="G190" s="63" t="s">
        <v>401</v>
      </c>
      <c r="H190" s="62" t="s">
        <v>484</v>
      </c>
      <c r="I190" s="63"/>
      <c r="J190" s="122">
        <f t="shared" ref="J190:S191" si="223">J191</f>
        <v>56300</v>
      </c>
      <c r="K190" s="122">
        <f t="shared" si="223"/>
        <v>0</v>
      </c>
      <c r="L190" s="122">
        <f t="shared" si="223"/>
        <v>56300</v>
      </c>
      <c r="M190" s="122">
        <f t="shared" si="223"/>
        <v>0</v>
      </c>
      <c r="N190" s="122">
        <f t="shared" si="223"/>
        <v>0</v>
      </c>
      <c r="O190" s="122">
        <f t="shared" si="223"/>
        <v>0</v>
      </c>
      <c r="P190" s="122">
        <f t="shared" si="223"/>
        <v>0</v>
      </c>
      <c r="Q190" s="122">
        <f t="shared" si="223"/>
        <v>0</v>
      </c>
      <c r="R190" s="122">
        <f t="shared" si="223"/>
        <v>56300</v>
      </c>
      <c r="S190" s="122">
        <f t="shared" si="223"/>
        <v>0</v>
      </c>
      <c r="T190" s="122">
        <f t="shared" ref="T190:AC191" si="224">T191</f>
        <v>56300</v>
      </c>
      <c r="U190" s="122">
        <f t="shared" si="224"/>
        <v>0</v>
      </c>
      <c r="V190" s="122">
        <f t="shared" si="224"/>
        <v>0</v>
      </c>
      <c r="W190" s="122">
        <f t="shared" si="224"/>
        <v>0</v>
      </c>
      <c r="X190" s="122">
        <f t="shared" si="224"/>
        <v>0</v>
      </c>
      <c r="Y190" s="122">
        <f t="shared" si="224"/>
        <v>0</v>
      </c>
      <c r="Z190" s="122">
        <f t="shared" si="224"/>
        <v>56300</v>
      </c>
      <c r="AA190" s="122">
        <f t="shared" si="224"/>
        <v>0</v>
      </c>
      <c r="AB190" s="122">
        <f t="shared" si="224"/>
        <v>56300</v>
      </c>
      <c r="AC190" s="122">
        <f t="shared" si="224"/>
        <v>0</v>
      </c>
      <c r="AD190" s="122">
        <f t="shared" ref="AD190:AM191" si="225">AD191</f>
        <v>0</v>
      </c>
      <c r="AE190" s="122">
        <f t="shared" si="225"/>
        <v>0</v>
      </c>
      <c r="AF190" s="122">
        <f t="shared" si="225"/>
        <v>0</v>
      </c>
      <c r="AG190" s="122">
        <f t="shared" si="225"/>
        <v>0</v>
      </c>
      <c r="AH190" s="122">
        <f t="shared" si="225"/>
        <v>0</v>
      </c>
      <c r="AI190" s="122">
        <f t="shared" si="225"/>
        <v>0</v>
      </c>
      <c r="AJ190" s="122">
        <f t="shared" si="225"/>
        <v>0</v>
      </c>
      <c r="AK190" s="122">
        <f t="shared" si="225"/>
        <v>0</v>
      </c>
      <c r="AL190" s="122">
        <f t="shared" si="225"/>
        <v>0</v>
      </c>
      <c r="AM190" s="122">
        <f t="shared" si="225"/>
        <v>0</v>
      </c>
      <c r="AN190" s="122">
        <f t="shared" ref="AN190:AW191" si="226">AN191</f>
        <v>0</v>
      </c>
      <c r="AO190" s="122">
        <f t="shared" si="226"/>
        <v>0</v>
      </c>
      <c r="AP190" s="122">
        <f t="shared" si="226"/>
        <v>0</v>
      </c>
      <c r="AQ190" s="122">
        <f t="shared" si="226"/>
        <v>0</v>
      </c>
      <c r="AR190" s="122">
        <f t="shared" si="226"/>
        <v>0</v>
      </c>
      <c r="AS190" s="122">
        <f t="shared" si="226"/>
        <v>0</v>
      </c>
      <c r="AT190" s="122">
        <f t="shared" si="226"/>
        <v>0</v>
      </c>
      <c r="AU190" s="122">
        <f t="shared" si="226"/>
        <v>0</v>
      </c>
      <c r="AV190" s="122">
        <f t="shared" si="226"/>
        <v>0</v>
      </c>
      <c r="AW190" s="122">
        <f t="shared" si="226"/>
        <v>0</v>
      </c>
      <c r="AX190" s="122">
        <f t="shared" ref="AX190:BA191" si="227">AX191</f>
        <v>0</v>
      </c>
      <c r="AY190" s="122">
        <f t="shared" si="227"/>
        <v>0</v>
      </c>
      <c r="AZ190" s="122">
        <f t="shared" si="227"/>
        <v>0</v>
      </c>
      <c r="BA190" s="122">
        <f t="shared" si="227"/>
        <v>0</v>
      </c>
      <c r="BB190" s="103">
        <v>0</v>
      </c>
      <c r="BC190" s="103">
        <v>0</v>
      </c>
    </row>
    <row r="191" spans="1:55" s="11" customFormat="1" ht="32.25" hidden="1" customHeight="1" x14ac:dyDescent="0.25">
      <c r="A191" s="27" t="s">
        <v>392</v>
      </c>
      <c r="B191" s="27"/>
      <c r="C191" s="27"/>
      <c r="D191" s="27"/>
      <c r="E191" s="62">
        <v>851</v>
      </c>
      <c r="F191" s="63" t="s">
        <v>477</v>
      </c>
      <c r="G191" s="63" t="s">
        <v>401</v>
      </c>
      <c r="H191" s="62" t="s">
        <v>484</v>
      </c>
      <c r="I191" s="63" t="s">
        <v>396</v>
      </c>
      <c r="J191" s="122">
        <f t="shared" si="223"/>
        <v>56300</v>
      </c>
      <c r="K191" s="122">
        <f t="shared" si="223"/>
        <v>0</v>
      </c>
      <c r="L191" s="122">
        <f t="shared" si="223"/>
        <v>56300</v>
      </c>
      <c r="M191" s="122">
        <f t="shared" si="223"/>
        <v>0</v>
      </c>
      <c r="N191" s="122">
        <f t="shared" si="223"/>
        <v>0</v>
      </c>
      <c r="O191" s="122">
        <f t="shared" si="223"/>
        <v>0</v>
      </c>
      <c r="P191" s="122">
        <f t="shared" si="223"/>
        <v>0</v>
      </c>
      <c r="Q191" s="122">
        <f t="shared" si="223"/>
        <v>0</v>
      </c>
      <c r="R191" s="122">
        <f t="shared" si="223"/>
        <v>56300</v>
      </c>
      <c r="S191" s="122">
        <f t="shared" si="223"/>
        <v>0</v>
      </c>
      <c r="T191" s="122">
        <f t="shared" si="224"/>
        <v>56300</v>
      </c>
      <c r="U191" s="122">
        <f t="shared" si="224"/>
        <v>0</v>
      </c>
      <c r="V191" s="122">
        <f t="shared" si="224"/>
        <v>0</v>
      </c>
      <c r="W191" s="122">
        <f t="shared" si="224"/>
        <v>0</v>
      </c>
      <c r="X191" s="122">
        <f t="shared" si="224"/>
        <v>0</v>
      </c>
      <c r="Y191" s="122">
        <f t="shared" si="224"/>
        <v>0</v>
      </c>
      <c r="Z191" s="122">
        <f t="shared" si="224"/>
        <v>56300</v>
      </c>
      <c r="AA191" s="122">
        <f t="shared" si="224"/>
        <v>0</v>
      </c>
      <c r="AB191" s="122">
        <f t="shared" si="224"/>
        <v>56300</v>
      </c>
      <c r="AC191" s="122">
        <f t="shared" si="224"/>
        <v>0</v>
      </c>
      <c r="AD191" s="122">
        <f t="shared" si="225"/>
        <v>0</v>
      </c>
      <c r="AE191" s="122">
        <f t="shared" si="225"/>
        <v>0</v>
      </c>
      <c r="AF191" s="122">
        <f t="shared" si="225"/>
        <v>0</v>
      </c>
      <c r="AG191" s="122">
        <f t="shared" si="225"/>
        <v>0</v>
      </c>
      <c r="AH191" s="122">
        <f t="shared" si="225"/>
        <v>0</v>
      </c>
      <c r="AI191" s="122">
        <f t="shared" si="225"/>
        <v>0</v>
      </c>
      <c r="AJ191" s="122">
        <f t="shared" si="225"/>
        <v>0</v>
      </c>
      <c r="AK191" s="122">
        <f t="shared" si="225"/>
        <v>0</v>
      </c>
      <c r="AL191" s="122">
        <f t="shared" si="225"/>
        <v>0</v>
      </c>
      <c r="AM191" s="122">
        <f t="shared" si="225"/>
        <v>0</v>
      </c>
      <c r="AN191" s="122">
        <f t="shared" si="226"/>
        <v>0</v>
      </c>
      <c r="AO191" s="122">
        <f t="shared" si="226"/>
        <v>0</v>
      </c>
      <c r="AP191" s="122">
        <f t="shared" si="226"/>
        <v>0</v>
      </c>
      <c r="AQ191" s="122">
        <f t="shared" si="226"/>
        <v>0</v>
      </c>
      <c r="AR191" s="122">
        <f t="shared" si="226"/>
        <v>0</v>
      </c>
      <c r="AS191" s="122">
        <f t="shared" si="226"/>
        <v>0</v>
      </c>
      <c r="AT191" s="122">
        <f t="shared" si="226"/>
        <v>0</v>
      </c>
      <c r="AU191" s="122">
        <f t="shared" si="226"/>
        <v>0</v>
      </c>
      <c r="AV191" s="122">
        <f t="shared" si="226"/>
        <v>0</v>
      </c>
      <c r="AW191" s="122">
        <f t="shared" si="226"/>
        <v>0</v>
      </c>
      <c r="AX191" s="122">
        <f t="shared" si="227"/>
        <v>0</v>
      </c>
      <c r="AY191" s="122">
        <f t="shared" si="227"/>
        <v>0</v>
      </c>
      <c r="AZ191" s="122">
        <f t="shared" si="227"/>
        <v>0</v>
      </c>
      <c r="BA191" s="122">
        <f t="shared" si="227"/>
        <v>0</v>
      </c>
      <c r="BB191" s="103">
        <v>0</v>
      </c>
      <c r="BC191" s="103">
        <v>0</v>
      </c>
    </row>
    <row r="192" spans="1:55" s="11" customFormat="1" ht="32.25" hidden="1" customHeight="1" x14ac:dyDescent="0.25">
      <c r="A192" s="27" t="s">
        <v>393</v>
      </c>
      <c r="B192" s="27"/>
      <c r="C192" s="27"/>
      <c r="D192" s="27"/>
      <c r="E192" s="62">
        <v>851</v>
      </c>
      <c r="F192" s="63" t="s">
        <v>477</v>
      </c>
      <c r="G192" s="62" t="s">
        <v>401</v>
      </c>
      <c r="H192" s="62" t="s">
        <v>484</v>
      </c>
      <c r="I192" s="63" t="s">
        <v>397</v>
      </c>
      <c r="J192" s="122">
        <v>56300</v>
      </c>
      <c r="K192" s="122"/>
      <c r="L192" s="77">
        <f>J192</f>
        <v>56300</v>
      </c>
      <c r="M192" s="122"/>
      <c r="N192" s="122"/>
      <c r="O192" s="122"/>
      <c r="P192" s="77">
        <f>N192</f>
        <v>0</v>
      </c>
      <c r="Q192" s="122"/>
      <c r="R192" s="77">
        <f>J192+N192</f>
        <v>56300</v>
      </c>
      <c r="S192" s="77">
        <f>K192+O192</f>
        <v>0</v>
      </c>
      <c r="T192" s="77">
        <f>L192+P192</f>
        <v>56300</v>
      </c>
      <c r="U192" s="77">
        <f>M192+Q192</f>
        <v>0</v>
      </c>
      <c r="V192" s="122"/>
      <c r="W192" s="122"/>
      <c r="X192" s="77">
        <f>V192</f>
        <v>0</v>
      </c>
      <c r="Y192" s="122"/>
      <c r="Z192" s="77">
        <f>R192+V192</f>
        <v>56300</v>
      </c>
      <c r="AA192" s="77">
        <f>S192+W192</f>
        <v>0</v>
      </c>
      <c r="AB192" s="77">
        <f>T192+X192</f>
        <v>56300</v>
      </c>
      <c r="AC192" s="77">
        <f>U192+Y192</f>
        <v>0</v>
      </c>
      <c r="AD192" s="122"/>
      <c r="AE192" s="122"/>
      <c r="AF192" s="77">
        <f>AD192</f>
        <v>0</v>
      </c>
      <c r="AG192" s="122"/>
      <c r="AH192" s="122"/>
      <c r="AI192" s="122"/>
      <c r="AJ192" s="77">
        <f>AH192</f>
        <v>0</v>
      </c>
      <c r="AK192" s="122"/>
      <c r="AL192" s="77">
        <f>AD192+AH192</f>
        <v>0</v>
      </c>
      <c r="AM192" s="77">
        <f>AE192+AI192</f>
        <v>0</v>
      </c>
      <c r="AN192" s="77">
        <f>AF192+AJ192</f>
        <v>0</v>
      </c>
      <c r="AO192" s="77">
        <f>AG192+AK192</f>
        <v>0</v>
      </c>
      <c r="AP192" s="122"/>
      <c r="AQ192" s="122"/>
      <c r="AR192" s="77">
        <f>AP192</f>
        <v>0</v>
      </c>
      <c r="AS192" s="122"/>
      <c r="AT192" s="122"/>
      <c r="AU192" s="122"/>
      <c r="AV192" s="77">
        <f>AT192</f>
        <v>0</v>
      </c>
      <c r="AW192" s="122"/>
      <c r="AX192" s="77">
        <f>AP192+AT192</f>
        <v>0</v>
      </c>
      <c r="AY192" s="77">
        <f>AQ192+AU192</f>
        <v>0</v>
      </c>
      <c r="AZ192" s="77">
        <f>AR192+AV192</f>
        <v>0</v>
      </c>
      <c r="BA192" s="77">
        <f>AS192+AW192</f>
        <v>0</v>
      </c>
      <c r="BB192" s="103">
        <v>0</v>
      </c>
      <c r="BC192" s="103">
        <v>0</v>
      </c>
    </row>
    <row r="193" spans="1:55" s="11" customFormat="1" ht="32.25" hidden="1" customHeight="1" x14ac:dyDescent="0.25">
      <c r="A193" s="27" t="s">
        <v>485</v>
      </c>
      <c r="B193" s="27"/>
      <c r="C193" s="27"/>
      <c r="D193" s="27"/>
      <c r="E193" s="62">
        <v>851</v>
      </c>
      <c r="F193" s="63" t="s">
        <v>477</v>
      </c>
      <c r="G193" s="63" t="s">
        <v>401</v>
      </c>
      <c r="H193" s="62" t="s">
        <v>486</v>
      </c>
      <c r="I193" s="63"/>
      <c r="J193" s="122">
        <f t="shared" ref="J193:S194" si="228">J194</f>
        <v>0</v>
      </c>
      <c r="K193" s="122">
        <f t="shared" si="228"/>
        <v>0</v>
      </c>
      <c r="L193" s="122">
        <f t="shared" si="228"/>
        <v>0</v>
      </c>
      <c r="M193" s="122">
        <f t="shared" si="228"/>
        <v>0</v>
      </c>
      <c r="N193" s="122">
        <f t="shared" si="228"/>
        <v>4000</v>
      </c>
      <c r="O193" s="122">
        <f t="shared" si="228"/>
        <v>0</v>
      </c>
      <c r="P193" s="122">
        <f t="shared" si="228"/>
        <v>4000</v>
      </c>
      <c r="Q193" s="122">
        <f t="shared" si="228"/>
        <v>0</v>
      </c>
      <c r="R193" s="122">
        <f t="shared" si="228"/>
        <v>4000</v>
      </c>
      <c r="S193" s="122">
        <f t="shared" si="228"/>
        <v>0</v>
      </c>
      <c r="T193" s="122">
        <f t="shared" ref="T193:AC194" si="229">T194</f>
        <v>4000</v>
      </c>
      <c r="U193" s="122">
        <f t="shared" si="229"/>
        <v>0</v>
      </c>
      <c r="V193" s="122">
        <f t="shared" si="229"/>
        <v>0</v>
      </c>
      <c r="W193" s="122">
        <f t="shared" si="229"/>
        <v>0</v>
      </c>
      <c r="X193" s="122">
        <f t="shared" si="229"/>
        <v>0</v>
      </c>
      <c r="Y193" s="122">
        <f t="shared" si="229"/>
        <v>0</v>
      </c>
      <c r="Z193" s="122">
        <f t="shared" si="229"/>
        <v>4000</v>
      </c>
      <c r="AA193" s="122">
        <f t="shared" si="229"/>
        <v>0</v>
      </c>
      <c r="AB193" s="122">
        <f t="shared" si="229"/>
        <v>4000</v>
      </c>
      <c r="AC193" s="122">
        <f t="shared" si="229"/>
        <v>0</v>
      </c>
      <c r="AD193" s="122">
        <f t="shared" ref="AD193:AM194" si="230">AD194</f>
        <v>0</v>
      </c>
      <c r="AE193" s="122">
        <f t="shared" si="230"/>
        <v>0</v>
      </c>
      <c r="AF193" s="122">
        <f t="shared" si="230"/>
        <v>0</v>
      </c>
      <c r="AG193" s="122">
        <f t="shared" si="230"/>
        <v>0</v>
      </c>
      <c r="AH193" s="122">
        <f t="shared" si="230"/>
        <v>0</v>
      </c>
      <c r="AI193" s="122">
        <f t="shared" si="230"/>
        <v>0</v>
      </c>
      <c r="AJ193" s="122">
        <f t="shared" si="230"/>
        <v>0</v>
      </c>
      <c r="AK193" s="122">
        <f t="shared" si="230"/>
        <v>0</v>
      </c>
      <c r="AL193" s="122">
        <f t="shared" si="230"/>
        <v>0</v>
      </c>
      <c r="AM193" s="122">
        <f t="shared" si="230"/>
        <v>0</v>
      </c>
      <c r="AN193" s="122">
        <f t="shared" ref="AN193:AW194" si="231">AN194</f>
        <v>0</v>
      </c>
      <c r="AO193" s="122">
        <f t="shared" si="231"/>
        <v>0</v>
      </c>
      <c r="AP193" s="122">
        <f t="shared" si="231"/>
        <v>0</v>
      </c>
      <c r="AQ193" s="122">
        <f t="shared" si="231"/>
        <v>0</v>
      </c>
      <c r="AR193" s="122">
        <f t="shared" si="231"/>
        <v>0</v>
      </c>
      <c r="AS193" s="122">
        <f t="shared" si="231"/>
        <v>0</v>
      </c>
      <c r="AT193" s="122">
        <f t="shared" si="231"/>
        <v>0</v>
      </c>
      <c r="AU193" s="122">
        <f t="shared" si="231"/>
        <v>0</v>
      </c>
      <c r="AV193" s="122">
        <f t="shared" si="231"/>
        <v>0</v>
      </c>
      <c r="AW193" s="122">
        <f t="shared" si="231"/>
        <v>0</v>
      </c>
      <c r="AX193" s="122">
        <f t="shared" ref="AX193:BA194" si="232">AX194</f>
        <v>0</v>
      </c>
      <c r="AY193" s="122">
        <f t="shared" si="232"/>
        <v>0</v>
      </c>
      <c r="AZ193" s="122">
        <f t="shared" si="232"/>
        <v>0</v>
      </c>
      <c r="BA193" s="122">
        <f t="shared" si="232"/>
        <v>0</v>
      </c>
      <c r="BB193" s="103">
        <v>0</v>
      </c>
      <c r="BC193" s="103">
        <v>0</v>
      </c>
    </row>
    <row r="194" spans="1:55" s="11" customFormat="1" ht="32.25" hidden="1" customHeight="1" x14ac:dyDescent="0.25">
      <c r="A194" s="27" t="s">
        <v>392</v>
      </c>
      <c r="B194" s="27"/>
      <c r="C194" s="27"/>
      <c r="D194" s="27"/>
      <c r="E194" s="62">
        <v>851</v>
      </c>
      <c r="F194" s="63" t="s">
        <v>477</v>
      </c>
      <c r="G194" s="63" t="s">
        <v>401</v>
      </c>
      <c r="H194" s="62" t="s">
        <v>486</v>
      </c>
      <c r="I194" s="63" t="s">
        <v>396</v>
      </c>
      <c r="J194" s="122">
        <f t="shared" si="228"/>
        <v>0</v>
      </c>
      <c r="K194" s="122">
        <f t="shared" si="228"/>
        <v>0</v>
      </c>
      <c r="L194" s="122">
        <f t="shared" si="228"/>
        <v>0</v>
      </c>
      <c r="M194" s="122">
        <f t="shared" si="228"/>
        <v>0</v>
      </c>
      <c r="N194" s="122">
        <f t="shared" si="228"/>
        <v>4000</v>
      </c>
      <c r="O194" s="122">
        <f t="shared" si="228"/>
        <v>0</v>
      </c>
      <c r="P194" s="122">
        <f t="shared" si="228"/>
        <v>4000</v>
      </c>
      <c r="Q194" s="122">
        <f t="shared" si="228"/>
        <v>0</v>
      </c>
      <c r="R194" s="122">
        <f t="shared" si="228"/>
        <v>4000</v>
      </c>
      <c r="S194" s="122">
        <f t="shared" si="228"/>
        <v>0</v>
      </c>
      <c r="T194" s="122">
        <f t="shared" si="229"/>
        <v>4000</v>
      </c>
      <c r="U194" s="122">
        <f t="shared" si="229"/>
        <v>0</v>
      </c>
      <c r="V194" s="122">
        <f t="shared" si="229"/>
        <v>0</v>
      </c>
      <c r="W194" s="122">
        <f t="shared" si="229"/>
        <v>0</v>
      </c>
      <c r="X194" s="122">
        <f t="shared" si="229"/>
        <v>0</v>
      </c>
      <c r="Y194" s="122">
        <f t="shared" si="229"/>
        <v>0</v>
      </c>
      <c r="Z194" s="122">
        <f t="shared" si="229"/>
        <v>4000</v>
      </c>
      <c r="AA194" s="122">
        <f t="shared" si="229"/>
        <v>0</v>
      </c>
      <c r="AB194" s="122">
        <f t="shared" si="229"/>
        <v>4000</v>
      </c>
      <c r="AC194" s="122">
        <f t="shared" si="229"/>
        <v>0</v>
      </c>
      <c r="AD194" s="122">
        <f t="shared" si="230"/>
        <v>0</v>
      </c>
      <c r="AE194" s="122">
        <f t="shared" si="230"/>
        <v>0</v>
      </c>
      <c r="AF194" s="122">
        <f t="shared" si="230"/>
        <v>0</v>
      </c>
      <c r="AG194" s="122">
        <f t="shared" si="230"/>
        <v>0</v>
      </c>
      <c r="AH194" s="122">
        <f t="shared" si="230"/>
        <v>0</v>
      </c>
      <c r="AI194" s="122">
        <f t="shared" si="230"/>
        <v>0</v>
      </c>
      <c r="AJ194" s="122">
        <f t="shared" si="230"/>
        <v>0</v>
      </c>
      <c r="AK194" s="122">
        <f t="shared" si="230"/>
        <v>0</v>
      </c>
      <c r="AL194" s="122">
        <f t="shared" si="230"/>
        <v>0</v>
      </c>
      <c r="AM194" s="122">
        <f t="shared" si="230"/>
        <v>0</v>
      </c>
      <c r="AN194" s="122">
        <f t="shared" si="231"/>
        <v>0</v>
      </c>
      <c r="AO194" s="122">
        <f t="shared" si="231"/>
        <v>0</v>
      </c>
      <c r="AP194" s="122">
        <f t="shared" si="231"/>
        <v>0</v>
      </c>
      <c r="AQ194" s="122">
        <f t="shared" si="231"/>
        <v>0</v>
      </c>
      <c r="AR194" s="122">
        <f t="shared" si="231"/>
        <v>0</v>
      </c>
      <c r="AS194" s="122">
        <f t="shared" si="231"/>
        <v>0</v>
      </c>
      <c r="AT194" s="122">
        <f t="shared" si="231"/>
        <v>0</v>
      </c>
      <c r="AU194" s="122">
        <f t="shared" si="231"/>
        <v>0</v>
      </c>
      <c r="AV194" s="122">
        <f t="shared" si="231"/>
        <v>0</v>
      </c>
      <c r="AW194" s="122">
        <f t="shared" si="231"/>
        <v>0</v>
      </c>
      <c r="AX194" s="122">
        <f t="shared" si="232"/>
        <v>0</v>
      </c>
      <c r="AY194" s="122">
        <f t="shared" si="232"/>
        <v>0</v>
      </c>
      <c r="AZ194" s="122">
        <f t="shared" si="232"/>
        <v>0</v>
      </c>
      <c r="BA194" s="122">
        <f t="shared" si="232"/>
        <v>0</v>
      </c>
      <c r="BB194" s="103">
        <v>0</v>
      </c>
      <c r="BC194" s="103">
        <v>0</v>
      </c>
    </row>
    <row r="195" spans="1:55" s="11" customFormat="1" ht="32.25" hidden="1" customHeight="1" x14ac:dyDescent="0.25">
      <c r="A195" s="27" t="s">
        <v>393</v>
      </c>
      <c r="B195" s="27"/>
      <c r="C195" s="27"/>
      <c r="D195" s="27"/>
      <c r="E195" s="62">
        <v>851</v>
      </c>
      <c r="F195" s="63" t="s">
        <v>477</v>
      </c>
      <c r="G195" s="62" t="s">
        <v>401</v>
      </c>
      <c r="H195" s="62" t="s">
        <v>486</v>
      </c>
      <c r="I195" s="63" t="s">
        <v>397</v>
      </c>
      <c r="J195" s="122"/>
      <c r="K195" s="122"/>
      <c r="L195" s="77">
        <f>J195</f>
        <v>0</v>
      </c>
      <c r="M195" s="122"/>
      <c r="N195" s="122">
        <v>4000</v>
      </c>
      <c r="O195" s="122"/>
      <c r="P195" s="77">
        <f>N195</f>
        <v>4000</v>
      </c>
      <c r="Q195" s="122"/>
      <c r="R195" s="77">
        <f>J195+N195</f>
        <v>4000</v>
      </c>
      <c r="S195" s="77">
        <f>K195+O195</f>
        <v>0</v>
      </c>
      <c r="T195" s="77">
        <f>L195+P195</f>
        <v>4000</v>
      </c>
      <c r="U195" s="77">
        <f>M195+Q195</f>
        <v>0</v>
      </c>
      <c r="V195" s="122"/>
      <c r="W195" s="122"/>
      <c r="X195" s="77">
        <f>V195</f>
        <v>0</v>
      </c>
      <c r="Y195" s="122"/>
      <c r="Z195" s="77">
        <f>R195+V195</f>
        <v>4000</v>
      </c>
      <c r="AA195" s="77">
        <f>S195+W195</f>
        <v>0</v>
      </c>
      <c r="AB195" s="77">
        <f>T195+X195</f>
        <v>4000</v>
      </c>
      <c r="AC195" s="77">
        <f>U195+Y195</f>
        <v>0</v>
      </c>
      <c r="AD195" s="122"/>
      <c r="AE195" s="122"/>
      <c r="AF195" s="77">
        <f>AD195</f>
        <v>0</v>
      </c>
      <c r="AG195" s="122"/>
      <c r="AH195" s="122"/>
      <c r="AI195" s="122"/>
      <c r="AJ195" s="77">
        <f>AH195</f>
        <v>0</v>
      </c>
      <c r="AK195" s="122"/>
      <c r="AL195" s="77">
        <f>AD195+AH195</f>
        <v>0</v>
      </c>
      <c r="AM195" s="77">
        <f>AE195+AI195</f>
        <v>0</v>
      </c>
      <c r="AN195" s="77">
        <f>AF195+AJ195</f>
        <v>0</v>
      </c>
      <c r="AO195" s="77">
        <f>AG195+AK195</f>
        <v>0</v>
      </c>
      <c r="AP195" s="122"/>
      <c r="AQ195" s="122"/>
      <c r="AR195" s="77">
        <f>AP195</f>
        <v>0</v>
      </c>
      <c r="AS195" s="122"/>
      <c r="AT195" s="122"/>
      <c r="AU195" s="122"/>
      <c r="AV195" s="77">
        <f>AT195</f>
        <v>0</v>
      </c>
      <c r="AW195" s="122"/>
      <c r="AX195" s="77">
        <f>AP195+AT195</f>
        <v>0</v>
      </c>
      <c r="AY195" s="77">
        <f>AQ195+AU195</f>
        <v>0</v>
      </c>
      <c r="AZ195" s="77">
        <f>AR195+AV195</f>
        <v>0</v>
      </c>
      <c r="BA195" s="77">
        <f>AS195+AW195</f>
        <v>0</v>
      </c>
      <c r="BB195" s="103">
        <v>0</v>
      </c>
      <c r="BC195" s="103">
        <v>0</v>
      </c>
    </row>
    <row r="196" spans="1:55" s="11" customFormat="1" ht="32.25" hidden="1" customHeight="1" x14ac:dyDescent="0.25">
      <c r="A196" s="27" t="s">
        <v>487</v>
      </c>
      <c r="B196" s="27"/>
      <c r="C196" s="27"/>
      <c r="D196" s="27"/>
      <c r="E196" s="62">
        <v>851</v>
      </c>
      <c r="F196" s="63" t="s">
        <v>477</v>
      </c>
      <c r="G196" s="62" t="s">
        <v>401</v>
      </c>
      <c r="H196" s="62" t="s">
        <v>488</v>
      </c>
      <c r="I196" s="63"/>
      <c r="J196" s="122">
        <f t="shared" ref="J196:S197" si="233">J197</f>
        <v>0</v>
      </c>
      <c r="K196" s="122">
        <f t="shared" si="233"/>
        <v>0</v>
      </c>
      <c r="L196" s="122">
        <f t="shared" si="233"/>
        <v>0</v>
      </c>
      <c r="M196" s="122">
        <f t="shared" si="233"/>
        <v>0</v>
      </c>
      <c r="N196" s="122">
        <f t="shared" si="233"/>
        <v>0</v>
      </c>
      <c r="O196" s="122">
        <f t="shared" si="233"/>
        <v>0</v>
      </c>
      <c r="P196" s="122">
        <f t="shared" si="233"/>
        <v>0</v>
      </c>
      <c r="Q196" s="122">
        <f t="shared" si="233"/>
        <v>0</v>
      </c>
      <c r="R196" s="122">
        <f t="shared" si="233"/>
        <v>0</v>
      </c>
      <c r="S196" s="122">
        <f t="shared" si="233"/>
        <v>0</v>
      </c>
      <c r="T196" s="122">
        <f t="shared" ref="T196:AC197" si="234">T197</f>
        <v>0</v>
      </c>
      <c r="U196" s="122">
        <f t="shared" si="234"/>
        <v>0</v>
      </c>
      <c r="V196" s="122">
        <f t="shared" si="234"/>
        <v>0</v>
      </c>
      <c r="W196" s="122">
        <f t="shared" si="234"/>
        <v>0</v>
      </c>
      <c r="X196" s="122">
        <f t="shared" si="234"/>
        <v>0</v>
      </c>
      <c r="Y196" s="122">
        <f t="shared" si="234"/>
        <v>0</v>
      </c>
      <c r="Z196" s="122">
        <f t="shared" si="234"/>
        <v>0</v>
      </c>
      <c r="AA196" s="122">
        <f t="shared" si="234"/>
        <v>0</v>
      </c>
      <c r="AB196" s="122">
        <f t="shared" si="234"/>
        <v>0</v>
      </c>
      <c r="AC196" s="122">
        <f t="shared" si="234"/>
        <v>0</v>
      </c>
      <c r="AD196" s="122">
        <f t="shared" ref="AD196:AM197" si="235">AD197</f>
        <v>0</v>
      </c>
      <c r="AE196" s="122">
        <f t="shared" si="235"/>
        <v>0</v>
      </c>
      <c r="AF196" s="122">
        <f t="shared" si="235"/>
        <v>0</v>
      </c>
      <c r="AG196" s="122">
        <f t="shared" si="235"/>
        <v>0</v>
      </c>
      <c r="AH196" s="122">
        <f t="shared" si="235"/>
        <v>0</v>
      </c>
      <c r="AI196" s="122">
        <f t="shared" si="235"/>
        <v>0</v>
      </c>
      <c r="AJ196" s="122">
        <f t="shared" si="235"/>
        <v>0</v>
      </c>
      <c r="AK196" s="122">
        <f t="shared" si="235"/>
        <v>0</v>
      </c>
      <c r="AL196" s="122">
        <f t="shared" si="235"/>
        <v>0</v>
      </c>
      <c r="AM196" s="122">
        <f t="shared" si="235"/>
        <v>0</v>
      </c>
      <c r="AN196" s="122">
        <f t="shared" ref="AN196:AW197" si="236">AN197</f>
        <v>0</v>
      </c>
      <c r="AO196" s="122">
        <f t="shared" si="236"/>
        <v>0</v>
      </c>
      <c r="AP196" s="122">
        <f t="shared" si="236"/>
        <v>0</v>
      </c>
      <c r="AQ196" s="122">
        <f t="shared" si="236"/>
        <v>0</v>
      </c>
      <c r="AR196" s="122">
        <f t="shared" si="236"/>
        <v>0</v>
      </c>
      <c r="AS196" s="122">
        <f t="shared" si="236"/>
        <v>0</v>
      </c>
      <c r="AT196" s="122">
        <f t="shared" si="236"/>
        <v>0</v>
      </c>
      <c r="AU196" s="122">
        <f t="shared" si="236"/>
        <v>0</v>
      </c>
      <c r="AV196" s="122">
        <f t="shared" si="236"/>
        <v>0</v>
      </c>
      <c r="AW196" s="122">
        <f t="shared" si="236"/>
        <v>0</v>
      </c>
      <c r="AX196" s="122">
        <f t="shared" ref="AX196:BA197" si="237">AX197</f>
        <v>0</v>
      </c>
      <c r="AY196" s="122">
        <f t="shared" si="237"/>
        <v>0</v>
      </c>
      <c r="AZ196" s="122">
        <f t="shared" si="237"/>
        <v>0</v>
      </c>
      <c r="BA196" s="122">
        <f t="shared" si="237"/>
        <v>0</v>
      </c>
      <c r="BB196" s="103">
        <v>0</v>
      </c>
      <c r="BC196" s="103">
        <v>0</v>
      </c>
    </row>
    <row r="197" spans="1:55" s="11" customFormat="1" ht="32.25" hidden="1" customHeight="1" x14ac:dyDescent="0.25">
      <c r="A197" s="27" t="s">
        <v>392</v>
      </c>
      <c r="B197" s="27"/>
      <c r="C197" s="27"/>
      <c r="D197" s="27"/>
      <c r="E197" s="62">
        <v>851</v>
      </c>
      <c r="F197" s="63" t="s">
        <v>477</v>
      </c>
      <c r="G197" s="63" t="s">
        <v>401</v>
      </c>
      <c r="H197" s="62" t="s">
        <v>488</v>
      </c>
      <c r="I197" s="63" t="s">
        <v>396</v>
      </c>
      <c r="J197" s="122">
        <f t="shared" si="233"/>
        <v>0</v>
      </c>
      <c r="K197" s="122">
        <f t="shared" si="233"/>
        <v>0</v>
      </c>
      <c r="L197" s="122">
        <f t="shared" si="233"/>
        <v>0</v>
      </c>
      <c r="M197" s="122">
        <f t="shared" si="233"/>
        <v>0</v>
      </c>
      <c r="N197" s="122">
        <f t="shared" si="233"/>
        <v>0</v>
      </c>
      <c r="O197" s="122">
        <f t="shared" si="233"/>
        <v>0</v>
      </c>
      <c r="P197" s="122">
        <f t="shared" si="233"/>
        <v>0</v>
      </c>
      <c r="Q197" s="122">
        <f t="shared" si="233"/>
        <v>0</v>
      </c>
      <c r="R197" s="122">
        <f t="shared" si="233"/>
        <v>0</v>
      </c>
      <c r="S197" s="122">
        <f t="shared" si="233"/>
        <v>0</v>
      </c>
      <c r="T197" s="122">
        <f t="shared" si="234"/>
        <v>0</v>
      </c>
      <c r="U197" s="122">
        <f t="shared" si="234"/>
        <v>0</v>
      </c>
      <c r="V197" s="122">
        <f t="shared" si="234"/>
        <v>0</v>
      </c>
      <c r="W197" s="122">
        <f t="shared" si="234"/>
        <v>0</v>
      </c>
      <c r="X197" s="122">
        <f t="shared" si="234"/>
        <v>0</v>
      </c>
      <c r="Y197" s="122">
        <f t="shared" si="234"/>
        <v>0</v>
      </c>
      <c r="Z197" s="122">
        <f t="shared" si="234"/>
        <v>0</v>
      </c>
      <c r="AA197" s="122">
        <f t="shared" si="234"/>
        <v>0</v>
      </c>
      <c r="AB197" s="122">
        <f t="shared" si="234"/>
        <v>0</v>
      </c>
      <c r="AC197" s="122">
        <f t="shared" si="234"/>
        <v>0</v>
      </c>
      <c r="AD197" s="122">
        <f t="shared" si="235"/>
        <v>0</v>
      </c>
      <c r="AE197" s="122">
        <f t="shared" si="235"/>
        <v>0</v>
      </c>
      <c r="AF197" s="122">
        <f t="shared" si="235"/>
        <v>0</v>
      </c>
      <c r="AG197" s="122">
        <f t="shared" si="235"/>
        <v>0</v>
      </c>
      <c r="AH197" s="122">
        <f t="shared" si="235"/>
        <v>0</v>
      </c>
      <c r="AI197" s="122">
        <f t="shared" si="235"/>
        <v>0</v>
      </c>
      <c r="AJ197" s="122">
        <f t="shared" si="235"/>
        <v>0</v>
      </c>
      <c r="AK197" s="122">
        <f t="shared" si="235"/>
        <v>0</v>
      </c>
      <c r="AL197" s="122">
        <f t="shared" si="235"/>
        <v>0</v>
      </c>
      <c r="AM197" s="122">
        <f t="shared" si="235"/>
        <v>0</v>
      </c>
      <c r="AN197" s="122">
        <f t="shared" si="236"/>
        <v>0</v>
      </c>
      <c r="AO197" s="122">
        <f t="shared" si="236"/>
        <v>0</v>
      </c>
      <c r="AP197" s="122">
        <f t="shared" si="236"/>
        <v>0</v>
      </c>
      <c r="AQ197" s="122">
        <f t="shared" si="236"/>
        <v>0</v>
      </c>
      <c r="AR197" s="122">
        <f t="shared" si="236"/>
        <v>0</v>
      </c>
      <c r="AS197" s="122">
        <f t="shared" si="236"/>
        <v>0</v>
      </c>
      <c r="AT197" s="122">
        <f t="shared" si="236"/>
        <v>0</v>
      </c>
      <c r="AU197" s="122">
        <f t="shared" si="236"/>
        <v>0</v>
      </c>
      <c r="AV197" s="122">
        <f t="shared" si="236"/>
        <v>0</v>
      </c>
      <c r="AW197" s="122">
        <f t="shared" si="236"/>
        <v>0</v>
      </c>
      <c r="AX197" s="122">
        <f t="shared" si="237"/>
        <v>0</v>
      </c>
      <c r="AY197" s="122">
        <f t="shared" si="237"/>
        <v>0</v>
      </c>
      <c r="AZ197" s="122">
        <f t="shared" si="237"/>
        <v>0</v>
      </c>
      <c r="BA197" s="122">
        <f t="shared" si="237"/>
        <v>0</v>
      </c>
      <c r="BB197" s="103">
        <v>0</v>
      </c>
      <c r="BC197" s="103">
        <v>0</v>
      </c>
    </row>
    <row r="198" spans="1:55" s="11" customFormat="1" ht="32.25" hidden="1" customHeight="1" x14ac:dyDescent="0.25">
      <c r="A198" s="27" t="s">
        <v>393</v>
      </c>
      <c r="B198" s="27"/>
      <c r="C198" s="27"/>
      <c r="D198" s="27"/>
      <c r="E198" s="62">
        <v>851</v>
      </c>
      <c r="F198" s="63" t="s">
        <v>477</v>
      </c>
      <c r="G198" s="62" t="s">
        <v>401</v>
      </c>
      <c r="H198" s="62" t="s">
        <v>488</v>
      </c>
      <c r="I198" s="63" t="s">
        <v>397</v>
      </c>
      <c r="J198" s="122"/>
      <c r="K198" s="122"/>
      <c r="L198" s="77">
        <f>J198</f>
        <v>0</v>
      </c>
      <c r="M198" s="122"/>
      <c r="N198" s="122"/>
      <c r="O198" s="122"/>
      <c r="P198" s="77">
        <f>N198</f>
        <v>0</v>
      </c>
      <c r="Q198" s="122"/>
      <c r="R198" s="77">
        <f>J198+N198</f>
        <v>0</v>
      </c>
      <c r="S198" s="77">
        <f>K198+O198</f>
        <v>0</v>
      </c>
      <c r="T198" s="77">
        <f>L198+P198</f>
        <v>0</v>
      </c>
      <c r="U198" s="77">
        <f>M198+Q198</f>
        <v>0</v>
      </c>
      <c r="V198" s="122"/>
      <c r="W198" s="122"/>
      <c r="X198" s="77">
        <f>V198</f>
        <v>0</v>
      </c>
      <c r="Y198" s="122"/>
      <c r="Z198" s="77">
        <f>R198+V198</f>
        <v>0</v>
      </c>
      <c r="AA198" s="77">
        <f>S198+W198</f>
        <v>0</v>
      </c>
      <c r="AB198" s="77">
        <f>T198+X198</f>
        <v>0</v>
      </c>
      <c r="AC198" s="77">
        <f>U198+Y198</f>
        <v>0</v>
      </c>
      <c r="AD198" s="122"/>
      <c r="AE198" s="122"/>
      <c r="AF198" s="77">
        <f>AD198</f>
        <v>0</v>
      </c>
      <c r="AG198" s="122"/>
      <c r="AH198" s="122"/>
      <c r="AI198" s="122"/>
      <c r="AJ198" s="77">
        <f>AH198</f>
        <v>0</v>
      </c>
      <c r="AK198" s="122"/>
      <c r="AL198" s="77">
        <f>AD198+AH198</f>
        <v>0</v>
      </c>
      <c r="AM198" s="77">
        <f>AE198+AI198</f>
        <v>0</v>
      </c>
      <c r="AN198" s="77">
        <f>AF198+AJ198</f>
        <v>0</v>
      </c>
      <c r="AO198" s="77">
        <f>AG198+AK198</f>
        <v>0</v>
      </c>
      <c r="AP198" s="122"/>
      <c r="AQ198" s="122"/>
      <c r="AR198" s="77">
        <f>AP198</f>
        <v>0</v>
      </c>
      <c r="AS198" s="122"/>
      <c r="AT198" s="122"/>
      <c r="AU198" s="122"/>
      <c r="AV198" s="77">
        <f>AT198</f>
        <v>0</v>
      </c>
      <c r="AW198" s="122"/>
      <c r="AX198" s="77">
        <f>AP198+AT198</f>
        <v>0</v>
      </c>
      <c r="AY198" s="77">
        <f>AQ198+AU198</f>
        <v>0</v>
      </c>
      <c r="AZ198" s="77">
        <f>AR198+AV198</f>
        <v>0</v>
      </c>
      <c r="BA198" s="77">
        <f>AS198+AW198</f>
        <v>0</v>
      </c>
      <c r="BB198" s="103">
        <v>0</v>
      </c>
      <c r="BC198" s="103">
        <v>0</v>
      </c>
    </row>
    <row r="199" spans="1:55" s="11" customFormat="1" ht="32.25" hidden="1" customHeight="1" x14ac:dyDescent="0.25">
      <c r="A199" s="27" t="s">
        <v>489</v>
      </c>
      <c r="B199" s="111"/>
      <c r="C199" s="111"/>
      <c r="D199" s="111"/>
      <c r="E199" s="62">
        <v>851</v>
      </c>
      <c r="F199" s="63" t="s">
        <v>477</v>
      </c>
      <c r="G199" s="63" t="s">
        <v>401</v>
      </c>
      <c r="H199" s="62" t="s">
        <v>490</v>
      </c>
      <c r="I199" s="63"/>
      <c r="J199" s="122">
        <f t="shared" ref="J199:S200" si="238">J200</f>
        <v>156000</v>
      </c>
      <c r="K199" s="122">
        <f t="shared" si="238"/>
        <v>156000</v>
      </c>
      <c r="L199" s="122">
        <f t="shared" si="238"/>
        <v>0</v>
      </c>
      <c r="M199" s="122">
        <f t="shared" si="238"/>
        <v>0</v>
      </c>
      <c r="N199" s="122">
        <f t="shared" si="238"/>
        <v>0</v>
      </c>
      <c r="O199" s="122">
        <f t="shared" si="238"/>
        <v>0</v>
      </c>
      <c r="P199" s="122">
        <f t="shared" si="238"/>
        <v>0</v>
      </c>
      <c r="Q199" s="122">
        <f t="shared" si="238"/>
        <v>0</v>
      </c>
      <c r="R199" s="122">
        <f t="shared" si="238"/>
        <v>156000</v>
      </c>
      <c r="S199" s="122">
        <f t="shared" si="238"/>
        <v>156000</v>
      </c>
      <c r="T199" s="122">
        <f t="shared" ref="T199:AC200" si="239">T200</f>
        <v>0</v>
      </c>
      <c r="U199" s="122">
        <f t="shared" si="239"/>
        <v>0</v>
      </c>
      <c r="V199" s="122">
        <f t="shared" si="239"/>
        <v>0</v>
      </c>
      <c r="W199" s="122">
        <f t="shared" si="239"/>
        <v>0</v>
      </c>
      <c r="X199" s="122">
        <f t="shared" si="239"/>
        <v>0</v>
      </c>
      <c r="Y199" s="122">
        <f t="shared" si="239"/>
        <v>0</v>
      </c>
      <c r="Z199" s="122">
        <f t="shared" si="239"/>
        <v>156000</v>
      </c>
      <c r="AA199" s="122">
        <f t="shared" si="239"/>
        <v>156000</v>
      </c>
      <c r="AB199" s="122">
        <f t="shared" si="239"/>
        <v>0</v>
      </c>
      <c r="AC199" s="122">
        <f t="shared" si="239"/>
        <v>0</v>
      </c>
      <c r="AD199" s="122">
        <f t="shared" ref="AD199:AM200" si="240">AD200</f>
        <v>156000</v>
      </c>
      <c r="AE199" s="122">
        <f t="shared" si="240"/>
        <v>156000</v>
      </c>
      <c r="AF199" s="122">
        <f t="shared" si="240"/>
        <v>0</v>
      </c>
      <c r="AG199" s="122">
        <f t="shared" si="240"/>
        <v>0</v>
      </c>
      <c r="AH199" s="122">
        <f t="shared" si="240"/>
        <v>0</v>
      </c>
      <c r="AI199" s="122">
        <f t="shared" si="240"/>
        <v>0</v>
      </c>
      <c r="AJ199" s="122">
        <f t="shared" si="240"/>
        <v>0</v>
      </c>
      <c r="AK199" s="122">
        <f t="shared" si="240"/>
        <v>0</v>
      </c>
      <c r="AL199" s="122">
        <f t="shared" si="240"/>
        <v>156000</v>
      </c>
      <c r="AM199" s="122">
        <f t="shared" si="240"/>
        <v>156000</v>
      </c>
      <c r="AN199" s="122">
        <f t="shared" ref="AN199:AW200" si="241">AN200</f>
        <v>0</v>
      </c>
      <c r="AO199" s="122">
        <f t="shared" si="241"/>
        <v>0</v>
      </c>
      <c r="AP199" s="122">
        <f t="shared" si="241"/>
        <v>156000</v>
      </c>
      <c r="AQ199" s="122">
        <f t="shared" si="241"/>
        <v>156000</v>
      </c>
      <c r="AR199" s="122">
        <f t="shared" si="241"/>
        <v>0</v>
      </c>
      <c r="AS199" s="122">
        <f t="shared" si="241"/>
        <v>0</v>
      </c>
      <c r="AT199" s="122">
        <f t="shared" si="241"/>
        <v>0</v>
      </c>
      <c r="AU199" s="122">
        <f t="shared" si="241"/>
        <v>0</v>
      </c>
      <c r="AV199" s="122">
        <f t="shared" si="241"/>
        <v>0</v>
      </c>
      <c r="AW199" s="122">
        <f t="shared" si="241"/>
        <v>0</v>
      </c>
      <c r="AX199" s="122">
        <f t="shared" ref="AX199:BA200" si="242">AX200</f>
        <v>156000</v>
      </c>
      <c r="AY199" s="122">
        <f t="shared" si="242"/>
        <v>156000</v>
      </c>
      <c r="AZ199" s="122">
        <f t="shared" si="242"/>
        <v>0</v>
      </c>
      <c r="BA199" s="122">
        <f t="shared" si="242"/>
        <v>0</v>
      </c>
      <c r="BB199" s="103">
        <v>0</v>
      </c>
      <c r="BC199" s="103">
        <v>0</v>
      </c>
    </row>
    <row r="200" spans="1:55" s="11" customFormat="1" ht="32.25" hidden="1" customHeight="1" x14ac:dyDescent="0.25">
      <c r="A200" s="27" t="s">
        <v>392</v>
      </c>
      <c r="B200" s="111"/>
      <c r="C200" s="111"/>
      <c r="D200" s="111"/>
      <c r="E200" s="62">
        <v>851</v>
      </c>
      <c r="F200" s="63" t="s">
        <v>477</v>
      </c>
      <c r="G200" s="63" t="s">
        <v>401</v>
      </c>
      <c r="H200" s="62" t="s">
        <v>490</v>
      </c>
      <c r="I200" s="63" t="s">
        <v>396</v>
      </c>
      <c r="J200" s="122">
        <f t="shared" si="238"/>
        <v>156000</v>
      </c>
      <c r="K200" s="122">
        <f t="shared" si="238"/>
        <v>156000</v>
      </c>
      <c r="L200" s="122">
        <f t="shared" si="238"/>
        <v>0</v>
      </c>
      <c r="M200" s="122">
        <f t="shared" si="238"/>
        <v>0</v>
      </c>
      <c r="N200" s="122">
        <f t="shared" si="238"/>
        <v>0</v>
      </c>
      <c r="O200" s="122">
        <f t="shared" si="238"/>
        <v>0</v>
      </c>
      <c r="P200" s="122">
        <f t="shared" si="238"/>
        <v>0</v>
      </c>
      <c r="Q200" s="122">
        <f t="shared" si="238"/>
        <v>0</v>
      </c>
      <c r="R200" s="122">
        <f t="shared" si="238"/>
        <v>156000</v>
      </c>
      <c r="S200" s="122">
        <f t="shared" si="238"/>
        <v>156000</v>
      </c>
      <c r="T200" s="122">
        <f t="shared" si="239"/>
        <v>0</v>
      </c>
      <c r="U200" s="122">
        <f t="shared" si="239"/>
        <v>0</v>
      </c>
      <c r="V200" s="122">
        <f t="shared" si="239"/>
        <v>0</v>
      </c>
      <c r="W200" s="122">
        <f t="shared" si="239"/>
        <v>0</v>
      </c>
      <c r="X200" s="122">
        <f t="shared" si="239"/>
        <v>0</v>
      </c>
      <c r="Y200" s="122">
        <f t="shared" si="239"/>
        <v>0</v>
      </c>
      <c r="Z200" s="122">
        <f t="shared" si="239"/>
        <v>156000</v>
      </c>
      <c r="AA200" s="122">
        <f t="shared" si="239"/>
        <v>156000</v>
      </c>
      <c r="AB200" s="122">
        <f t="shared" si="239"/>
        <v>0</v>
      </c>
      <c r="AC200" s="122">
        <f t="shared" si="239"/>
        <v>0</v>
      </c>
      <c r="AD200" s="122">
        <f t="shared" si="240"/>
        <v>156000</v>
      </c>
      <c r="AE200" s="122">
        <f t="shared" si="240"/>
        <v>156000</v>
      </c>
      <c r="AF200" s="122">
        <f t="shared" si="240"/>
        <v>0</v>
      </c>
      <c r="AG200" s="122">
        <f t="shared" si="240"/>
        <v>0</v>
      </c>
      <c r="AH200" s="122">
        <f t="shared" si="240"/>
        <v>0</v>
      </c>
      <c r="AI200" s="122">
        <f t="shared" si="240"/>
        <v>0</v>
      </c>
      <c r="AJ200" s="122">
        <f t="shared" si="240"/>
        <v>0</v>
      </c>
      <c r="AK200" s="122">
        <f t="shared" si="240"/>
        <v>0</v>
      </c>
      <c r="AL200" s="122">
        <f t="shared" si="240"/>
        <v>156000</v>
      </c>
      <c r="AM200" s="122">
        <f t="shared" si="240"/>
        <v>156000</v>
      </c>
      <c r="AN200" s="122">
        <f t="shared" si="241"/>
        <v>0</v>
      </c>
      <c r="AO200" s="122">
        <f t="shared" si="241"/>
        <v>0</v>
      </c>
      <c r="AP200" s="122">
        <f t="shared" si="241"/>
        <v>156000</v>
      </c>
      <c r="AQ200" s="122">
        <f t="shared" si="241"/>
        <v>156000</v>
      </c>
      <c r="AR200" s="122">
        <f t="shared" si="241"/>
        <v>0</v>
      </c>
      <c r="AS200" s="122">
        <f t="shared" si="241"/>
        <v>0</v>
      </c>
      <c r="AT200" s="122">
        <f t="shared" si="241"/>
        <v>0</v>
      </c>
      <c r="AU200" s="122">
        <f t="shared" si="241"/>
        <v>0</v>
      </c>
      <c r="AV200" s="122">
        <f t="shared" si="241"/>
        <v>0</v>
      </c>
      <c r="AW200" s="122">
        <f t="shared" si="241"/>
        <v>0</v>
      </c>
      <c r="AX200" s="122">
        <f t="shared" si="242"/>
        <v>156000</v>
      </c>
      <c r="AY200" s="122">
        <f t="shared" si="242"/>
        <v>156000</v>
      </c>
      <c r="AZ200" s="122">
        <f t="shared" si="242"/>
        <v>0</v>
      </c>
      <c r="BA200" s="122">
        <f t="shared" si="242"/>
        <v>0</v>
      </c>
      <c r="BB200" s="103">
        <v>0</v>
      </c>
      <c r="BC200" s="103">
        <v>0</v>
      </c>
    </row>
    <row r="201" spans="1:55" s="11" customFormat="1" ht="32.25" hidden="1" customHeight="1" x14ac:dyDescent="0.25">
      <c r="A201" s="27" t="s">
        <v>393</v>
      </c>
      <c r="B201" s="111"/>
      <c r="C201" s="111"/>
      <c r="D201" s="111"/>
      <c r="E201" s="62">
        <v>851</v>
      </c>
      <c r="F201" s="63" t="s">
        <v>477</v>
      </c>
      <c r="G201" s="63" t="s">
        <v>401</v>
      </c>
      <c r="H201" s="62" t="s">
        <v>490</v>
      </c>
      <c r="I201" s="63" t="s">
        <v>397</v>
      </c>
      <c r="J201" s="122">
        <v>156000</v>
      </c>
      <c r="K201" s="77">
        <f>J201</f>
        <v>156000</v>
      </c>
      <c r="L201" s="122"/>
      <c r="M201" s="122"/>
      <c r="N201" s="122"/>
      <c r="O201" s="77">
        <f>N201</f>
        <v>0</v>
      </c>
      <c r="P201" s="122"/>
      <c r="Q201" s="122"/>
      <c r="R201" s="77">
        <f>J201+N201</f>
        <v>156000</v>
      </c>
      <c r="S201" s="77">
        <f>K201+O201</f>
        <v>156000</v>
      </c>
      <c r="T201" s="77">
        <f>L201+P201</f>
        <v>0</v>
      </c>
      <c r="U201" s="77">
        <f>M201+Q201</f>
        <v>0</v>
      </c>
      <c r="V201" s="122"/>
      <c r="W201" s="77">
        <f>V201</f>
        <v>0</v>
      </c>
      <c r="X201" s="122"/>
      <c r="Y201" s="122"/>
      <c r="Z201" s="77">
        <f>R201+V201</f>
        <v>156000</v>
      </c>
      <c r="AA201" s="77">
        <f>S201+W201</f>
        <v>156000</v>
      </c>
      <c r="AB201" s="77">
        <f>T201+X201</f>
        <v>0</v>
      </c>
      <c r="AC201" s="77">
        <f>U201+Y201</f>
        <v>0</v>
      </c>
      <c r="AD201" s="122">
        <v>156000</v>
      </c>
      <c r="AE201" s="77">
        <f>AD201</f>
        <v>156000</v>
      </c>
      <c r="AF201" s="122"/>
      <c r="AG201" s="122"/>
      <c r="AH201" s="122"/>
      <c r="AI201" s="77">
        <f>AH201</f>
        <v>0</v>
      </c>
      <c r="AJ201" s="122"/>
      <c r="AK201" s="122"/>
      <c r="AL201" s="77">
        <f>AD201+AH201</f>
        <v>156000</v>
      </c>
      <c r="AM201" s="77">
        <f>AE201+AI201</f>
        <v>156000</v>
      </c>
      <c r="AN201" s="77">
        <f>AF201+AJ201</f>
        <v>0</v>
      </c>
      <c r="AO201" s="77">
        <f>AG201+AK201</f>
        <v>0</v>
      </c>
      <c r="AP201" s="122">
        <v>156000</v>
      </c>
      <c r="AQ201" s="77">
        <f>AP201</f>
        <v>156000</v>
      </c>
      <c r="AR201" s="122"/>
      <c r="AS201" s="122"/>
      <c r="AT201" s="122"/>
      <c r="AU201" s="77">
        <f>AT201</f>
        <v>0</v>
      </c>
      <c r="AV201" s="122"/>
      <c r="AW201" s="122"/>
      <c r="AX201" s="77">
        <f>AP201+AT201</f>
        <v>156000</v>
      </c>
      <c r="AY201" s="77">
        <f>AQ201+AU201</f>
        <v>156000</v>
      </c>
      <c r="AZ201" s="77">
        <f>AR201+AV201</f>
        <v>0</v>
      </c>
      <c r="BA201" s="77">
        <f>AS201+AW201</f>
        <v>0</v>
      </c>
      <c r="BB201" s="103">
        <v>0</v>
      </c>
      <c r="BC201" s="103">
        <v>0</v>
      </c>
    </row>
    <row r="202" spans="1:55" s="11" customFormat="1" ht="17.25" customHeight="1" x14ac:dyDescent="0.25">
      <c r="A202" s="13" t="s">
        <v>491</v>
      </c>
      <c r="B202" s="111"/>
      <c r="C202" s="111"/>
      <c r="D202" s="111"/>
      <c r="E202" s="62">
        <v>851</v>
      </c>
      <c r="F202" s="113" t="s">
        <v>421</v>
      </c>
      <c r="G202" s="113"/>
      <c r="H202" s="62" t="s">
        <v>326</v>
      </c>
      <c r="I202" s="113"/>
      <c r="J202" s="76">
        <f t="shared" ref="J202:BA202" si="243">J203+J244</f>
        <v>21022668</v>
      </c>
      <c r="K202" s="76">
        <f t="shared" si="243"/>
        <v>206634</v>
      </c>
      <c r="L202" s="76">
        <f t="shared" si="243"/>
        <v>15216034</v>
      </c>
      <c r="M202" s="76">
        <f t="shared" si="243"/>
        <v>5600000</v>
      </c>
      <c r="N202" s="76">
        <f t="shared" si="243"/>
        <v>3220216</v>
      </c>
      <c r="O202" s="76">
        <f t="shared" si="243"/>
        <v>106383</v>
      </c>
      <c r="P202" s="76">
        <f t="shared" si="243"/>
        <v>3113833</v>
      </c>
      <c r="Q202" s="76">
        <f t="shared" si="243"/>
        <v>0</v>
      </c>
      <c r="R202" s="76">
        <f t="shared" si="243"/>
        <v>24242884</v>
      </c>
      <c r="S202" s="76">
        <f t="shared" si="243"/>
        <v>313017</v>
      </c>
      <c r="T202" s="76">
        <f t="shared" si="243"/>
        <v>18329867</v>
      </c>
      <c r="U202" s="76">
        <f t="shared" si="243"/>
        <v>5600000</v>
      </c>
      <c r="V202" s="76">
        <f t="shared" si="243"/>
        <v>984333</v>
      </c>
      <c r="W202" s="76">
        <f t="shared" si="243"/>
        <v>0</v>
      </c>
      <c r="X202" s="76">
        <f t="shared" si="243"/>
        <v>984333</v>
      </c>
      <c r="Y202" s="76">
        <f t="shared" si="243"/>
        <v>0</v>
      </c>
      <c r="Z202" s="76">
        <f t="shared" si="243"/>
        <v>25227217</v>
      </c>
      <c r="AA202" s="76">
        <f t="shared" si="243"/>
        <v>313017</v>
      </c>
      <c r="AB202" s="76">
        <f t="shared" si="243"/>
        <v>19314200</v>
      </c>
      <c r="AC202" s="76">
        <f t="shared" si="243"/>
        <v>5600000</v>
      </c>
      <c r="AD202" s="76">
        <f t="shared" si="243"/>
        <v>20871119.800000001</v>
      </c>
      <c r="AE202" s="76">
        <f t="shared" si="243"/>
        <v>2866208</v>
      </c>
      <c r="AF202" s="76">
        <f t="shared" si="243"/>
        <v>12404911.800000001</v>
      </c>
      <c r="AG202" s="76">
        <f t="shared" si="243"/>
        <v>5600000</v>
      </c>
      <c r="AH202" s="76">
        <f t="shared" si="243"/>
        <v>-0.8</v>
      </c>
      <c r="AI202" s="76">
        <f t="shared" si="243"/>
        <v>0</v>
      </c>
      <c r="AJ202" s="76">
        <f t="shared" si="243"/>
        <v>-0.8</v>
      </c>
      <c r="AK202" s="76">
        <f t="shared" si="243"/>
        <v>0</v>
      </c>
      <c r="AL202" s="76">
        <f t="shared" si="243"/>
        <v>20871119</v>
      </c>
      <c r="AM202" s="76">
        <f t="shared" si="243"/>
        <v>2866208</v>
      </c>
      <c r="AN202" s="76">
        <f t="shared" si="243"/>
        <v>12404911</v>
      </c>
      <c r="AO202" s="76">
        <f t="shared" si="243"/>
        <v>5600000</v>
      </c>
      <c r="AP202" s="76">
        <f t="shared" si="243"/>
        <v>18653684</v>
      </c>
      <c r="AQ202" s="76">
        <f t="shared" si="243"/>
        <v>706634</v>
      </c>
      <c r="AR202" s="76">
        <f t="shared" si="243"/>
        <v>12347050</v>
      </c>
      <c r="AS202" s="76">
        <f t="shared" si="243"/>
        <v>5600000</v>
      </c>
      <c r="AT202" s="76">
        <f t="shared" si="243"/>
        <v>-1</v>
      </c>
      <c r="AU202" s="76">
        <f t="shared" si="243"/>
        <v>0</v>
      </c>
      <c r="AV202" s="76">
        <f t="shared" si="243"/>
        <v>-1</v>
      </c>
      <c r="AW202" s="76">
        <f t="shared" si="243"/>
        <v>0</v>
      </c>
      <c r="AX202" s="76">
        <f t="shared" si="243"/>
        <v>18653683</v>
      </c>
      <c r="AY202" s="76">
        <f t="shared" si="243"/>
        <v>706634</v>
      </c>
      <c r="AZ202" s="76">
        <f t="shared" si="243"/>
        <v>12347049</v>
      </c>
      <c r="BA202" s="76">
        <f t="shared" si="243"/>
        <v>5600000</v>
      </c>
      <c r="BB202" s="103">
        <v>0</v>
      </c>
      <c r="BC202" s="103">
        <v>0</v>
      </c>
    </row>
    <row r="203" spans="1:55" s="125" customFormat="1" ht="17.25" customHeight="1" x14ac:dyDescent="0.25">
      <c r="A203" s="13" t="s">
        <v>492</v>
      </c>
      <c r="B203" s="111"/>
      <c r="C203" s="111"/>
      <c r="D203" s="111"/>
      <c r="E203" s="62">
        <v>851</v>
      </c>
      <c r="F203" s="113" t="s">
        <v>421</v>
      </c>
      <c r="G203" s="113" t="s">
        <v>328</v>
      </c>
      <c r="H203" s="62" t="s">
        <v>326</v>
      </c>
      <c r="I203" s="113"/>
      <c r="J203" s="76">
        <f t="shared" ref="J203:U203" si="244">J210+J213+J241+J224+J207+J216+J229+J232+J235+J238+J204</f>
        <v>21017668</v>
      </c>
      <c r="K203" s="76">
        <f t="shared" si="244"/>
        <v>206634</v>
      </c>
      <c r="L203" s="76">
        <f t="shared" si="244"/>
        <v>15211034</v>
      </c>
      <c r="M203" s="76">
        <f t="shared" si="244"/>
        <v>5600000</v>
      </c>
      <c r="N203" s="76">
        <f t="shared" si="244"/>
        <v>3220216</v>
      </c>
      <c r="O203" s="76">
        <f t="shared" si="244"/>
        <v>106383</v>
      </c>
      <c r="P203" s="76">
        <f t="shared" si="244"/>
        <v>3113833</v>
      </c>
      <c r="Q203" s="76">
        <f t="shared" si="244"/>
        <v>0</v>
      </c>
      <c r="R203" s="76">
        <f t="shared" si="244"/>
        <v>24237884</v>
      </c>
      <c r="S203" s="76">
        <f t="shared" si="244"/>
        <v>313017</v>
      </c>
      <c r="T203" s="76">
        <f t="shared" si="244"/>
        <v>18324867</v>
      </c>
      <c r="U203" s="76">
        <f t="shared" si="244"/>
        <v>5600000</v>
      </c>
      <c r="V203" s="76">
        <f t="shared" ref="V203:AC203" si="245">V210+V213+V241+V224+V207+V216+V221+V229+V232+V235+V238+V204</f>
        <v>984333</v>
      </c>
      <c r="W203" s="78">
        <f t="shared" si="245"/>
        <v>0</v>
      </c>
      <c r="X203" s="78">
        <f t="shared" si="245"/>
        <v>984333</v>
      </c>
      <c r="Y203" s="78">
        <f t="shared" si="245"/>
        <v>0</v>
      </c>
      <c r="Z203" s="78">
        <f t="shared" si="245"/>
        <v>25222217</v>
      </c>
      <c r="AA203" s="78">
        <f t="shared" si="245"/>
        <v>313017</v>
      </c>
      <c r="AB203" s="78">
        <f t="shared" si="245"/>
        <v>19309200</v>
      </c>
      <c r="AC203" s="78">
        <f t="shared" si="245"/>
        <v>5600000</v>
      </c>
      <c r="AD203" s="76">
        <f t="shared" ref="AD203:BA203" si="246">AD210+AD213+AD241+AD224+AD207+AD216+AD229+AD232+AD235+AD238+AD204</f>
        <v>20871119.800000001</v>
      </c>
      <c r="AE203" s="76">
        <f t="shared" si="246"/>
        <v>2866208</v>
      </c>
      <c r="AF203" s="76">
        <f t="shared" si="246"/>
        <v>12404911.800000001</v>
      </c>
      <c r="AG203" s="76">
        <f t="shared" si="246"/>
        <v>5600000</v>
      </c>
      <c r="AH203" s="76">
        <f t="shared" si="246"/>
        <v>-0.8</v>
      </c>
      <c r="AI203" s="76">
        <f t="shared" si="246"/>
        <v>0</v>
      </c>
      <c r="AJ203" s="76">
        <f t="shared" si="246"/>
        <v>-0.8</v>
      </c>
      <c r="AK203" s="76">
        <f t="shared" si="246"/>
        <v>0</v>
      </c>
      <c r="AL203" s="76">
        <f t="shared" si="246"/>
        <v>20871119</v>
      </c>
      <c r="AM203" s="76">
        <f t="shared" si="246"/>
        <v>2866208</v>
      </c>
      <c r="AN203" s="76">
        <f t="shared" si="246"/>
        <v>12404911</v>
      </c>
      <c r="AO203" s="76">
        <f t="shared" si="246"/>
        <v>5600000</v>
      </c>
      <c r="AP203" s="76">
        <f t="shared" si="246"/>
        <v>18653684</v>
      </c>
      <c r="AQ203" s="76">
        <f t="shared" si="246"/>
        <v>706634</v>
      </c>
      <c r="AR203" s="76">
        <f t="shared" si="246"/>
        <v>12347050</v>
      </c>
      <c r="AS203" s="76">
        <f t="shared" si="246"/>
        <v>5600000</v>
      </c>
      <c r="AT203" s="76">
        <f t="shared" si="246"/>
        <v>-1</v>
      </c>
      <c r="AU203" s="76">
        <f t="shared" si="246"/>
        <v>0</v>
      </c>
      <c r="AV203" s="76">
        <f t="shared" si="246"/>
        <v>-1</v>
      </c>
      <c r="AW203" s="76">
        <f t="shared" si="246"/>
        <v>0</v>
      </c>
      <c r="AX203" s="76">
        <f t="shared" si="246"/>
        <v>18653683</v>
      </c>
      <c r="AY203" s="76">
        <f t="shared" si="246"/>
        <v>706634</v>
      </c>
      <c r="AZ203" s="76">
        <f t="shared" si="246"/>
        <v>12347049</v>
      </c>
      <c r="BA203" s="76">
        <f t="shared" si="246"/>
        <v>5600000</v>
      </c>
      <c r="BB203" s="103">
        <v>0</v>
      </c>
      <c r="BC203" s="103">
        <v>0</v>
      </c>
    </row>
    <row r="204" spans="1:55" s="11" customFormat="1" ht="32.25" hidden="1" customHeight="1" x14ac:dyDescent="0.25">
      <c r="A204" s="27" t="s">
        <v>479</v>
      </c>
      <c r="B204" s="27"/>
      <c r="C204" s="27"/>
      <c r="D204" s="27"/>
      <c r="E204" s="62">
        <v>851</v>
      </c>
      <c r="F204" s="63" t="s">
        <v>421</v>
      </c>
      <c r="G204" s="63" t="s">
        <v>328</v>
      </c>
      <c r="H204" s="62" t="s">
        <v>493</v>
      </c>
      <c r="I204" s="63"/>
      <c r="J204" s="77">
        <f t="shared" ref="J204:S205" si="247">J205</f>
        <v>0</v>
      </c>
      <c r="K204" s="77">
        <f t="shared" si="247"/>
        <v>0</v>
      </c>
      <c r="L204" s="77">
        <f t="shared" si="247"/>
        <v>0</v>
      </c>
      <c r="M204" s="77">
        <f t="shared" si="247"/>
        <v>0</v>
      </c>
      <c r="N204" s="77">
        <f t="shared" si="247"/>
        <v>107458</v>
      </c>
      <c r="O204" s="77">
        <f t="shared" si="247"/>
        <v>106383</v>
      </c>
      <c r="P204" s="77">
        <f t="shared" si="247"/>
        <v>1075</v>
      </c>
      <c r="Q204" s="77">
        <f t="shared" si="247"/>
        <v>0</v>
      </c>
      <c r="R204" s="77">
        <f t="shared" si="247"/>
        <v>107458</v>
      </c>
      <c r="S204" s="77">
        <f t="shared" si="247"/>
        <v>106383</v>
      </c>
      <c r="T204" s="77">
        <f t="shared" ref="T204:AC205" si="248">T205</f>
        <v>1075</v>
      </c>
      <c r="U204" s="77">
        <f t="shared" si="248"/>
        <v>0</v>
      </c>
      <c r="V204" s="77">
        <f t="shared" si="248"/>
        <v>0</v>
      </c>
      <c r="W204" s="77">
        <f t="shared" si="248"/>
        <v>0</v>
      </c>
      <c r="X204" s="77">
        <f t="shared" si="248"/>
        <v>0</v>
      </c>
      <c r="Y204" s="77">
        <f t="shared" si="248"/>
        <v>0</v>
      </c>
      <c r="Z204" s="77">
        <f t="shared" si="248"/>
        <v>107458</v>
      </c>
      <c r="AA204" s="77">
        <f t="shared" si="248"/>
        <v>106383</v>
      </c>
      <c r="AB204" s="77">
        <f t="shared" si="248"/>
        <v>1075</v>
      </c>
      <c r="AC204" s="77">
        <f t="shared" si="248"/>
        <v>0</v>
      </c>
      <c r="AD204" s="77">
        <f t="shared" ref="AD204:AM205" si="249">AD205</f>
        <v>0</v>
      </c>
      <c r="AE204" s="77">
        <f t="shared" si="249"/>
        <v>0</v>
      </c>
      <c r="AF204" s="77">
        <f t="shared" si="249"/>
        <v>0</v>
      </c>
      <c r="AG204" s="77">
        <f t="shared" si="249"/>
        <v>0</v>
      </c>
      <c r="AH204" s="77">
        <f t="shared" si="249"/>
        <v>0</v>
      </c>
      <c r="AI204" s="77">
        <f t="shared" si="249"/>
        <v>0</v>
      </c>
      <c r="AJ204" s="77">
        <f t="shared" si="249"/>
        <v>0</v>
      </c>
      <c r="AK204" s="77">
        <f t="shared" si="249"/>
        <v>0</v>
      </c>
      <c r="AL204" s="77">
        <f t="shared" si="249"/>
        <v>0</v>
      </c>
      <c r="AM204" s="77">
        <f t="shared" si="249"/>
        <v>0</v>
      </c>
      <c r="AN204" s="77">
        <f t="shared" ref="AN204:AW205" si="250">AN205</f>
        <v>0</v>
      </c>
      <c r="AO204" s="77">
        <f t="shared" si="250"/>
        <v>0</v>
      </c>
      <c r="AP204" s="77">
        <f t="shared" si="250"/>
        <v>0</v>
      </c>
      <c r="AQ204" s="77">
        <f t="shared" si="250"/>
        <v>0</v>
      </c>
      <c r="AR204" s="77">
        <f t="shared" si="250"/>
        <v>0</v>
      </c>
      <c r="AS204" s="77">
        <f t="shared" si="250"/>
        <v>0</v>
      </c>
      <c r="AT204" s="77">
        <f t="shared" si="250"/>
        <v>0</v>
      </c>
      <c r="AU204" s="77">
        <f t="shared" si="250"/>
        <v>0</v>
      </c>
      <c r="AV204" s="77">
        <f t="shared" si="250"/>
        <v>0</v>
      </c>
      <c r="AW204" s="77">
        <f t="shared" si="250"/>
        <v>0</v>
      </c>
      <c r="AX204" s="77">
        <f t="shared" ref="AX204:BA205" si="251">AX205</f>
        <v>0</v>
      </c>
      <c r="AY204" s="77">
        <f t="shared" si="251"/>
        <v>0</v>
      </c>
      <c r="AZ204" s="77">
        <f t="shared" si="251"/>
        <v>0</v>
      </c>
      <c r="BA204" s="77">
        <f t="shared" si="251"/>
        <v>0</v>
      </c>
      <c r="BB204" s="103">
        <v>0</v>
      </c>
      <c r="BC204" s="103">
        <v>0</v>
      </c>
    </row>
    <row r="205" spans="1:55" s="11" customFormat="1" ht="32.25" hidden="1" customHeight="1" x14ac:dyDescent="0.25">
      <c r="A205" s="27" t="s">
        <v>392</v>
      </c>
      <c r="B205" s="27"/>
      <c r="C205" s="27"/>
      <c r="D205" s="27"/>
      <c r="E205" s="62">
        <v>851</v>
      </c>
      <c r="F205" s="63" t="s">
        <v>421</v>
      </c>
      <c r="G205" s="63" t="s">
        <v>328</v>
      </c>
      <c r="H205" s="62" t="s">
        <v>493</v>
      </c>
      <c r="I205" s="63" t="s">
        <v>396</v>
      </c>
      <c r="J205" s="77">
        <f t="shared" si="247"/>
        <v>0</v>
      </c>
      <c r="K205" s="77">
        <f t="shared" si="247"/>
        <v>0</v>
      </c>
      <c r="L205" s="77">
        <f t="shared" si="247"/>
        <v>0</v>
      </c>
      <c r="M205" s="77">
        <f t="shared" si="247"/>
        <v>0</v>
      </c>
      <c r="N205" s="77">
        <f t="shared" si="247"/>
        <v>107458</v>
      </c>
      <c r="O205" s="77">
        <f t="shared" si="247"/>
        <v>106383</v>
      </c>
      <c r="P205" s="77">
        <f t="shared" si="247"/>
        <v>1075</v>
      </c>
      <c r="Q205" s="77">
        <f t="shared" si="247"/>
        <v>0</v>
      </c>
      <c r="R205" s="77">
        <f t="shared" si="247"/>
        <v>107458</v>
      </c>
      <c r="S205" s="77">
        <f t="shared" si="247"/>
        <v>106383</v>
      </c>
      <c r="T205" s="77">
        <f t="shared" si="248"/>
        <v>1075</v>
      </c>
      <c r="U205" s="77">
        <f t="shared" si="248"/>
        <v>0</v>
      </c>
      <c r="V205" s="77">
        <f t="shared" si="248"/>
        <v>0</v>
      </c>
      <c r="W205" s="77">
        <f t="shared" si="248"/>
        <v>0</v>
      </c>
      <c r="X205" s="77">
        <f t="shared" si="248"/>
        <v>0</v>
      </c>
      <c r="Y205" s="77">
        <f t="shared" si="248"/>
        <v>0</v>
      </c>
      <c r="Z205" s="77">
        <f t="shared" si="248"/>
        <v>107458</v>
      </c>
      <c r="AA205" s="77">
        <f t="shared" si="248"/>
        <v>106383</v>
      </c>
      <c r="AB205" s="77">
        <f t="shared" si="248"/>
        <v>1075</v>
      </c>
      <c r="AC205" s="77">
        <f t="shared" si="248"/>
        <v>0</v>
      </c>
      <c r="AD205" s="77">
        <f t="shared" si="249"/>
        <v>0</v>
      </c>
      <c r="AE205" s="77">
        <f t="shared" si="249"/>
        <v>0</v>
      </c>
      <c r="AF205" s="77">
        <f t="shared" si="249"/>
        <v>0</v>
      </c>
      <c r="AG205" s="77">
        <f t="shared" si="249"/>
        <v>0</v>
      </c>
      <c r="AH205" s="77">
        <f t="shared" si="249"/>
        <v>0</v>
      </c>
      <c r="AI205" s="77">
        <f t="shared" si="249"/>
        <v>0</v>
      </c>
      <c r="AJ205" s="77">
        <f t="shared" si="249"/>
        <v>0</v>
      </c>
      <c r="AK205" s="77">
        <f t="shared" si="249"/>
        <v>0</v>
      </c>
      <c r="AL205" s="77">
        <f t="shared" si="249"/>
        <v>0</v>
      </c>
      <c r="AM205" s="77">
        <f t="shared" si="249"/>
        <v>0</v>
      </c>
      <c r="AN205" s="77">
        <f t="shared" si="250"/>
        <v>0</v>
      </c>
      <c r="AO205" s="77">
        <f t="shared" si="250"/>
        <v>0</v>
      </c>
      <c r="AP205" s="77">
        <f t="shared" si="250"/>
        <v>0</v>
      </c>
      <c r="AQ205" s="77">
        <f t="shared" si="250"/>
        <v>0</v>
      </c>
      <c r="AR205" s="77">
        <f t="shared" si="250"/>
        <v>0</v>
      </c>
      <c r="AS205" s="77">
        <f t="shared" si="250"/>
        <v>0</v>
      </c>
      <c r="AT205" s="77">
        <f t="shared" si="250"/>
        <v>0</v>
      </c>
      <c r="AU205" s="77">
        <f t="shared" si="250"/>
        <v>0</v>
      </c>
      <c r="AV205" s="77">
        <f t="shared" si="250"/>
        <v>0</v>
      </c>
      <c r="AW205" s="77">
        <f t="shared" si="250"/>
        <v>0</v>
      </c>
      <c r="AX205" s="77">
        <f t="shared" si="251"/>
        <v>0</v>
      </c>
      <c r="AY205" s="77">
        <f t="shared" si="251"/>
        <v>0</v>
      </c>
      <c r="AZ205" s="77">
        <f t="shared" si="251"/>
        <v>0</v>
      </c>
      <c r="BA205" s="77">
        <f t="shared" si="251"/>
        <v>0</v>
      </c>
      <c r="BB205" s="103">
        <v>0</v>
      </c>
      <c r="BC205" s="103">
        <v>0</v>
      </c>
    </row>
    <row r="206" spans="1:55" s="11" customFormat="1" ht="32.25" hidden="1" customHeight="1" x14ac:dyDescent="0.25">
      <c r="A206" s="27" t="s">
        <v>494</v>
      </c>
      <c r="B206" s="27"/>
      <c r="C206" s="27"/>
      <c r="D206" s="27"/>
      <c r="E206" s="62">
        <v>851</v>
      </c>
      <c r="F206" s="63" t="s">
        <v>421</v>
      </c>
      <c r="G206" s="63" t="s">
        <v>328</v>
      </c>
      <c r="H206" s="62" t="s">
        <v>493</v>
      </c>
      <c r="I206" s="63" t="s">
        <v>397</v>
      </c>
      <c r="J206" s="77"/>
      <c r="K206" s="77"/>
      <c r="L206" s="77"/>
      <c r="M206" s="77"/>
      <c r="N206" s="77">
        <f>O206+P206</f>
        <v>107458</v>
      </c>
      <c r="O206" s="77">
        <f>100000+6383</f>
        <v>106383</v>
      </c>
      <c r="P206" s="77">
        <v>1075</v>
      </c>
      <c r="Q206" s="77"/>
      <c r="R206" s="77">
        <f>J206+N206</f>
        <v>107458</v>
      </c>
      <c r="S206" s="77">
        <f>K206+O206</f>
        <v>106383</v>
      </c>
      <c r="T206" s="77">
        <f>L206+P206</f>
        <v>1075</v>
      </c>
      <c r="U206" s="77">
        <f>M206+Q206</f>
        <v>0</v>
      </c>
      <c r="V206" s="77"/>
      <c r="W206" s="77"/>
      <c r="X206" s="77"/>
      <c r="Y206" s="77"/>
      <c r="Z206" s="77">
        <f>R206+V206</f>
        <v>107458</v>
      </c>
      <c r="AA206" s="77">
        <f>S206+W206</f>
        <v>106383</v>
      </c>
      <c r="AB206" s="77">
        <f>T206+X206</f>
        <v>1075</v>
      </c>
      <c r="AC206" s="77">
        <f>U206+Y206</f>
        <v>0</v>
      </c>
      <c r="AD206" s="77"/>
      <c r="AE206" s="77"/>
      <c r="AF206" s="77"/>
      <c r="AG206" s="77"/>
      <c r="AH206" s="77"/>
      <c r="AI206" s="77"/>
      <c r="AJ206" s="77"/>
      <c r="AK206" s="77"/>
      <c r="AL206" s="77">
        <f>AD206+AH206</f>
        <v>0</v>
      </c>
      <c r="AM206" s="77">
        <f>AE206+AI206</f>
        <v>0</v>
      </c>
      <c r="AN206" s="77">
        <f>AF206+AJ206</f>
        <v>0</v>
      </c>
      <c r="AO206" s="77">
        <f>AG206+AK206</f>
        <v>0</v>
      </c>
      <c r="AP206" s="77"/>
      <c r="AQ206" s="77"/>
      <c r="AR206" s="77"/>
      <c r="AS206" s="77"/>
      <c r="AT206" s="77"/>
      <c r="AU206" s="77"/>
      <c r="AV206" s="77"/>
      <c r="AW206" s="77"/>
      <c r="AX206" s="77">
        <f>AP206+AT206</f>
        <v>0</v>
      </c>
      <c r="AY206" s="77">
        <f>AQ206+AU206</f>
        <v>0</v>
      </c>
      <c r="AZ206" s="77">
        <f>AR206+AV206</f>
        <v>0</v>
      </c>
      <c r="BA206" s="77">
        <f>AS206+AW206</f>
        <v>0</v>
      </c>
      <c r="BB206" s="103">
        <v>0</v>
      </c>
      <c r="BC206" s="103">
        <v>0</v>
      </c>
    </row>
    <row r="207" spans="1:55" s="11" customFormat="1" ht="32.25" hidden="1" customHeight="1" x14ac:dyDescent="0.25">
      <c r="A207" s="27" t="s">
        <v>495</v>
      </c>
      <c r="B207" s="27"/>
      <c r="C207" s="27"/>
      <c r="D207" s="27"/>
      <c r="E207" s="62">
        <v>851</v>
      </c>
      <c r="F207" s="63" t="s">
        <v>421</v>
      </c>
      <c r="G207" s="63" t="s">
        <v>328</v>
      </c>
      <c r="H207" s="62" t="s">
        <v>496</v>
      </c>
      <c r="I207" s="63"/>
      <c r="J207" s="77">
        <f t="shared" ref="J207:S208" si="252">J208</f>
        <v>122400</v>
      </c>
      <c r="K207" s="77">
        <f t="shared" si="252"/>
        <v>122400</v>
      </c>
      <c r="L207" s="77">
        <f t="shared" si="252"/>
        <v>0</v>
      </c>
      <c r="M207" s="77">
        <f t="shared" si="252"/>
        <v>0</v>
      </c>
      <c r="N207" s="77">
        <f t="shared" si="252"/>
        <v>0</v>
      </c>
      <c r="O207" s="77">
        <f t="shared" si="252"/>
        <v>0</v>
      </c>
      <c r="P207" s="77">
        <f t="shared" si="252"/>
        <v>0</v>
      </c>
      <c r="Q207" s="77">
        <f t="shared" si="252"/>
        <v>0</v>
      </c>
      <c r="R207" s="77">
        <f t="shared" si="252"/>
        <v>122400</v>
      </c>
      <c r="S207" s="77">
        <f t="shared" si="252"/>
        <v>122400</v>
      </c>
      <c r="T207" s="77">
        <f t="shared" ref="T207:AC208" si="253">T208</f>
        <v>0</v>
      </c>
      <c r="U207" s="77">
        <f t="shared" si="253"/>
        <v>0</v>
      </c>
      <c r="V207" s="77">
        <f t="shared" si="253"/>
        <v>0</v>
      </c>
      <c r="W207" s="77">
        <f t="shared" si="253"/>
        <v>0</v>
      </c>
      <c r="X207" s="77">
        <f t="shared" si="253"/>
        <v>0</v>
      </c>
      <c r="Y207" s="77">
        <f t="shared" si="253"/>
        <v>0</v>
      </c>
      <c r="Z207" s="77">
        <f t="shared" si="253"/>
        <v>122400</v>
      </c>
      <c r="AA207" s="77">
        <f t="shared" si="253"/>
        <v>122400</v>
      </c>
      <c r="AB207" s="77">
        <f t="shared" si="253"/>
        <v>0</v>
      </c>
      <c r="AC207" s="77">
        <f t="shared" si="253"/>
        <v>0</v>
      </c>
      <c r="AD207" s="77">
        <f t="shared" ref="AD207:AM208" si="254">AD208</f>
        <v>122400</v>
      </c>
      <c r="AE207" s="77">
        <f t="shared" si="254"/>
        <v>122400</v>
      </c>
      <c r="AF207" s="77">
        <f t="shared" si="254"/>
        <v>0</v>
      </c>
      <c r="AG207" s="77">
        <f t="shared" si="254"/>
        <v>0</v>
      </c>
      <c r="AH207" s="77">
        <f t="shared" si="254"/>
        <v>0</v>
      </c>
      <c r="AI207" s="77">
        <f t="shared" si="254"/>
        <v>0</v>
      </c>
      <c r="AJ207" s="77">
        <f t="shared" si="254"/>
        <v>0</v>
      </c>
      <c r="AK207" s="77">
        <f t="shared" si="254"/>
        <v>0</v>
      </c>
      <c r="AL207" s="77">
        <f t="shared" si="254"/>
        <v>122400</v>
      </c>
      <c r="AM207" s="77">
        <f t="shared" si="254"/>
        <v>122400</v>
      </c>
      <c r="AN207" s="77">
        <f t="shared" ref="AN207:AW208" si="255">AN208</f>
        <v>0</v>
      </c>
      <c r="AO207" s="77">
        <f t="shared" si="255"/>
        <v>0</v>
      </c>
      <c r="AP207" s="77">
        <f t="shared" si="255"/>
        <v>122400</v>
      </c>
      <c r="AQ207" s="77">
        <f t="shared" si="255"/>
        <v>122400</v>
      </c>
      <c r="AR207" s="77">
        <f t="shared" si="255"/>
        <v>0</v>
      </c>
      <c r="AS207" s="77">
        <f t="shared" si="255"/>
        <v>0</v>
      </c>
      <c r="AT207" s="77">
        <f t="shared" si="255"/>
        <v>0</v>
      </c>
      <c r="AU207" s="77">
        <f t="shared" si="255"/>
        <v>0</v>
      </c>
      <c r="AV207" s="77">
        <f t="shared" si="255"/>
        <v>0</v>
      </c>
      <c r="AW207" s="77">
        <f t="shared" si="255"/>
        <v>0</v>
      </c>
      <c r="AX207" s="77">
        <f t="shared" ref="AX207:BA208" si="256">AX208</f>
        <v>122400</v>
      </c>
      <c r="AY207" s="77">
        <f t="shared" si="256"/>
        <v>122400</v>
      </c>
      <c r="AZ207" s="77">
        <f t="shared" si="256"/>
        <v>0</v>
      </c>
      <c r="BA207" s="77">
        <f t="shared" si="256"/>
        <v>0</v>
      </c>
      <c r="BB207" s="103">
        <v>0</v>
      </c>
      <c r="BC207" s="103">
        <v>0</v>
      </c>
    </row>
    <row r="208" spans="1:55" s="11" customFormat="1" ht="32.25" hidden="1" customHeight="1" x14ac:dyDescent="0.25">
      <c r="A208" s="27" t="s">
        <v>392</v>
      </c>
      <c r="B208" s="27"/>
      <c r="C208" s="27"/>
      <c r="D208" s="27"/>
      <c r="E208" s="62">
        <v>851</v>
      </c>
      <c r="F208" s="63" t="s">
        <v>421</v>
      </c>
      <c r="G208" s="63" t="s">
        <v>328</v>
      </c>
      <c r="H208" s="62" t="s">
        <v>496</v>
      </c>
      <c r="I208" s="63" t="s">
        <v>396</v>
      </c>
      <c r="J208" s="77">
        <f t="shared" si="252"/>
        <v>122400</v>
      </c>
      <c r="K208" s="77">
        <f t="shared" si="252"/>
        <v>122400</v>
      </c>
      <c r="L208" s="77">
        <f t="shared" si="252"/>
        <v>0</v>
      </c>
      <c r="M208" s="77">
        <f t="shared" si="252"/>
        <v>0</v>
      </c>
      <c r="N208" s="77">
        <f t="shared" si="252"/>
        <v>0</v>
      </c>
      <c r="O208" s="77">
        <f t="shared" si="252"/>
        <v>0</v>
      </c>
      <c r="P208" s="77">
        <f t="shared" si="252"/>
        <v>0</v>
      </c>
      <c r="Q208" s="77">
        <f t="shared" si="252"/>
        <v>0</v>
      </c>
      <c r="R208" s="77">
        <f t="shared" si="252"/>
        <v>122400</v>
      </c>
      <c r="S208" s="77">
        <f t="shared" si="252"/>
        <v>122400</v>
      </c>
      <c r="T208" s="77">
        <f t="shared" si="253"/>
        <v>0</v>
      </c>
      <c r="U208" s="77">
        <f t="shared" si="253"/>
        <v>0</v>
      </c>
      <c r="V208" s="77">
        <f t="shared" si="253"/>
        <v>0</v>
      </c>
      <c r="W208" s="77">
        <f t="shared" si="253"/>
        <v>0</v>
      </c>
      <c r="X208" s="77">
        <f t="shared" si="253"/>
        <v>0</v>
      </c>
      <c r="Y208" s="77">
        <f t="shared" si="253"/>
        <v>0</v>
      </c>
      <c r="Z208" s="77">
        <f t="shared" si="253"/>
        <v>122400</v>
      </c>
      <c r="AA208" s="77">
        <f t="shared" si="253"/>
        <v>122400</v>
      </c>
      <c r="AB208" s="77">
        <f t="shared" si="253"/>
        <v>0</v>
      </c>
      <c r="AC208" s="77">
        <f t="shared" si="253"/>
        <v>0</v>
      </c>
      <c r="AD208" s="77">
        <f t="shared" si="254"/>
        <v>122400</v>
      </c>
      <c r="AE208" s="77">
        <f t="shared" si="254"/>
        <v>122400</v>
      </c>
      <c r="AF208" s="77">
        <f t="shared" si="254"/>
        <v>0</v>
      </c>
      <c r="AG208" s="77">
        <f t="shared" si="254"/>
        <v>0</v>
      </c>
      <c r="AH208" s="77">
        <f t="shared" si="254"/>
        <v>0</v>
      </c>
      <c r="AI208" s="77">
        <f t="shared" si="254"/>
        <v>0</v>
      </c>
      <c r="AJ208" s="77">
        <f t="shared" si="254"/>
        <v>0</v>
      </c>
      <c r="AK208" s="77">
        <f t="shared" si="254"/>
        <v>0</v>
      </c>
      <c r="AL208" s="77">
        <f t="shared" si="254"/>
        <v>122400</v>
      </c>
      <c r="AM208" s="77">
        <f t="shared" si="254"/>
        <v>122400</v>
      </c>
      <c r="AN208" s="77">
        <f t="shared" si="255"/>
        <v>0</v>
      </c>
      <c r="AO208" s="77">
        <f t="shared" si="255"/>
        <v>0</v>
      </c>
      <c r="AP208" s="77">
        <f t="shared" si="255"/>
        <v>122400</v>
      </c>
      <c r="AQ208" s="77">
        <f t="shared" si="255"/>
        <v>122400</v>
      </c>
      <c r="AR208" s="77">
        <f t="shared" si="255"/>
        <v>0</v>
      </c>
      <c r="AS208" s="77">
        <f t="shared" si="255"/>
        <v>0</v>
      </c>
      <c r="AT208" s="77">
        <f t="shared" si="255"/>
        <v>0</v>
      </c>
      <c r="AU208" s="77">
        <f t="shared" si="255"/>
        <v>0</v>
      </c>
      <c r="AV208" s="77">
        <f t="shared" si="255"/>
        <v>0</v>
      </c>
      <c r="AW208" s="77">
        <f t="shared" si="255"/>
        <v>0</v>
      </c>
      <c r="AX208" s="77">
        <f t="shared" si="256"/>
        <v>122400</v>
      </c>
      <c r="AY208" s="77">
        <f t="shared" si="256"/>
        <v>122400</v>
      </c>
      <c r="AZ208" s="77">
        <f t="shared" si="256"/>
        <v>0</v>
      </c>
      <c r="BA208" s="77">
        <f t="shared" si="256"/>
        <v>0</v>
      </c>
      <c r="BB208" s="103">
        <v>0</v>
      </c>
      <c r="BC208" s="103">
        <v>0</v>
      </c>
    </row>
    <row r="209" spans="1:55" s="11" customFormat="1" ht="32.25" hidden="1" customHeight="1" x14ac:dyDescent="0.25">
      <c r="A209" s="27" t="s">
        <v>393</v>
      </c>
      <c r="B209" s="27"/>
      <c r="C209" s="27"/>
      <c r="D209" s="27"/>
      <c r="E209" s="62">
        <v>851</v>
      </c>
      <c r="F209" s="63" t="s">
        <v>421</v>
      </c>
      <c r="G209" s="63" t="s">
        <v>328</v>
      </c>
      <c r="H209" s="62" t="s">
        <v>496</v>
      </c>
      <c r="I209" s="63" t="s">
        <v>397</v>
      </c>
      <c r="J209" s="77">
        <v>122400</v>
      </c>
      <c r="K209" s="77">
        <f>J209</f>
        <v>122400</v>
      </c>
      <c r="L209" s="77"/>
      <c r="M209" s="77"/>
      <c r="N209" s="77"/>
      <c r="O209" s="77">
        <f>N209</f>
        <v>0</v>
      </c>
      <c r="P209" s="77"/>
      <c r="Q209" s="77"/>
      <c r="R209" s="77">
        <f>J209+N209</f>
        <v>122400</v>
      </c>
      <c r="S209" s="77">
        <f>K209+O209</f>
        <v>122400</v>
      </c>
      <c r="T209" s="77">
        <f>L209+P209</f>
        <v>0</v>
      </c>
      <c r="U209" s="77">
        <f>M209+Q209</f>
        <v>0</v>
      </c>
      <c r="V209" s="77"/>
      <c r="W209" s="77">
        <f>V209</f>
        <v>0</v>
      </c>
      <c r="X209" s="77"/>
      <c r="Y209" s="77"/>
      <c r="Z209" s="77">
        <f>R209+V209</f>
        <v>122400</v>
      </c>
      <c r="AA209" s="77">
        <f>S209+W209</f>
        <v>122400</v>
      </c>
      <c r="AB209" s="77">
        <f>T209+X209</f>
        <v>0</v>
      </c>
      <c r="AC209" s="77">
        <f>U209+Y209</f>
        <v>0</v>
      </c>
      <c r="AD209" s="77">
        <v>122400</v>
      </c>
      <c r="AE209" s="77">
        <f>AD209</f>
        <v>122400</v>
      </c>
      <c r="AF209" s="77"/>
      <c r="AG209" s="77"/>
      <c r="AH209" s="77"/>
      <c r="AI209" s="77">
        <f>AH209</f>
        <v>0</v>
      </c>
      <c r="AJ209" s="77"/>
      <c r="AK209" s="77"/>
      <c r="AL209" s="77">
        <f>AD209+AH209</f>
        <v>122400</v>
      </c>
      <c r="AM209" s="77">
        <f>AE209+AI209</f>
        <v>122400</v>
      </c>
      <c r="AN209" s="77">
        <f>AF209+AJ209</f>
        <v>0</v>
      </c>
      <c r="AO209" s="77">
        <f>AG209+AK209</f>
        <v>0</v>
      </c>
      <c r="AP209" s="77">
        <v>122400</v>
      </c>
      <c r="AQ209" s="77">
        <f>AP209</f>
        <v>122400</v>
      </c>
      <c r="AR209" s="77"/>
      <c r="AS209" s="77"/>
      <c r="AT209" s="77"/>
      <c r="AU209" s="77">
        <f>AT209</f>
        <v>0</v>
      </c>
      <c r="AV209" s="77"/>
      <c r="AW209" s="77"/>
      <c r="AX209" s="77">
        <f>AP209+AT209</f>
        <v>122400</v>
      </c>
      <c r="AY209" s="77">
        <f>AQ209+AU209</f>
        <v>122400</v>
      </c>
      <c r="AZ209" s="77">
        <f>AR209+AV209</f>
        <v>0</v>
      </c>
      <c r="BA209" s="77">
        <f>AS209+AW209</f>
        <v>0</v>
      </c>
      <c r="BB209" s="103">
        <v>0</v>
      </c>
      <c r="BC209" s="103">
        <v>0</v>
      </c>
    </row>
    <row r="210" spans="1:55" s="11" customFormat="1" ht="32.25" hidden="1" customHeight="1" x14ac:dyDescent="0.25">
      <c r="A210" s="27" t="s">
        <v>497</v>
      </c>
      <c r="B210" s="27"/>
      <c r="C210" s="27"/>
      <c r="D210" s="27"/>
      <c r="E210" s="62">
        <v>851</v>
      </c>
      <c r="F210" s="63" t="s">
        <v>421</v>
      </c>
      <c r="G210" s="63" t="s">
        <v>328</v>
      </c>
      <c r="H210" s="62" t="s">
        <v>498</v>
      </c>
      <c r="I210" s="63"/>
      <c r="J210" s="77">
        <f t="shared" ref="J210:S211" si="257">J211</f>
        <v>7943400</v>
      </c>
      <c r="K210" s="77">
        <f t="shared" si="257"/>
        <v>0</v>
      </c>
      <c r="L210" s="77">
        <f t="shared" si="257"/>
        <v>7943400</v>
      </c>
      <c r="M210" s="77">
        <f t="shared" si="257"/>
        <v>0</v>
      </c>
      <c r="N210" s="77">
        <f t="shared" si="257"/>
        <v>2616860</v>
      </c>
      <c r="O210" s="77">
        <f t="shared" si="257"/>
        <v>0</v>
      </c>
      <c r="P210" s="77">
        <f t="shared" si="257"/>
        <v>2616860</v>
      </c>
      <c r="Q210" s="77">
        <f t="shared" si="257"/>
        <v>0</v>
      </c>
      <c r="R210" s="77">
        <f t="shared" si="257"/>
        <v>10560260</v>
      </c>
      <c r="S210" s="77">
        <f t="shared" si="257"/>
        <v>0</v>
      </c>
      <c r="T210" s="77">
        <f t="shared" ref="T210:AC211" si="258">T211</f>
        <v>10560260</v>
      </c>
      <c r="U210" s="77">
        <f t="shared" si="258"/>
        <v>0</v>
      </c>
      <c r="V210" s="77">
        <f t="shared" si="258"/>
        <v>0</v>
      </c>
      <c r="W210" s="77">
        <f t="shared" si="258"/>
        <v>0</v>
      </c>
      <c r="X210" s="77">
        <f t="shared" si="258"/>
        <v>0</v>
      </c>
      <c r="Y210" s="77">
        <f t="shared" si="258"/>
        <v>0</v>
      </c>
      <c r="Z210" s="77">
        <f t="shared" si="258"/>
        <v>10560260</v>
      </c>
      <c r="AA210" s="77">
        <f t="shared" si="258"/>
        <v>0</v>
      </c>
      <c r="AB210" s="77">
        <f t="shared" si="258"/>
        <v>10560260</v>
      </c>
      <c r="AC210" s="77">
        <f t="shared" si="258"/>
        <v>0</v>
      </c>
      <c r="AD210" s="77">
        <f t="shared" ref="AD210:AM211" si="259">AD211</f>
        <v>7000100</v>
      </c>
      <c r="AE210" s="77">
        <f t="shared" si="259"/>
        <v>0</v>
      </c>
      <c r="AF210" s="77">
        <f t="shared" si="259"/>
        <v>7000100</v>
      </c>
      <c r="AG210" s="77">
        <f t="shared" si="259"/>
        <v>0</v>
      </c>
      <c r="AH210" s="77">
        <f t="shared" si="259"/>
        <v>0</v>
      </c>
      <c r="AI210" s="77">
        <f t="shared" si="259"/>
        <v>0</v>
      </c>
      <c r="AJ210" s="77">
        <f t="shared" si="259"/>
        <v>0</v>
      </c>
      <c r="AK210" s="77">
        <f t="shared" si="259"/>
        <v>0</v>
      </c>
      <c r="AL210" s="77">
        <f t="shared" si="259"/>
        <v>7000100</v>
      </c>
      <c r="AM210" s="77">
        <f t="shared" si="259"/>
        <v>0</v>
      </c>
      <c r="AN210" s="77">
        <f t="shared" ref="AN210:AW211" si="260">AN211</f>
        <v>7000100</v>
      </c>
      <c r="AO210" s="77">
        <f t="shared" si="260"/>
        <v>0</v>
      </c>
      <c r="AP210" s="77">
        <f t="shared" si="260"/>
        <v>7055900</v>
      </c>
      <c r="AQ210" s="77">
        <f t="shared" si="260"/>
        <v>0</v>
      </c>
      <c r="AR210" s="77">
        <f t="shared" si="260"/>
        <v>7055900</v>
      </c>
      <c r="AS210" s="77">
        <f t="shared" si="260"/>
        <v>0</v>
      </c>
      <c r="AT210" s="77">
        <f t="shared" si="260"/>
        <v>0</v>
      </c>
      <c r="AU210" s="77">
        <f t="shared" si="260"/>
        <v>0</v>
      </c>
      <c r="AV210" s="77">
        <f t="shared" si="260"/>
        <v>0</v>
      </c>
      <c r="AW210" s="77">
        <f t="shared" si="260"/>
        <v>0</v>
      </c>
      <c r="AX210" s="77">
        <f t="shared" ref="AX210:BA211" si="261">AX211</f>
        <v>7055900</v>
      </c>
      <c r="AY210" s="77">
        <f t="shared" si="261"/>
        <v>0</v>
      </c>
      <c r="AZ210" s="77">
        <f t="shared" si="261"/>
        <v>7055900</v>
      </c>
      <c r="BA210" s="77">
        <f t="shared" si="261"/>
        <v>0</v>
      </c>
      <c r="BB210" s="103">
        <v>0</v>
      </c>
      <c r="BC210" s="103">
        <v>0</v>
      </c>
    </row>
    <row r="211" spans="1:55" s="11" customFormat="1" ht="32.25" hidden="1" customHeight="1" x14ac:dyDescent="0.25">
      <c r="A211" s="27" t="s">
        <v>392</v>
      </c>
      <c r="B211" s="111"/>
      <c r="C211" s="111"/>
      <c r="D211" s="111"/>
      <c r="E211" s="62">
        <v>851</v>
      </c>
      <c r="F211" s="63" t="s">
        <v>421</v>
      </c>
      <c r="G211" s="63" t="s">
        <v>328</v>
      </c>
      <c r="H211" s="62" t="s">
        <v>498</v>
      </c>
      <c r="I211" s="63" t="s">
        <v>396</v>
      </c>
      <c r="J211" s="77">
        <f t="shared" si="257"/>
        <v>7943400</v>
      </c>
      <c r="K211" s="77">
        <f t="shared" si="257"/>
        <v>0</v>
      </c>
      <c r="L211" s="77">
        <f t="shared" si="257"/>
        <v>7943400</v>
      </c>
      <c r="M211" s="77">
        <f t="shared" si="257"/>
        <v>0</v>
      </c>
      <c r="N211" s="77">
        <f t="shared" si="257"/>
        <v>2616860</v>
      </c>
      <c r="O211" s="77">
        <f t="shared" si="257"/>
        <v>0</v>
      </c>
      <c r="P211" s="77">
        <f t="shared" si="257"/>
        <v>2616860</v>
      </c>
      <c r="Q211" s="77">
        <f t="shared" si="257"/>
        <v>0</v>
      </c>
      <c r="R211" s="77">
        <f t="shared" si="257"/>
        <v>10560260</v>
      </c>
      <c r="S211" s="77">
        <f t="shared" si="257"/>
        <v>0</v>
      </c>
      <c r="T211" s="77">
        <f t="shared" si="258"/>
        <v>10560260</v>
      </c>
      <c r="U211" s="77">
        <f t="shared" si="258"/>
        <v>0</v>
      </c>
      <c r="V211" s="77">
        <f t="shared" si="258"/>
        <v>0</v>
      </c>
      <c r="W211" s="77">
        <f t="shared" si="258"/>
        <v>0</v>
      </c>
      <c r="X211" s="77">
        <f t="shared" si="258"/>
        <v>0</v>
      </c>
      <c r="Y211" s="77">
        <f t="shared" si="258"/>
        <v>0</v>
      </c>
      <c r="Z211" s="77">
        <f t="shared" si="258"/>
        <v>10560260</v>
      </c>
      <c r="AA211" s="77">
        <f t="shared" si="258"/>
        <v>0</v>
      </c>
      <c r="AB211" s="77">
        <f t="shared" si="258"/>
        <v>10560260</v>
      </c>
      <c r="AC211" s="77">
        <f t="shared" si="258"/>
        <v>0</v>
      </c>
      <c r="AD211" s="77">
        <f t="shared" si="259"/>
        <v>7000100</v>
      </c>
      <c r="AE211" s="77">
        <f t="shared" si="259"/>
        <v>0</v>
      </c>
      <c r="AF211" s="77">
        <f t="shared" si="259"/>
        <v>7000100</v>
      </c>
      <c r="AG211" s="77">
        <f t="shared" si="259"/>
        <v>0</v>
      </c>
      <c r="AH211" s="77">
        <f t="shared" si="259"/>
        <v>0</v>
      </c>
      <c r="AI211" s="77">
        <f t="shared" si="259"/>
        <v>0</v>
      </c>
      <c r="AJ211" s="77">
        <f t="shared" si="259"/>
        <v>0</v>
      </c>
      <c r="AK211" s="77">
        <f t="shared" si="259"/>
        <v>0</v>
      </c>
      <c r="AL211" s="77">
        <f t="shared" si="259"/>
        <v>7000100</v>
      </c>
      <c r="AM211" s="77">
        <f t="shared" si="259"/>
        <v>0</v>
      </c>
      <c r="AN211" s="77">
        <f t="shared" si="260"/>
        <v>7000100</v>
      </c>
      <c r="AO211" s="77">
        <f t="shared" si="260"/>
        <v>0</v>
      </c>
      <c r="AP211" s="77">
        <f t="shared" si="260"/>
        <v>7055900</v>
      </c>
      <c r="AQ211" s="77">
        <f t="shared" si="260"/>
        <v>0</v>
      </c>
      <c r="AR211" s="77">
        <f t="shared" si="260"/>
        <v>7055900</v>
      </c>
      <c r="AS211" s="77">
        <f t="shared" si="260"/>
        <v>0</v>
      </c>
      <c r="AT211" s="77">
        <f t="shared" si="260"/>
        <v>0</v>
      </c>
      <c r="AU211" s="77">
        <f t="shared" si="260"/>
        <v>0</v>
      </c>
      <c r="AV211" s="77">
        <f t="shared" si="260"/>
        <v>0</v>
      </c>
      <c r="AW211" s="77">
        <f t="shared" si="260"/>
        <v>0</v>
      </c>
      <c r="AX211" s="77">
        <f t="shared" si="261"/>
        <v>7055900</v>
      </c>
      <c r="AY211" s="77">
        <f t="shared" si="261"/>
        <v>0</v>
      </c>
      <c r="AZ211" s="77">
        <f t="shared" si="261"/>
        <v>7055900</v>
      </c>
      <c r="BA211" s="77">
        <f t="shared" si="261"/>
        <v>0</v>
      </c>
      <c r="BB211" s="103">
        <v>0</v>
      </c>
      <c r="BC211" s="103">
        <v>0</v>
      </c>
    </row>
    <row r="212" spans="1:55" s="11" customFormat="1" ht="32.25" hidden="1" customHeight="1" x14ac:dyDescent="0.25">
      <c r="A212" s="27" t="s">
        <v>393</v>
      </c>
      <c r="B212" s="111"/>
      <c r="C212" s="111"/>
      <c r="D212" s="111"/>
      <c r="E212" s="62">
        <v>851</v>
      </c>
      <c r="F212" s="63" t="s">
        <v>421</v>
      </c>
      <c r="G212" s="63" t="s">
        <v>328</v>
      </c>
      <c r="H212" s="62" t="s">
        <v>498</v>
      </c>
      <c r="I212" s="63" t="s">
        <v>397</v>
      </c>
      <c r="J212" s="77">
        <v>7943400</v>
      </c>
      <c r="K212" s="77"/>
      <c r="L212" s="77">
        <f>J212</f>
        <v>7943400</v>
      </c>
      <c r="M212" s="77"/>
      <c r="N212" s="77">
        <v>2616860</v>
      </c>
      <c r="O212" s="77"/>
      <c r="P212" s="77">
        <f>N212</f>
        <v>2616860</v>
      </c>
      <c r="Q212" s="77"/>
      <c r="R212" s="77">
        <f>J212+N212</f>
        <v>10560260</v>
      </c>
      <c r="S212" s="77">
        <f>K212+O212</f>
        <v>0</v>
      </c>
      <c r="T212" s="77">
        <f>L212+P212</f>
        <v>10560260</v>
      </c>
      <c r="U212" s="77">
        <f>M212+Q212</f>
        <v>0</v>
      </c>
      <c r="V212" s="77"/>
      <c r="W212" s="77"/>
      <c r="X212" s="77">
        <f>V212</f>
        <v>0</v>
      </c>
      <c r="Y212" s="77"/>
      <c r="Z212" s="77">
        <f>R212+V212</f>
        <v>10560260</v>
      </c>
      <c r="AA212" s="77">
        <f>S212+W212</f>
        <v>0</v>
      </c>
      <c r="AB212" s="77">
        <f>T212+X212</f>
        <v>10560260</v>
      </c>
      <c r="AC212" s="77">
        <f>U212+Y212</f>
        <v>0</v>
      </c>
      <c r="AD212" s="77">
        <v>7000100</v>
      </c>
      <c r="AE212" s="77"/>
      <c r="AF212" s="77">
        <f>AD212</f>
        <v>7000100</v>
      </c>
      <c r="AG212" s="77"/>
      <c r="AH212" s="77"/>
      <c r="AI212" s="77"/>
      <c r="AJ212" s="77">
        <f>AH212</f>
        <v>0</v>
      </c>
      <c r="AK212" s="77"/>
      <c r="AL212" s="77">
        <f>AD212+AH212</f>
        <v>7000100</v>
      </c>
      <c r="AM212" s="77">
        <f>AE212+AI212</f>
        <v>0</v>
      </c>
      <c r="AN212" s="77">
        <f>AF212+AJ212</f>
        <v>7000100</v>
      </c>
      <c r="AO212" s="77">
        <f>AG212+AK212</f>
        <v>0</v>
      </c>
      <c r="AP212" s="77">
        <v>7055900</v>
      </c>
      <c r="AQ212" s="77"/>
      <c r="AR212" s="77">
        <f>AP212</f>
        <v>7055900</v>
      </c>
      <c r="AS212" s="77"/>
      <c r="AT212" s="77"/>
      <c r="AU212" s="77"/>
      <c r="AV212" s="77">
        <f>AT212</f>
        <v>0</v>
      </c>
      <c r="AW212" s="77"/>
      <c r="AX212" s="77">
        <f>AP212+AT212</f>
        <v>7055900</v>
      </c>
      <c r="AY212" s="77">
        <f>AQ212+AU212</f>
        <v>0</v>
      </c>
      <c r="AZ212" s="77">
        <f>AR212+AV212</f>
        <v>7055900</v>
      </c>
      <c r="BA212" s="77">
        <f>AS212+AW212</f>
        <v>0</v>
      </c>
      <c r="BB212" s="103">
        <v>0</v>
      </c>
      <c r="BC212" s="103">
        <v>0</v>
      </c>
    </row>
    <row r="213" spans="1:55" s="11" customFormat="1" ht="32.25" customHeight="1" x14ac:dyDescent="0.25">
      <c r="A213" s="27" t="s">
        <v>499</v>
      </c>
      <c r="B213" s="27"/>
      <c r="C213" s="27"/>
      <c r="D213" s="27"/>
      <c r="E213" s="62">
        <v>851</v>
      </c>
      <c r="F213" s="63" t="s">
        <v>421</v>
      </c>
      <c r="G213" s="63" t="s">
        <v>328</v>
      </c>
      <c r="H213" s="62" t="s">
        <v>500</v>
      </c>
      <c r="I213" s="63"/>
      <c r="J213" s="77">
        <f t="shared" ref="J213:S214" si="262">J214</f>
        <v>7058200</v>
      </c>
      <c r="K213" s="77">
        <f t="shared" si="262"/>
        <v>0</v>
      </c>
      <c r="L213" s="77">
        <f t="shared" si="262"/>
        <v>7058200</v>
      </c>
      <c r="M213" s="77">
        <f t="shared" si="262"/>
        <v>0</v>
      </c>
      <c r="N213" s="77">
        <f t="shared" si="262"/>
        <v>372300</v>
      </c>
      <c r="O213" s="77">
        <f t="shared" si="262"/>
        <v>0</v>
      </c>
      <c r="P213" s="77">
        <f t="shared" si="262"/>
        <v>372300</v>
      </c>
      <c r="Q213" s="77">
        <f t="shared" si="262"/>
        <v>0</v>
      </c>
      <c r="R213" s="77">
        <f t="shared" si="262"/>
        <v>7430500</v>
      </c>
      <c r="S213" s="77">
        <f t="shared" si="262"/>
        <v>0</v>
      </c>
      <c r="T213" s="77">
        <f t="shared" ref="T213:AC214" si="263">T214</f>
        <v>7430500</v>
      </c>
      <c r="U213" s="77">
        <f t="shared" si="263"/>
        <v>0</v>
      </c>
      <c r="V213" s="77">
        <f t="shared" si="263"/>
        <v>92539</v>
      </c>
      <c r="W213" s="77">
        <f t="shared" si="263"/>
        <v>0</v>
      </c>
      <c r="X213" s="77">
        <f t="shared" si="263"/>
        <v>92539</v>
      </c>
      <c r="Y213" s="77">
        <f t="shared" si="263"/>
        <v>0</v>
      </c>
      <c r="Z213" s="77">
        <f t="shared" si="263"/>
        <v>7523039</v>
      </c>
      <c r="AA213" s="77">
        <f t="shared" si="263"/>
        <v>0</v>
      </c>
      <c r="AB213" s="77">
        <f t="shared" si="263"/>
        <v>7523039</v>
      </c>
      <c r="AC213" s="77">
        <f t="shared" si="263"/>
        <v>0</v>
      </c>
      <c r="AD213" s="77">
        <f t="shared" ref="AD213:AM214" si="264">AD214</f>
        <v>5260400</v>
      </c>
      <c r="AE213" s="77">
        <f t="shared" si="264"/>
        <v>0</v>
      </c>
      <c r="AF213" s="77">
        <f t="shared" si="264"/>
        <v>5260400</v>
      </c>
      <c r="AG213" s="77">
        <f t="shared" si="264"/>
        <v>0</v>
      </c>
      <c r="AH213" s="77">
        <f t="shared" si="264"/>
        <v>0</v>
      </c>
      <c r="AI213" s="77">
        <f t="shared" si="264"/>
        <v>0</v>
      </c>
      <c r="AJ213" s="77">
        <f t="shared" si="264"/>
        <v>0</v>
      </c>
      <c r="AK213" s="77">
        <f t="shared" si="264"/>
        <v>0</v>
      </c>
      <c r="AL213" s="77">
        <f t="shared" si="264"/>
        <v>5260400</v>
      </c>
      <c r="AM213" s="77">
        <f t="shared" si="264"/>
        <v>0</v>
      </c>
      <c r="AN213" s="77">
        <f t="shared" ref="AN213:AW214" si="265">AN214</f>
        <v>5260400</v>
      </c>
      <c r="AO213" s="77">
        <f t="shared" si="265"/>
        <v>0</v>
      </c>
      <c r="AP213" s="77">
        <f t="shared" si="265"/>
        <v>5260400</v>
      </c>
      <c r="AQ213" s="77">
        <f t="shared" si="265"/>
        <v>0</v>
      </c>
      <c r="AR213" s="77">
        <f t="shared" si="265"/>
        <v>5260400</v>
      </c>
      <c r="AS213" s="77">
        <f t="shared" si="265"/>
        <v>0</v>
      </c>
      <c r="AT213" s="77">
        <f t="shared" si="265"/>
        <v>0</v>
      </c>
      <c r="AU213" s="77">
        <f t="shared" si="265"/>
        <v>0</v>
      </c>
      <c r="AV213" s="77">
        <f t="shared" si="265"/>
        <v>0</v>
      </c>
      <c r="AW213" s="77">
        <f t="shared" si="265"/>
        <v>0</v>
      </c>
      <c r="AX213" s="77">
        <f t="shared" ref="AX213:BA214" si="266">AX214</f>
        <v>5260400</v>
      </c>
      <c r="AY213" s="77">
        <f t="shared" si="266"/>
        <v>0</v>
      </c>
      <c r="AZ213" s="77">
        <f t="shared" si="266"/>
        <v>5260400</v>
      </c>
      <c r="BA213" s="77">
        <f t="shared" si="266"/>
        <v>0</v>
      </c>
      <c r="BB213" s="103">
        <v>0</v>
      </c>
      <c r="BC213" s="103">
        <v>0</v>
      </c>
    </row>
    <row r="214" spans="1:55" s="11" customFormat="1" ht="46.5" customHeight="1" x14ac:dyDescent="0.25">
      <c r="A214" s="27" t="s">
        <v>392</v>
      </c>
      <c r="B214" s="27"/>
      <c r="C214" s="27"/>
      <c r="D214" s="27"/>
      <c r="E214" s="62">
        <v>851</v>
      </c>
      <c r="F214" s="63" t="s">
        <v>421</v>
      </c>
      <c r="G214" s="63" t="s">
        <v>328</v>
      </c>
      <c r="H214" s="62" t="s">
        <v>500</v>
      </c>
      <c r="I214" s="63">
        <v>600</v>
      </c>
      <c r="J214" s="77">
        <f t="shared" si="262"/>
        <v>7058200</v>
      </c>
      <c r="K214" s="77">
        <f t="shared" si="262"/>
        <v>0</v>
      </c>
      <c r="L214" s="77">
        <f t="shared" si="262"/>
        <v>7058200</v>
      </c>
      <c r="M214" s="77">
        <f t="shared" si="262"/>
        <v>0</v>
      </c>
      <c r="N214" s="77">
        <f t="shared" si="262"/>
        <v>372300</v>
      </c>
      <c r="O214" s="77">
        <f t="shared" si="262"/>
        <v>0</v>
      </c>
      <c r="P214" s="77">
        <f t="shared" si="262"/>
        <v>372300</v>
      </c>
      <c r="Q214" s="77">
        <f t="shared" si="262"/>
        <v>0</v>
      </c>
      <c r="R214" s="77">
        <f t="shared" si="262"/>
        <v>7430500</v>
      </c>
      <c r="S214" s="77">
        <f t="shared" si="262"/>
        <v>0</v>
      </c>
      <c r="T214" s="77">
        <f t="shared" si="263"/>
        <v>7430500</v>
      </c>
      <c r="U214" s="77">
        <f t="shared" si="263"/>
        <v>0</v>
      </c>
      <c r="V214" s="77">
        <f t="shared" si="263"/>
        <v>92539</v>
      </c>
      <c r="W214" s="77">
        <f t="shared" si="263"/>
        <v>0</v>
      </c>
      <c r="X214" s="77">
        <f t="shared" si="263"/>
        <v>92539</v>
      </c>
      <c r="Y214" s="77">
        <f t="shared" si="263"/>
        <v>0</v>
      </c>
      <c r="Z214" s="77">
        <f t="shared" si="263"/>
        <v>7523039</v>
      </c>
      <c r="AA214" s="77">
        <f t="shared" si="263"/>
        <v>0</v>
      </c>
      <c r="AB214" s="77">
        <f t="shared" si="263"/>
        <v>7523039</v>
      </c>
      <c r="AC214" s="77">
        <f t="shared" si="263"/>
        <v>0</v>
      </c>
      <c r="AD214" s="77">
        <f t="shared" si="264"/>
        <v>5260400</v>
      </c>
      <c r="AE214" s="77">
        <f t="shared" si="264"/>
        <v>0</v>
      </c>
      <c r="AF214" s="77">
        <f t="shared" si="264"/>
        <v>5260400</v>
      </c>
      <c r="AG214" s="77">
        <f t="shared" si="264"/>
        <v>0</v>
      </c>
      <c r="AH214" s="77">
        <f t="shared" si="264"/>
        <v>0</v>
      </c>
      <c r="AI214" s="77">
        <f t="shared" si="264"/>
        <v>0</v>
      </c>
      <c r="AJ214" s="77">
        <f t="shared" si="264"/>
        <v>0</v>
      </c>
      <c r="AK214" s="77">
        <f t="shared" si="264"/>
        <v>0</v>
      </c>
      <c r="AL214" s="77">
        <f t="shared" si="264"/>
        <v>5260400</v>
      </c>
      <c r="AM214" s="77">
        <f t="shared" si="264"/>
        <v>0</v>
      </c>
      <c r="AN214" s="77">
        <f t="shared" si="265"/>
        <v>5260400</v>
      </c>
      <c r="AO214" s="77">
        <f t="shared" si="265"/>
        <v>0</v>
      </c>
      <c r="AP214" s="77">
        <f t="shared" si="265"/>
        <v>5260400</v>
      </c>
      <c r="AQ214" s="77">
        <f t="shared" si="265"/>
        <v>0</v>
      </c>
      <c r="AR214" s="77">
        <f t="shared" si="265"/>
        <v>5260400</v>
      </c>
      <c r="AS214" s="77">
        <f t="shared" si="265"/>
        <v>0</v>
      </c>
      <c r="AT214" s="77">
        <f t="shared" si="265"/>
        <v>0</v>
      </c>
      <c r="AU214" s="77">
        <f t="shared" si="265"/>
        <v>0</v>
      </c>
      <c r="AV214" s="77">
        <f t="shared" si="265"/>
        <v>0</v>
      </c>
      <c r="AW214" s="77">
        <f t="shared" si="265"/>
        <v>0</v>
      </c>
      <c r="AX214" s="77">
        <f t="shared" si="266"/>
        <v>5260400</v>
      </c>
      <c r="AY214" s="77">
        <f t="shared" si="266"/>
        <v>0</v>
      </c>
      <c r="AZ214" s="77">
        <f t="shared" si="266"/>
        <v>5260400</v>
      </c>
      <c r="BA214" s="77">
        <f t="shared" si="266"/>
        <v>0</v>
      </c>
      <c r="BB214" s="103">
        <v>0</v>
      </c>
      <c r="BC214" s="103">
        <v>0</v>
      </c>
    </row>
    <row r="215" spans="1:55" s="11" customFormat="1" ht="17.25" customHeight="1" x14ac:dyDescent="0.25">
      <c r="A215" s="27" t="s">
        <v>393</v>
      </c>
      <c r="B215" s="27"/>
      <c r="C215" s="27"/>
      <c r="D215" s="27"/>
      <c r="E215" s="62">
        <v>851</v>
      </c>
      <c r="F215" s="63" t="s">
        <v>421</v>
      </c>
      <c r="G215" s="63" t="s">
        <v>328</v>
      </c>
      <c r="H215" s="62" t="s">
        <v>500</v>
      </c>
      <c r="I215" s="63" t="s">
        <v>397</v>
      </c>
      <c r="J215" s="77">
        <v>7058200</v>
      </c>
      <c r="K215" s="77"/>
      <c r="L215" s="77">
        <f>J215</f>
        <v>7058200</v>
      </c>
      <c r="M215" s="77"/>
      <c r="N215" s="77">
        <f>332300+40000</f>
        <v>372300</v>
      </c>
      <c r="O215" s="77"/>
      <c r="P215" s="77">
        <f>N215</f>
        <v>372300</v>
      </c>
      <c r="Q215" s="77"/>
      <c r="R215" s="77">
        <f>J215+N215</f>
        <v>7430500</v>
      </c>
      <c r="S215" s="77">
        <f>K215+O215</f>
        <v>0</v>
      </c>
      <c r="T215" s="77">
        <f>L215+P215</f>
        <v>7430500</v>
      </c>
      <c r="U215" s="77">
        <f>M215+Q215</f>
        <v>0</v>
      </c>
      <c r="V215" s="77">
        <f>61219+31320</f>
        <v>92539</v>
      </c>
      <c r="W215" s="77"/>
      <c r="X215" s="77">
        <f>V215</f>
        <v>92539</v>
      </c>
      <c r="Y215" s="77"/>
      <c r="Z215" s="77">
        <f>R215+V215</f>
        <v>7523039</v>
      </c>
      <c r="AA215" s="77">
        <f>S215+W215</f>
        <v>0</v>
      </c>
      <c r="AB215" s="77">
        <f>T215+X215</f>
        <v>7523039</v>
      </c>
      <c r="AC215" s="77">
        <f>U215+Y215</f>
        <v>0</v>
      </c>
      <c r="AD215" s="77">
        <v>5260400</v>
      </c>
      <c r="AE215" s="77"/>
      <c r="AF215" s="77">
        <f>AD215</f>
        <v>5260400</v>
      </c>
      <c r="AG215" s="77"/>
      <c r="AH215" s="77"/>
      <c r="AI215" s="77"/>
      <c r="AJ215" s="77">
        <f>AH215</f>
        <v>0</v>
      </c>
      <c r="AK215" s="77"/>
      <c r="AL215" s="77">
        <f>AD215+AH215</f>
        <v>5260400</v>
      </c>
      <c r="AM215" s="77">
        <f>AE215+AI215</f>
        <v>0</v>
      </c>
      <c r="AN215" s="77">
        <f>AF215+AJ215</f>
        <v>5260400</v>
      </c>
      <c r="AO215" s="77">
        <f>AG215+AK215</f>
        <v>0</v>
      </c>
      <c r="AP215" s="77">
        <v>5260400</v>
      </c>
      <c r="AQ215" s="77"/>
      <c r="AR215" s="77">
        <f>AP215</f>
        <v>5260400</v>
      </c>
      <c r="AS215" s="77"/>
      <c r="AT215" s="77"/>
      <c r="AU215" s="77"/>
      <c r="AV215" s="77">
        <f>AT215</f>
        <v>0</v>
      </c>
      <c r="AW215" s="77"/>
      <c r="AX215" s="77">
        <f>AP215+AT215</f>
        <v>5260400</v>
      </c>
      <c r="AY215" s="77">
        <f>AQ215+AU215</f>
        <v>0</v>
      </c>
      <c r="AZ215" s="77">
        <f>AR215+AV215</f>
        <v>5260400</v>
      </c>
      <c r="BA215" s="77">
        <f>AS215+AW215</f>
        <v>0</v>
      </c>
      <c r="BB215" s="103">
        <v>0</v>
      </c>
      <c r="BC215" s="103">
        <v>0</v>
      </c>
    </row>
    <row r="216" spans="1:55" s="11" customFormat="1" ht="17.25" customHeight="1" x14ac:dyDescent="0.25">
      <c r="A216" s="27" t="s">
        <v>501</v>
      </c>
      <c r="B216" s="27"/>
      <c r="C216" s="27"/>
      <c r="D216" s="27"/>
      <c r="E216" s="62">
        <v>851</v>
      </c>
      <c r="F216" s="63" t="s">
        <v>421</v>
      </c>
      <c r="G216" s="63" t="s">
        <v>328</v>
      </c>
      <c r="H216" s="62" t="s">
        <v>502</v>
      </c>
      <c r="I216" s="63"/>
      <c r="J216" s="77">
        <f t="shared" ref="J216:BA216" si="267">J217+J219</f>
        <v>205000</v>
      </c>
      <c r="K216" s="77">
        <f t="shared" si="267"/>
        <v>0</v>
      </c>
      <c r="L216" s="77">
        <f t="shared" si="267"/>
        <v>205000</v>
      </c>
      <c r="M216" s="77">
        <f t="shared" si="267"/>
        <v>0</v>
      </c>
      <c r="N216" s="77">
        <f t="shared" si="267"/>
        <v>0</v>
      </c>
      <c r="O216" s="77">
        <f t="shared" si="267"/>
        <v>0</v>
      </c>
      <c r="P216" s="77">
        <f t="shared" si="267"/>
        <v>0</v>
      </c>
      <c r="Q216" s="77">
        <f t="shared" si="267"/>
        <v>0</v>
      </c>
      <c r="R216" s="77">
        <f t="shared" si="267"/>
        <v>205000</v>
      </c>
      <c r="S216" s="77">
        <f t="shared" si="267"/>
        <v>0</v>
      </c>
      <c r="T216" s="77">
        <f t="shared" si="267"/>
        <v>205000</v>
      </c>
      <c r="U216" s="77">
        <f t="shared" si="267"/>
        <v>0</v>
      </c>
      <c r="V216" s="77">
        <f t="shared" si="267"/>
        <v>736190</v>
      </c>
      <c r="W216" s="77">
        <f t="shared" si="267"/>
        <v>0</v>
      </c>
      <c r="X216" s="77">
        <f t="shared" si="267"/>
        <v>736190</v>
      </c>
      <c r="Y216" s="77">
        <f t="shared" si="267"/>
        <v>0</v>
      </c>
      <c r="Z216" s="77">
        <f t="shared" si="267"/>
        <v>941190</v>
      </c>
      <c r="AA216" s="77">
        <f t="shared" si="267"/>
        <v>0</v>
      </c>
      <c r="AB216" s="77">
        <f t="shared" si="267"/>
        <v>941190</v>
      </c>
      <c r="AC216" s="77">
        <f t="shared" si="267"/>
        <v>0</v>
      </c>
      <c r="AD216" s="77">
        <f t="shared" si="267"/>
        <v>0</v>
      </c>
      <c r="AE216" s="77">
        <f t="shared" si="267"/>
        <v>0</v>
      </c>
      <c r="AF216" s="77">
        <f t="shared" si="267"/>
        <v>0</v>
      </c>
      <c r="AG216" s="77">
        <f t="shared" si="267"/>
        <v>0</v>
      </c>
      <c r="AH216" s="77">
        <f t="shared" si="267"/>
        <v>0</v>
      </c>
      <c r="AI216" s="77">
        <f t="shared" si="267"/>
        <v>0</v>
      </c>
      <c r="AJ216" s="77">
        <f t="shared" si="267"/>
        <v>0</v>
      </c>
      <c r="AK216" s="77">
        <f t="shared" si="267"/>
        <v>0</v>
      </c>
      <c r="AL216" s="77">
        <f t="shared" si="267"/>
        <v>0</v>
      </c>
      <c r="AM216" s="77">
        <f t="shared" si="267"/>
        <v>0</v>
      </c>
      <c r="AN216" s="77">
        <f t="shared" si="267"/>
        <v>0</v>
      </c>
      <c r="AO216" s="77">
        <f t="shared" si="267"/>
        <v>0</v>
      </c>
      <c r="AP216" s="77">
        <f t="shared" si="267"/>
        <v>0</v>
      </c>
      <c r="AQ216" s="77">
        <f t="shared" si="267"/>
        <v>0</v>
      </c>
      <c r="AR216" s="77">
        <f t="shared" si="267"/>
        <v>0</v>
      </c>
      <c r="AS216" s="77">
        <f t="shared" si="267"/>
        <v>0</v>
      </c>
      <c r="AT216" s="77">
        <f t="shared" si="267"/>
        <v>0</v>
      </c>
      <c r="AU216" s="77">
        <f t="shared" si="267"/>
        <v>0</v>
      </c>
      <c r="AV216" s="77">
        <f t="shared" si="267"/>
        <v>0</v>
      </c>
      <c r="AW216" s="77">
        <f t="shared" si="267"/>
        <v>0</v>
      </c>
      <c r="AX216" s="77">
        <f t="shared" si="267"/>
        <v>0</v>
      </c>
      <c r="AY216" s="77">
        <f t="shared" si="267"/>
        <v>0</v>
      </c>
      <c r="AZ216" s="77">
        <f t="shared" si="267"/>
        <v>0</v>
      </c>
      <c r="BA216" s="77">
        <f t="shared" si="267"/>
        <v>0</v>
      </c>
      <c r="BB216" s="103">
        <v>0</v>
      </c>
      <c r="BC216" s="103">
        <v>0</v>
      </c>
    </row>
    <row r="217" spans="1:55" s="11" customFormat="1" ht="32.25" hidden="1" customHeight="1" x14ac:dyDescent="0.25">
      <c r="A217" s="27" t="s">
        <v>337</v>
      </c>
      <c r="B217" s="15"/>
      <c r="C217" s="15"/>
      <c r="D217" s="15"/>
      <c r="E217" s="62">
        <v>851</v>
      </c>
      <c r="F217" s="63" t="s">
        <v>421</v>
      </c>
      <c r="G217" s="63" t="s">
        <v>328</v>
      </c>
      <c r="H217" s="62" t="s">
        <v>502</v>
      </c>
      <c r="I217" s="63" t="s">
        <v>338</v>
      </c>
      <c r="J217" s="77">
        <f t="shared" ref="J217:BA217" si="268">J218</f>
        <v>145000</v>
      </c>
      <c r="K217" s="77">
        <f t="shared" si="268"/>
        <v>0</v>
      </c>
      <c r="L217" s="77">
        <f t="shared" si="268"/>
        <v>145000</v>
      </c>
      <c r="M217" s="77">
        <f t="shared" si="268"/>
        <v>0</v>
      </c>
      <c r="N217" s="77">
        <f t="shared" si="268"/>
        <v>0</v>
      </c>
      <c r="O217" s="77">
        <f t="shared" si="268"/>
        <v>0</v>
      </c>
      <c r="P217" s="77">
        <f t="shared" si="268"/>
        <v>0</v>
      </c>
      <c r="Q217" s="77">
        <f t="shared" si="268"/>
        <v>0</v>
      </c>
      <c r="R217" s="77">
        <f t="shared" si="268"/>
        <v>145000</v>
      </c>
      <c r="S217" s="77">
        <f t="shared" si="268"/>
        <v>0</v>
      </c>
      <c r="T217" s="77">
        <f t="shared" si="268"/>
        <v>145000</v>
      </c>
      <c r="U217" s="77">
        <f t="shared" si="268"/>
        <v>0</v>
      </c>
      <c r="V217" s="77">
        <f t="shared" si="268"/>
        <v>0</v>
      </c>
      <c r="W217" s="77">
        <f t="shared" si="268"/>
        <v>0</v>
      </c>
      <c r="X217" s="77">
        <f t="shared" si="268"/>
        <v>0</v>
      </c>
      <c r="Y217" s="77">
        <f t="shared" si="268"/>
        <v>0</v>
      </c>
      <c r="Z217" s="77">
        <f t="shared" si="268"/>
        <v>145000</v>
      </c>
      <c r="AA217" s="77">
        <f t="shared" si="268"/>
        <v>0</v>
      </c>
      <c r="AB217" s="77">
        <f t="shared" si="268"/>
        <v>145000</v>
      </c>
      <c r="AC217" s="77">
        <f t="shared" si="268"/>
        <v>0</v>
      </c>
      <c r="AD217" s="77">
        <f t="shared" si="268"/>
        <v>0</v>
      </c>
      <c r="AE217" s="77">
        <f t="shared" si="268"/>
        <v>0</v>
      </c>
      <c r="AF217" s="77">
        <f t="shared" si="268"/>
        <v>0</v>
      </c>
      <c r="AG217" s="77">
        <f t="shared" si="268"/>
        <v>0</v>
      </c>
      <c r="AH217" s="77">
        <f t="shared" si="268"/>
        <v>0</v>
      </c>
      <c r="AI217" s="77">
        <f t="shared" si="268"/>
        <v>0</v>
      </c>
      <c r="AJ217" s="77">
        <f t="shared" si="268"/>
        <v>0</v>
      </c>
      <c r="AK217" s="77">
        <f t="shared" si="268"/>
        <v>0</v>
      </c>
      <c r="AL217" s="77">
        <f t="shared" si="268"/>
        <v>0</v>
      </c>
      <c r="AM217" s="77">
        <f t="shared" si="268"/>
        <v>0</v>
      </c>
      <c r="AN217" s="77">
        <f t="shared" si="268"/>
        <v>0</v>
      </c>
      <c r="AO217" s="77">
        <f t="shared" si="268"/>
        <v>0</v>
      </c>
      <c r="AP217" s="77">
        <f t="shared" si="268"/>
        <v>0</v>
      </c>
      <c r="AQ217" s="77">
        <f t="shared" si="268"/>
        <v>0</v>
      </c>
      <c r="AR217" s="77">
        <f t="shared" si="268"/>
        <v>0</v>
      </c>
      <c r="AS217" s="77">
        <f t="shared" si="268"/>
        <v>0</v>
      </c>
      <c r="AT217" s="77">
        <f t="shared" si="268"/>
        <v>0</v>
      </c>
      <c r="AU217" s="77">
        <f t="shared" si="268"/>
        <v>0</v>
      </c>
      <c r="AV217" s="77">
        <f t="shared" si="268"/>
        <v>0</v>
      </c>
      <c r="AW217" s="77">
        <f t="shared" si="268"/>
        <v>0</v>
      </c>
      <c r="AX217" s="77">
        <f t="shared" si="268"/>
        <v>0</v>
      </c>
      <c r="AY217" s="77">
        <f t="shared" si="268"/>
        <v>0</v>
      </c>
      <c r="AZ217" s="77">
        <f t="shared" si="268"/>
        <v>0</v>
      </c>
      <c r="BA217" s="77">
        <f t="shared" si="268"/>
        <v>0</v>
      </c>
      <c r="BB217" s="103">
        <v>0</v>
      </c>
      <c r="BC217" s="103">
        <v>0</v>
      </c>
    </row>
    <row r="218" spans="1:55" s="11" customFormat="1" ht="32.25" hidden="1" customHeight="1" x14ac:dyDescent="0.25">
      <c r="A218" s="27" t="s">
        <v>339</v>
      </c>
      <c r="B218" s="27"/>
      <c r="C218" s="27"/>
      <c r="D218" s="27"/>
      <c r="E218" s="62">
        <v>851</v>
      </c>
      <c r="F218" s="63" t="s">
        <v>421</v>
      </c>
      <c r="G218" s="63" t="s">
        <v>328</v>
      </c>
      <c r="H218" s="62" t="s">
        <v>502</v>
      </c>
      <c r="I218" s="63" t="s">
        <v>340</v>
      </c>
      <c r="J218" s="77">
        <v>145000</v>
      </c>
      <c r="K218" s="77"/>
      <c r="L218" s="77">
        <f>J218</f>
        <v>145000</v>
      </c>
      <c r="M218" s="77"/>
      <c r="N218" s="77"/>
      <c r="O218" s="77"/>
      <c r="P218" s="77">
        <f>N218</f>
        <v>0</v>
      </c>
      <c r="Q218" s="77"/>
      <c r="R218" s="77">
        <f>J218+N218</f>
        <v>145000</v>
      </c>
      <c r="S218" s="77">
        <f>K218+O218</f>
        <v>0</v>
      </c>
      <c r="T218" s="77">
        <f>L218+P218</f>
        <v>145000</v>
      </c>
      <c r="U218" s="77">
        <f>M218+Q218</f>
        <v>0</v>
      </c>
      <c r="V218" s="77"/>
      <c r="W218" s="77"/>
      <c r="X218" s="77">
        <f>V218</f>
        <v>0</v>
      </c>
      <c r="Y218" s="77"/>
      <c r="Z218" s="77">
        <f>R218+V218</f>
        <v>145000</v>
      </c>
      <c r="AA218" s="77">
        <f>S218+W218</f>
        <v>0</v>
      </c>
      <c r="AB218" s="77">
        <f>T218+X218</f>
        <v>145000</v>
      </c>
      <c r="AC218" s="77">
        <f>U218+Y218</f>
        <v>0</v>
      </c>
      <c r="AD218" s="77"/>
      <c r="AE218" s="77"/>
      <c r="AF218" s="77">
        <f>AD218</f>
        <v>0</v>
      </c>
      <c r="AG218" s="77"/>
      <c r="AH218" s="77"/>
      <c r="AI218" s="77"/>
      <c r="AJ218" s="77">
        <f>AH218</f>
        <v>0</v>
      </c>
      <c r="AK218" s="77"/>
      <c r="AL218" s="77">
        <f>AD218+AH218</f>
        <v>0</v>
      </c>
      <c r="AM218" s="77">
        <f>AE218+AI218</f>
        <v>0</v>
      </c>
      <c r="AN218" s="77">
        <f>AF218+AJ218</f>
        <v>0</v>
      </c>
      <c r="AO218" s="77">
        <f>AG218+AK218</f>
        <v>0</v>
      </c>
      <c r="AP218" s="77"/>
      <c r="AQ218" s="77"/>
      <c r="AR218" s="77">
        <f>AP218</f>
        <v>0</v>
      </c>
      <c r="AS218" s="77"/>
      <c r="AT218" s="77"/>
      <c r="AU218" s="77"/>
      <c r="AV218" s="77">
        <f>AT218</f>
        <v>0</v>
      </c>
      <c r="AW218" s="77"/>
      <c r="AX218" s="77">
        <f>AP218+AT218</f>
        <v>0</v>
      </c>
      <c r="AY218" s="77">
        <f>AQ218+AU218</f>
        <v>0</v>
      </c>
      <c r="AZ218" s="77">
        <f>AR218+AV218</f>
        <v>0</v>
      </c>
      <c r="BA218" s="77">
        <f>AS218+AW218</f>
        <v>0</v>
      </c>
      <c r="BB218" s="103">
        <v>0</v>
      </c>
      <c r="BC218" s="103">
        <v>0</v>
      </c>
    </row>
    <row r="219" spans="1:55" s="11" customFormat="1" ht="47.25" customHeight="1" x14ac:dyDescent="0.25">
      <c r="A219" s="27" t="s">
        <v>392</v>
      </c>
      <c r="B219" s="27"/>
      <c r="C219" s="27"/>
      <c r="D219" s="27"/>
      <c r="E219" s="62">
        <v>851</v>
      </c>
      <c r="F219" s="63" t="s">
        <v>421</v>
      </c>
      <c r="G219" s="63" t="s">
        <v>328</v>
      </c>
      <c r="H219" s="62" t="s">
        <v>502</v>
      </c>
      <c r="I219" s="63" t="s">
        <v>396</v>
      </c>
      <c r="J219" s="77">
        <f t="shared" ref="J219:BA219" si="269">J220</f>
        <v>60000</v>
      </c>
      <c r="K219" s="77">
        <f t="shared" si="269"/>
        <v>0</v>
      </c>
      <c r="L219" s="77">
        <f t="shared" si="269"/>
        <v>60000</v>
      </c>
      <c r="M219" s="77">
        <f t="shared" si="269"/>
        <v>0</v>
      </c>
      <c r="N219" s="77">
        <f t="shared" si="269"/>
        <v>0</v>
      </c>
      <c r="O219" s="77">
        <f t="shared" si="269"/>
        <v>0</v>
      </c>
      <c r="P219" s="77">
        <f t="shared" si="269"/>
        <v>0</v>
      </c>
      <c r="Q219" s="77">
        <f t="shared" si="269"/>
        <v>0</v>
      </c>
      <c r="R219" s="77">
        <f t="shared" si="269"/>
        <v>60000</v>
      </c>
      <c r="S219" s="77">
        <f t="shared" si="269"/>
        <v>0</v>
      </c>
      <c r="T219" s="77">
        <f t="shared" si="269"/>
        <v>60000</v>
      </c>
      <c r="U219" s="77">
        <f t="shared" si="269"/>
        <v>0</v>
      </c>
      <c r="V219" s="77">
        <f t="shared" si="269"/>
        <v>736190</v>
      </c>
      <c r="W219" s="77">
        <f t="shared" si="269"/>
        <v>0</v>
      </c>
      <c r="X219" s="77">
        <f t="shared" si="269"/>
        <v>736190</v>
      </c>
      <c r="Y219" s="77">
        <f t="shared" si="269"/>
        <v>0</v>
      </c>
      <c r="Z219" s="77">
        <f t="shared" si="269"/>
        <v>796190</v>
      </c>
      <c r="AA219" s="77">
        <f t="shared" si="269"/>
        <v>0</v>
      </c>
      <c r="AB219" s="77">
        <f t="shared" si="269"/>
        <v>796190</v>
      </c>
      <c r="AC219" s="77">
        <f t="shared" si="269"/>
        <v>0</v>
      </c>
      <c r="AD219" s="77">
        <f t="shared" si="269"/>
        <v>0</v>
      </c>
      <c r="AE219" s="77">
        <f t="shared" si="269"/>
        <v>0</v>
      </c>
      <c r="AF219" s="77">
        <f t="shared" si="269"/>
        <v>0</v>
      </c>
      <c r="AG219" s="77">
        <f t="shared" si="269"/>
        <v>0</v>
      </c>
      <c r="AH219" s="77">
        <f t="shared" si="269"/>
        <v>0</v>
      </c>
      <c r="AI219" s="77">
        <f t="shared" si="269"/>
        <v>0</v>
      </c>
      <c r="AJ219" s="77">
        <f t="shared" si="269"/>
        <v>0</v>
      </c>
      <c r="AK219" s="77">
        <f t="shared" si="269"/>
        <v>0</v>
      </c>
      <c r="AL219" s="77">
        <f t="shared" si="269"/>
        <v>0</v>
      </c>
      <c r="AM219" s="77">
        <f t="shared" si="269"/>
        <v>0</v>
      </c>
      <c r="AN219" s="77">
        <f t="shared" si="269"/>
        <v>0</v>
      </c>
      <c r="AO219" s="77">
        <f t="shared" si="269"/>
        <v>0</v>
      </c>
      <c r="AP219" s="77">
        <f t="shared" si="269"/>
        <v>0</v>
      </c>
      <c r="AQ219" s="77">
        <f t="shared" si="269"/>
        <v>0</v>
      </c>
      <c r="AR219" s="77">
        <f t="shared" si="269"/>
        <v>0</v>
      </c>
      <c r="AS219" s="77">
        <f t="shared" si="269"/>
        <v>0</v>
      </c>
      <c r="AT219" s="77">
        <f t="shared" si="269"/>
        <v>0</v>
      </c>
      <c r="AU219" s="77">
        <f t="shared" si="269"/>
        <v>0</v>
      </c>
      <c r="AV219" s="77">
        <f t="shared" si="269"/>
        <v>0</v>
      </c>
      <c r="AW219" s="77">
        <f t="shared" si="269"/>
        <v>0</v>
      </c>
      <c r="AX219" s="77">
        <f t="shared" si="269"/>
        <v>0</v>
      </c>
      <c r="AY219" s="77">
        <f t="shared" si="269"/>
        <v>0</v>
      </c>
      <c r="AZ219" s="77">
        <f t="shared" si="269"/>
        <v>0</v>
      </c>
      <c r="BA219" s="77">
        <f t="shared" si="269"/>
        <v>0</v>
      </c>
      <c r="BB219" s="103">
        <v>0</v>
      </c>
      <c r="BC219" s="103">
        <v>0</v>
      </c>
    </row>
    <row r="220" spans="1:55" s="11" customFormat="1" ht="17.25" customHeight="1" x14ac:dyDescent="0.25">
      <c r="A220" s="27" t="s">
        <v>393</v>
      </c>
      <c r="B220" s="27"/>
      <c r="C220" s="27"/>
      <c r="D220" s="27"/>
      <c r="E220" s="62">
        <v>851</v>
      </c>
      <c r="F220" s="63" t="s">
        <v>421</v>
      </c>
      <c r="G220" s="63" t="s">
        <v>328</v>
      </c>
      <c r="H220" s="62" t="s">
        <v>502</v>
      </c>
      <c r="I220" s="63" t="s">
        <v>397</v>
      </c>
      <c r="J220" s="77">
        <v>60000</v>
      </c>
      <c r="K220" s="77"/>
      <c r="L220" s="77">
        <f>J220</f>
        <v>60000</v>
      </c>
      <c r="M220" s="77"/>
      <c r="N220" s="77"/>
      <c r="O220" s="77"/>
      <c r="P220" s="77">
        <f>N220</f>
        <v>0</v>
      </c>
      <c r="Q220" s="77"/>
      <c r="R220" s="77">
        <f>J220+N220</f>
        <v>60000</v>
      </c>
      <c r="S220" s="77">
        <f>K220+O220</f>
        <v>0</v>
      </c>
      <c r="T220" s="77">
        <f>L220+P220</f>
        <v>60000</v>
      </c>
      <c r="U220" s="77">
        <f>M220+Q220</f>
        <v>0</v>
      </c>
      <c r="V220" s="77">
        <f>183200+21490+21400+21700+283400+205000</f>
        <v>736190</v>
      </c>
      <c r="W220" s="77"/>
      <c r="X220" s="77">
        <f>V220</f>
        <v>736190</v>
      </c>
      <c r="Y220" s="77"/>
      <c r="Z220" s="77">
        <f>R220+V220</f>
        <v>796190</v>
      </c>
      <c r="AA220" s="77">
        <f>S220+W220</f>
        <v>0</v>
      </c>
      <c r="AB220" s="77">
        <f>T220+X220</f>
        <v>796190</v>
      </c>
      <c r="AC220" s="77">
        <f>U220+Y220</f>
        <v>0</v>
      </c>
      <c r="AD220" s="77"/>
      <c r="AE220" s="77"/>
      <c r="AF220" s="77">
        <f>AD220</f>
        <v>0</v>
      </c>
      <c r="AG220" s="77"/>
      <c r="AH220" s="77"/>
      <c r="AI220" s="77"/>
      <c r="AJ220" s="77">
        <f>AH220</f>
        <v>0</v>
      </c>
      <c r="AK220" s="77"/>
      <c r="AL220" s="77">
        <f>AD220+AH220</f>
        <v>0</v>
      </c>
      <c r="AM220" s="77">
        <f>AE220+AI220</f>
        <v>0</v>
      </c>
      <c r="AN220" s="77">
        <f>AF220+AJ220</f>
        <v>0</v>
      </c>
      <c r="AO220" s="77">
        <f>AG220+AK220</f>
        <v>0</v>
      </c>
      <c r="AP220" s="77"/>
      <c r="AQ220" s="77"/>
      <c r="AR220" s="77">
        <f>AP220</f>
        <v>0</v>
      </c>
      <c r="AS220" s="77"/>
      <c r="AT220" s="77"/>
      <c r="AU220" s="77"/>
      <c r="AV220" s="77">
        <f>AT220</f>
        <v>0</v>
      </c>
      <c r="AW220" s="77"/>
      <c r="AX220" s="77">
        <f>AP220+AT220</f>
        <v>0</v>
      </c>
      <c r="AY220" s="77">
        <f>AQ220+AU220</f>
        <v>0</v>
      </c>
      <c r="AZ220" s="77">
        <f>AR220+AV220</f>
        <v>0</v>
      </c>
      <c r="BA220" s="77">
        <f>AS220+AW220</f>
        <v>0</v>
      </c>
      <c r="BB220" s="103">
        <v>0</v>
      </c>
      <c r="BC220" s="103">
        <v>0</v>
      </c>
    </row>
    <row r="221" spans="1:55" s="11" customFormat="1" ht="45" customHeight="1" x14ac:dyDescent="0.25">
      <c r="A221" s="27" t="s">
        <v>485</v>
      </c>
      <c r="B221" s="27"/>
      <c r="C221" s="27"/>
      <c r="D221" s="27"/>
      <c r="E221" s="62">
        <v>851</v>
      </c>
      <c r="F221" s="63" t="s">
        <v>421</v>
      </c>
      <c r="G221" s="63" t="s">
        <v>328</v>
      </c>
      <c r="H221" s="62" t="s">
        <v>503</v>
      </c>
      <c r="I221" s="63"/>
      <c r="J221" s="77"/>
      <c r="K221" s="77"/>
      <c r="L221" s="77"/>
      <c r="M221" s="77"/>
      <c r="N221" s="77"/>
      <c r="O221" s="77"/>
      <c r="P221" s="77"/>
      <c r="Q221" s="77"/>
      <c r="R221" s="77"/>
      <c r="S221" s="77"/>
      <c r="T221" s="77"/>
      <c r="U221" s="77"/>
      <c r="V221" s="77">
        <f t="shared" ref="V221:AC222" si="270">V222</f>
        <v>70000</v>
      </c>
      <c r="W221" s="77">
        <f t="shared" si="270"/>
        <v>0</v>
      </c>
      <c r="X221" s="77">
        <f t="shared" si="270"/>
        <v>70000</v>
      </c>
      <c r="Y221" s="77">
        <f t="shared" si="270"/>
        <v>0</v>
      </c>
      <c r="Z221" s="77">
        <f t="shared" si="270"/>
        <v>70000</v>
      </c>
      <c r="AA221" s="77">
        <f t="shared" si="270"/>
        <v>0</v>
      </c>
      <c r="AB221" s="77">
        <f t="shared" si="270"/>
        <v>70000</v>
      </c>
      <c r="AC221" s="77">
        <f t="shared" si="270"/>
        <v>0</v>
      </c>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103">
        <v>0</v>
      </c>
      <c r="BC221" s="103">
        <v>0</v>
      </c>
    </row>
    <row r="222" spans="1:55" s="11" customFormat="1" ht="48" customHeight="1" x14ac:dyDescent="0.25">
      <c r="A222" s="27" t="s">
        <v>392</v>
      </c>
      <c r="B222" s="27"/>
      <c r="C222" s="27"/>
      <c r="D222" s="27"/>
      <c r="E222" s="62">
        <v>851</v>
      </c>
      <c r="F222" s="63" t="s">
        <v>421</v>
      </c>
      <c r="G222" s="63" t="s">
        <v>328</v>
      </c>
      <c r="H222" s="62" t="s">
        <v>503</v>
      </c>
      <c r="I222" s="63" t="s">
        <v>396</v>
      </c>
      <c r="J222" s="77"/>
      <c r="K222" s="77"/>
      <c r="L222" s="77"/>
      <c r="M222" s="77"/>
      <c r="N222" s="77"/>
      <c r="O222" s="77"/>
      <c r="P222" s="77"/>
      <c r="Q222" s="77"/>
      <c r="R222" s="77"/>
      <c r="S222" s="77"/>
      <c r="T222" s="77"/>
      <c r="U222" s="77"/>
      <c r="V222" s="77">
        <f t="shared" si="270"/>
        <v>70000</v>
      </c>
      <c r="W222" s="77">
        <f t="shared" si="270"/>
        <v>0</v>
      </c>
      <c r="X222" s="77">
        <f t="shared" si="270"/>
        <v>70000</v>
      </c>
      <c r="Y222" s="77">
        <f t="shared" si="270"/>
        <v>0</v>
      </c>
      <c r="Z222" s="77">
        <f t="shared" si="270"/>
        <v>70000</v>
      </c>
      <c r="AA222" s="77">
        <f t="shared" si="270"/>
        <v>0</v>
      </c>
      <c r="AB222" s="77">
        <f t="shared" si="270"/>
        <v>70000</v>
      </c>
      <c r="AC222" s="77">
        <f t="shared" si="270"/>
        <v>0</v>
      </c>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103">
        <v>0</v>
      </c>
      <c r="BC222" s="103">
        <v>0</v>
      </c>
    </row>
    <row r="223" spans="1:55" s="11" customFormat="1" ht="17.25" customHeight="1" x14ac:dyDescent="0.25">
      <c r="A223" s="27" t="s">
        <v>393</v>
      </c>
      <c r="B223" s="27"/>
      <c r="C223" s="27"/>
      <c r="D223" s="27"/>
      <c r="E223" s="62">
        <v>851</v>
      </c>
      <c r="F223" s="63" t="s">
        <v>421</v>
      </c>
      <c r="G223" s="63" t="s">
        <v>328</v>
      </c>
      <c r="H223" s="62" t="s">
        <v>503</v>
      </c>
      <c r="I223" s="63" t="s">
        <v>397</v>
      </c>
      <c r="J223" s="77"/>
      <c r="K223" s="77"/>
      <c r="L223" s="77"/>
      <c r="M223" s="77"/>
      <c r="N223" s="77"/>
      <c r="O223" s="77"/>
      <c r="P223" s="77"/>
      <c r="Q223" s="77"/>
      <c r="R223" s="77"/>
      <c r="S223" s="77"/>
      <c r="T223" s="77"/>
      <c r="U223" s="77"/>
      <c r="V223" s="77">
        <v>70000</v>
      </c>
      <c r="W223" s="77"/>
      <c r="X223" s="77">
        <f>V223</f>
        <v>70000</v>
      </c>
      <c r="Y223" s="77"/>
      <c r="Z223" s="77">
        <f>R223+V223</f>
        <v>70000</v>
      </c>
      <c r="AA223" s="77">
        <f>S223+W223</f>
        <v>0</v>
      </c>
      <c r="AB223" s="77">
        <f>T223+X223</f>
        <v>70000</v>
      </c>
      <c r="AC223" s="77">
        <f>U223+Y223</f>
        <v>0</v>
      </c>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103">
        <v>0</v>
      </c>
      <c r="BC223" s="103">
        <v>0</v>
      </c>
    </row>
    <row r="224" spans="1:55" s="11" customFormat="1" ht="32.25" hidden="1" customHeight="1" x14ac:dyDescent="0.25">
      <c r="A224" s="27" t="s">
        <v>504</v>
      </c>
      <c r="B224" s="27"/>
      <c r="C224" s="27"/>
      <c r="D224" s="27"/>
      <c r="E224" s="62">
        <v>851</v>
      </c>
      <c r="F224" s="63" t="s">
        <v>421</v>
      </c>
      <c r="G224" s="63" t="s">
        <v>328</v>
      </c>
      <c r="H224" s="62" t="s">
        <v>505</v>
      </c>
      <c r="I224" s="63"/>
      <c r="J224" s="77">
        <f t="shared" ref="J224:BA224" si="271">J225+J227</f>
        <v>5600000</v>
      </c>
      <c r="K224" s="77">
        <f t="shared" si="271"/>
        <v>0</v>
      </c>
      <c r="L224" s="77">
        <f t="shared" si="271"/>
        <v>0</v>
      </c>
      <c r="M224" s="77">
        <f t="shared" si="271"/>
        <v>5600000</v>
      </c>
      <c r="N224" s="77">
        <f t="shared" si="271"/>
        <v>0</v>
      </c>
      <c r="O224" s="77">
        <f t="shared" si="271"/>
        <v>0</v>
      </c>
      <c r="P224" s="77">
        <f t="shared" si="271"/>
        <v>0</v>
      </c>
      <c r="Q224" s="77">
        <f t="shared" si="271"/>
        <v>0</v>
      </c>
      <c r="R224" s="77">
        <f t="shared" si="271"/>
        <v>5600000</v>
      </c>
      <c r="S224" s="77">
        <f t="shared" si="271"/>
        <v>0</v>
      </c>
      <c r="T224" s="77">
        <f t="shared" si="271"/>
        <v>0</v>
      </c>
      <c r="U224" s="77">
        <f t="shared" si="271"/>
        <v>5600000</v>
      </c>
      <c r="V224" s="77">
        <f t="shared" si="271"/>
        <v>0</v>
      </c>
      <c r="W224" s="77">
        <f t="shared" si="271"/>
        <v>0</v>
      </c>
      <c r="X224" s="77">
        <f t="shared" si="271"/>
        <v>0</v>
      </c>
      <c r="Y224" s="77">
        <f t="shared" si="271"/>
        <v>0</v>
      </c>
      <c r="Z224" s="77">
        <f t="shared" si="271"/>
        <v>5600000</v>
      </c>
      <c r="AA224" s="77">
        <f t="shared" si="271"/>
        <v>0</v>
      </c>
      <c r="AB224" s="77">
        <f t="shared" si="271"/>
        <v>0</v>
      </c>
      <c r="AC224" s="77">
        <f t="shared" si="271"/>
        <v>5600000</v>
      </c>
      <c r="AD224" s="77">
        <f t="shared" si="271"/>
        <v>5600000</v>
      </c>
      <c r="AE224" s="77">
        <f t="shared" si="271"/>
        <v>0</v>
      </c>
      <c r="AF224" s="77">
        <f t="shared" si="271"/>
        <v>0</v>
      </c>
      <c r="AG224" s="77">
        <f t="shared" si="271"/>
        <v>5600000</v>
      </c>
      <c r="AH224" s="77">
        <f t="shared" si="271"/>
        <v>0</v>
      </c>
      <c r="AI224" s="77">
        <f t="shared" si="271"/>
        <v>0</v>
      </c>
      <c r="AJ224" s="77">
        <f t="shared" si="271"/>
        <v>0</v>
      </c>
      <c r="AK224" s="77">
        <f t="shared" si="271"/>
        <v>0</v>
      </c>
      <c r="AL224" s="77">
        <f t="shared" si="271"/>
        <v>5600000</v>
      </c>
      <c r="AM224" s="77">
        <f t="shared" si="271"/>
        <v>0</v>
      </c>
      <c r="AN224" s="77">
        <f t="shared" si="271"/>
        <v>0</v>
      </c>
      <c r="AO224" s="77">
        <f t="shared" si="271"/>
        <v>5600000</v>
      </c>
      <c r="AP224" s="77">
        <f t="shared" si="271"/>
        <v>5600000</v>
      </c>
      <c r="AQ224" s="77">
        <f t="shared" si="271"/>
        <v>0</v>
      </c>
      <c r="AR224" s="77">
        <f t="shared" si="271"/>
        <v>0</v>
      </c>
      <c r="AS224" s="77">
        <f t="shared" si="271"/>
        <v>5600000</v>
      </c>
      <c r="AT224" s="77">
        <f t="shared" si="271"/>
        <v>0</v>
      </c>
      <c r="AU224" s="77">
        <f t="shared" si="271"/>
        <v>0</v>
      </c>
      <c r="AV224" s="77">
        <f t="shared" si="271"/>
        <v>0</v>
      </c>
      <c r="AW224" s="77">
        <f t="shared" si="271"/>
        <v>0</v>
      </c>
      <c r="AX224" s="77">
        <f t="shared" si="271"/>
        <v>5600000</v>
      </c>
      <c r="AY224" s="77">
        <f t="shared" si="271"/>
        <v>0</v>
      </c>
      <c r="AZ224" s="77">
        <f t="shared" si="271"/>
        <v>0</v>
      </c>
      <c r="BA224" s="77">
        <f t="shared" si="271"/>
        <v>5600000</v>
      </c>
      <c r="BB224" s="103">
        <v>0</v>
      </c>
      <c r="BC224" s="103">
        <v>0</v>
      </c>
    </row>
    <row r="225" spans="1:55" s="11" customFormat="1" ht="32.25" hidden="1" customHeight="1" x14ac:dyDescent="0.25">
      <c r="A225" s="27" t="s">
        <v>337</v>
      </c>
      <c r="B225" s="27"/>
      <c r="C225" s="27"/>
      <c r="D225" s="27"/>
      <c r="E225" s="62">
        <v>851</v>
      </c>
      <c r="F225" s="63" t="s">
        <v>421</v>
      </c>
      <c r="G225" s="63" t="s">
        <v>328</v>
      </c>
      <c r="H225" s="62" t="s">
        <v>505</v>
      </c>
      <c r="I225" s="63">
        <v>200</v>
      </c>
      <c r="J225" s="77">
        <f t="shared" ref="J225:BA225" si="272">J226</f>
        <v>375000</v>
      </c>
      <c r="K225" s="77">
        <f t="shared" si="272"/>
        <v>0</v>
      </c>
      <c r="L225" s="77">
        <f t="shared" si="272"/>
        <v>0</v>
      </c>
      <c r="M225" s="77">
        <f t="shared" si="272"/>
        <v>375000</v>
      </c>
      <c r="N225" s="77">
        <f t="shared" si="272"/>
        <v>0</v>
      </c>
      <c r="O225" s="77">
        <f t="shared" si="272"/>
        <v>0</v>
      </c>
      <c r="P225" s="77">
        <f t="shared" si="272"/>
        <v>0</v>
      </c>
      <c r="Q225" s="77">
        <f t="shared" si="272"/>
        <v>0</v>
      </c>
      <c r="R225" s="77">
        <f t="shared" si="272"/>
        <v>375000</v>
      </c>
      <c r="S225" s="77">
        <f t="shared" si="272"/>
        <v>0</v>
      </c>
      <c r="T225" s="77">
        <f t="shared" si="272"/>
        <v>0</v>
      </c>
      <c r="U225" s="77">
        <f t="shared" si="272"/>
        <v>375000</v>
      </c>
      <c r="V225" s="77">
        <f t="shared" si="272"/>
        <v>0</v>
      </c>
      <c r="W225" s="77">
        <f t="shared" si="272"/>
        <v>0</v>
      </c>
      <c r="X225" s="77">
        <f t="shared" si="272"/>
        <v>0</v>
      </c>
      <c r="Y225" s="77">
        <f t="shared" si="272"/>
        <v>0</v>
      </c>
      <c r="Z225" s="77">
        <f t="shared" si="272"/>
        <v>375000</v>
      </c>
      <c r="AA225" s="77">
        <f t="shared" si="272"/>
        <v>0</v>
      </c>
      <c r="AB225" s="77">
        <f t="shared" si="272"/>
        <v>0</v>
      </c>
      <c r="AC225" s="77">
        <f t="shared" si="272"/>
        <v>375000</v>
      </c>
      <c r="AD225" s="77">
        <f t="shared" si="272"/>
        <v>375000</v>
      </c>
      <c r="AE225" s="77">
        <f t="shared" si="272"/>
        <v>0</v>
      </c>
      <c r="AF225" s="77">
        <f t="shared" si="272"/>
        <v>0</v>
      </c>
      <c r="AG225" s="77">
        <f t="shared" si="272"/>
        <v>375000</v>
      </c>
      <c r="AH225" s="77">
        <f t="shared" si="272"/>
        <v>0</v>
      </c>
      <c r="AI225" s="77">
        <f t="shared" si="272"/>
        <v>0</v>
      </c>
      <c r="AJ225" s="77">
        <f t="shared" si="272"/>
        <v>0</v>
      </c>
      <c r="AK225" s="77">
        <f t="shared" si="272"/>
        <v>0</v>
      </c>
      <c r="AL225" s="77">
        <f t="shared" si="272"/>
        <v>375000</v>
      </c>
      <c r="AM225" s="77">
        <f t="shared" si="272"/>
        <v>0</v>
      </c>
      <c r="AN225" s="77">
        <f t="shared" si="272"/>
        <v>0</v>
      </c>
      <c r="AO225" s="77">
        <f t="shared" si="272"/>
        <v>375000</v>
      </c>
      <c r="AP225" s="77">
        <f t="shared" si="272"/>
        <v>375000</v>
      </c>
      <c r="AQ225" s="77">
        <f t="shared" si="272"/>
        <v>0</v>
      </c>
      <c r="AR225" s="77">
        <f t="shared" si="272"/>
        <v>0</v>
      </c>
      <c r="AS225" s="77">
        <f t="shared" si="272"/>
        <v>375000</v>
      </c>
      <c r="AT225" s="77">
        <f t="shared" si="272"/>
        <v>0</v>
      </c>
      <c r="AU225" s="77">
        <f t="shared" si="272"/>
        <v>0</v>
      </c>
      <c r="AV225" s="77">
        <f t="shared" si="272"/>
        <v>0</v>
      </c>
      <c r="AW225" s="77">
        <f t="shared" si="272"/>
        <v>0</v>
      </c>
      <c r="AX225" s="77">
        <f t="shared" si="272"/>
        <v>375000</v>
      </c>
      <c r="AY225" s="77">
        <f t="shared" si="272"/>
        <v>0</v>
      </c>
      <c r="AZ225" s="77">
        <f t="shared" si="272"/>
        <v>0</v>
      </c>
      <c r="BA225" s="77">
        <f t="shared" si="272"/>
        <v>375000</v>
      </c>
      <c r="BB225" s="103">
        <v>0</v>
      </c>
      <c r="BC225" s="103">
        <v>0</v>
      </c>
    </row>
    <row r="226" spans="1:55" s="11" customFormat="1" ht="32.25" hidden="1" customHeight="1" x14ac:dyDescent="0.25">
      <c r="A226" s="27" t="s">
        <v>339</v>
      </c>
      <c r="B226" s="27"/>
      <c r="C226" s="27"/>
      <c r="D226" s="27"/>
      <c r="E226" s="62">
        <v>851</v>
      </c>
      <c r="F226" s="63" t="s">
        <v>421</v>
      </c>
      <c r="G226" s="63" t="s">
        <v>328</v>
      </c>
      <c r="H226" s="62" t="s">
        <v>505</v>
      </c>
      <c r="I226" s="63">
        <v>240</v>
      </c>
      <c r="J226" s="77">
        <v>375000</v>
      </c>
      <c r="K226" s="77"/>
      <c r="L226" s="77"/>
      <c r="M226" s="77">
        <f>J226</f>
        <v>375000</v>
      </c>
      <c r="N226" s="77"/>
      <c r="O226" s="77"/>
      <c r="P226" s="77"/>
      <c r="Q226" s="77">
        <f>N226</f>
        <v>0</v>
      </c>
      <c r="R226" s="77">
        <f>J226+N226</f>
        <v>375000</v>
      </c>
      <c r="S226" s="77">
        <f>K226+O226</f>
        <v>0</v>
      </c>
      <c r="T226" s="77">
        <f>L226+P226</f>
        <v>0</v>
      </c>
      <c r="U226" s="77">
        <f>M226+Q226</f>
        <v>375000</v>
      </c>
      <c r="V226" s="77"/>
      <c r="W226" s="77"/>
      <c r="X226" s="77"/>
      <c r="Y226" s="77">
        <f>V226</f>
        <v>0</v>
      </c>
      <c r="Z226" s="77">
        <f>R226+V226</f>
        <v>375000</v>
      </c>
      <c r="AA226" s="77">
        <f>S226+W226</f>
        <v>0</v>
      </c>
      <c r="AB226" s="77">
        <f>T226+X226</f>
        <v>0</v>
      </c>
      <c r="AC226" s="77">
        <f>U226+Y226</f>
        <v>375000</v>
      </c>
      <c r="AD226" s="77">
        <v>375000</v>
      </c>
      <c r="AE226" s="77"/>
      <c r="AF226" s="77"/>
      <c r="AG226" s="77">
        <f>AD226</f>
        <v>375000</v>
      </c>
      <c r="AH226" s="77"/>
      <c r="AI226" s="77"/>
      <c r="AJ226" s="77"/>
      <c r="AK226" s="77">
        <f>AH226</f>
        <v>0</v>
      </c>
      <c r="AL226" s="77">
        <f>AD226+AH226</f>
        <v>375000</v>
      </c>
      <c r="AM226" s="77">
        <f>AE226+AI226</f>
        <v>0</v>
      </c>
      <c r="AN226" s="77">
        <f>AF226+AJ226</f>
        <v>0</v>
      </c>
      <c r="AO226" s="77">
        <f>AG226+AK226</f>
        <v>375000</v>
      </c>
      <c r="AP226" s="77">
        <v>375000</v>
      </c>
      <c r="AQ226" s="77"/>
      <c r="AR226" s="77"/>
      <c r="AS226" s="77">
        <f>AP226</f>
        <v>375000</v>
      </c>
      <c r="AT226" s="77"/>
      <c r="AU226" s="77"/>
      <c r="AV226" s="77"/>
      <c r="AW226" s="77">
        <f>AT226</f>
        <v>0</v>
      </c>
      <c r="AX226" s="77">
        <f>AP226+AT226</f>
        <v>375000</v>
      </c>
      <c r="AY226" s="77">
        <f>AQ226+AU226</f>
        <v>0</v>
      </c>
      <c r="AZ226" s="77">
        <f>AR226+AV226</f>
        <v>0</v>
      </c>
      <c r="BA226" s="77">
        <f>AS226+AW226</f>
        <v>375000</v>
      </c>
      <c r="BB226" s="103">
        <v>0</v>
      </c>
      <c r="BC226" s="103">
        <v>0</v>
      </c>
    </row>
    <row r="227" spans="1:55" s="11" customFormat="1" ht="32.25" hidden="1" customHeight="1" x14ac:dyDescent="0.25">
      <c r="A227" s="27" t="s">
        <v>392</v>
      </c>
      <c r="B227" s="27"/>
      <c r="C227" s="27"/>
      <c r="D227" s="27"/>
      <c r="E227" s="62">
        <v>851</v>
      </c>
      <c r="F227" s="63" t="s">
        <v>421</v>
      </c>
      <c r="G227" s="63" t="s">
        <v>328</v>
      </c>
      <c r="H227" s="62" t="s">
        <v>505</v>
      </c>
      <c r="I227" s="63">
        <v>600</v>
      </c>
      <c r="J227" s="77">
        <f t="shared" ref="J227:BA227" si="273">J228</f>
        <v>5225000</v>
      </c>
      <c r="K227" s="77">
        <f t="shared" si="273"/>
        <v>0</v>
      </c>
      <c r="L227" s="77">
        <f t="shared" si="273"/>
        <v>0</v>
      </c>
      <c r="M227" s="77">
        <f t="shared" si="273"/>
        <v>5225000</v>
      </c>
      <c r="N227" s="77">
        <f t="shared" si="273"/>
        <v>0</v>
      </c>
      <c r="O227" s="77">
        <f t="shared" si="273"/>
        <v>0</v>
      </c>
      <c r="P227" s="77">
        <f t="shared" si="273"/>
        <v>0</v>
      </c>
      <c r="Q227" s="77">
        <f t="shared" si="273"/>
        <v>0</v>
      </c>
      <c r="R227" s="77">
        <f t="shared" si="273"/>
        <v>5225000</v>
      </c>
      <c r="S227" s="77">
        <f t="shared" si="273"/>
        <v>0</v>
      </c>
      <c r="T227" s="77">
        <f t="shared" si="273"/>
        <v>0</v>
      </c>
      <c r="U227" s="77">
        <f t="shared" si="273"/>
        <v>5225000</v>
      </c>
      <c r="V227" s="77">
        <f t="shared" si="273"/>
        <v>0</v>
      </c>
      <c r="W227" s="77">
        <f t="shared" si="273"/>
        <v>0</v>
      </c>
      <c r="X227" s="77">
        <f t="shared" si="273"/>
        <v>0</v>
      </c>
      <c r="Y227" s="77">
        <f t="shared" si="273"/>
        <v>0</v>
      </c>
      <c r="Z227" s="77">
        <f t="shared" si="273"/>
        <v>5225000</v>
      </c>
      <c r="AA227" s="77">
        <f t="shared" si="273"/>
        <v>0</v>
      </c>
      <c r="AB227" s="77">
        <f t="shared" si="273"/>
        <v>0</v>
      </c>
      <c r="AC227" s="77">
        <f t="shared" si="273"/>
        <v>5225000</v>
      </c>
      <c r="AD227" s="77">
        <f t="shared" si="273"/>
        <v>5225000</v>
      </c>
      <c r="AE227" s="77">
        <f t="shared" si="273"/>
        <v>0</v>
      </c>
      <c r="AF227" s="77">
        <f t="shared" si="273"/>
        <v>0</v>
      </c>
      <c r="AG227" s="77">
        <f t="shared" si="273"/>
        <v>5225000</v>
      </c>
      <c r="AH227" s="77">
        <f t="shared" si="273"/>
        <v>0</v>
      </c>
      <c r="AI227" s="77">
        <f t="shared" si="273"/>
        <v>0</v>
      </c>
      <c r="AJ227" s="77">
        <f t="shared" si="273"/>
        <v>0</v>
      </c>
      <c r="AK227" s="77">
        <f t="shared" si="273"/>
        <v>0</v>
      </c>
      <c r="AL227" s="77">
        <f t="shared" si="273"/>
        <v>5225000</v>
      </c>
      <c r="AM227" s="77">
        <f t="shared" si="273"/>
        <v>0</v>
      </c>
      <c r="AN227" s="77">
        <f t="shared" si="273"/>
        <v>0</v>
      </c>
      <c r="AO227" s="77">
        <f t="shared" si="273"/>
        <v>5225000</v>
      </c>
      <c r="AP227" s="77">
        <f t="shared" si="273"/>
        <v>5225000</v>
      </c>
      <c r="AQ227" s="77">
        <f t="shared" si="273"/>
        <v>0</v>
      </c>
      <c r="AR227" s="77">
        <f t="shared" si="273"/>
        <v>0</v>
      </c>
      <c r="AS227" s="77">
        <f t="shared" si="273"/>
        <v>5225000</v>
      </c>
      <c r="AT227" s="77">
        <f t="shared" si="273"/>
        <v>0</v>
      </c>
      <c r="AU227" s="77">
        <f t="shared" si="273"/>
        <v>0</v>
      </c>
      <c r="AV227" s="77">
        <f t="shared" si="273"/>
        <v>0</v>
      </c>
      <c r="AW227" s="77">
        <f t="shared" si="273"/>
        <v>0</v>
      </c>
      <c r="AX227" s="77">
        <f t="shared" si="273"/>
        <v>5225000</v>
      </c>
      <c r="AY227" s="77">
        <f t="shared" si="273"/>
        <v>0</v>
      </c>
      <c r="AZ227" s="77">
        <f t="shared" si="273"/>
        <v>0</v>
      </c>
      <c r="BA227" s="77">
        <f t="shared" si="273"/>
        <v>5225000</v>
      </c>
      <c r="BB227" s="103">
        <v>0</v>
      </c>
      <c r="BC227" s="103">
        <v>0</v>
      </c>
    </row>
    <row r="228" spans="1:55" s="11" customFormat="1" ht="32.25" hidden="1" customHeight="1" x14ac:dyDescent="0.25">
      <c r="A228" s="27" t="s">
        <v>393</v>
      </c>
      <c r="B228" s="27"/>
      <c r="C228" s="27"/>
      <c r="D228" s="27"/>
      <c r="E228" s="62">
        <v>851</v>
      </c>
      <c r="F228" s="63" t="s">
        <v>421</v>
      </c>
      <c r="G228" s="63" t="s">
        <v>328</v>
      </c>
      <c r="H228" s="62" t="s">
        <v>505</v>
      </c>
      <c r="I228" s="63" t="s">
        <v>397</v>
      </c>
      <c r="J228" s="77">
        <v>5225000</v>
      </c>
      <c r="K228" s="77"/>
      <c r="L228" s="77"/>
      <c r="M228" s="77">
        <f>J228</f>
        <v>5225000</v>
      </c>
      <c r="N228" s="77"/>
      <c r="O228" s="77"/>
      <c r="P228" s="77"/>
      <c r="Q228" s="77">
        <f>N228</f>
        <v>0</v>
      </c>
      <c r="R228" s="77">
        <f>J228+N228</f>
        <v>5225000</v>
      </c>
      <c r="S228" s="77">
        <f>K228+O228</f>
        <v>0</v>
      </c>
      <c r="T228" s="77">
        <f>L228+P228</f>
        <v>0</v>
      </c>
      <c r="U228" s="77">
        <f>M228+Q228</f>
        <v>5225000</v>
      </c>
      <c r="V228" s="77"/>
      <c r="W228" s="77"/>
      <c r="X228" s="77"/>
      <c r="Y228" s="77">
        <f>V228</f>
        <v>0</v>
      </c>
      <c r="Z228" s="77">
        <f>R228+V228</f>
        <v>5225000</v>
      </c>
      <c r="AA228" s="77">
        <f>S228+W228</f>
        <v>0</v>
      </c>
      <c r="AB228" s="77">
        <f>T228+X228</f>
        <v>0</v>
      </c>
      <c r="AC228" s="77">
        <f>U228+Y228</f>
        <v>5225000</v>
      </c>
      <c r="AD228" s="77">
        <v>5225000</v>
      </c>
      <c r="AE228" s="77"/>
      <c r="AF228" s="77"/>
      <c r="AG228" s="77">
        <f>AD228</f>
        <v>5225000</v>
      </c>
      <c r="AH228" s="77"/>
      <c r="AI228" s="77"/>
      <c r="AJ228" s="77"/>
      <c r="AK228" s="77">
        <f>AH228</f>
        <v>0</v>
      </c>
      <c r="AL228" s="77">
        <f>AD228+AH228</f>
        <v>5225000</v>
      </c>
      <c r="AM228" s="77">
        <f>AE228+AI228</f>
        <v>0</v>
      </c>
      <c r="AN228" s="77">
        <f>AF228+AJ228</f>
        <v>0</v>
      </c>
      <c r="AO228" s="77">
        <f>AG228+AK228</f>
        <v>5225000</v>
      </c>
      <c r="AP228" s="77">
        <v>5225000</v>
      </c>
      <c r="AQ228" s="77"/>
      <c r="AR228" s="77"/>
      <c r="AS228" s="77">
        <f>AP228</f>
        <v>5225000</v>
      </c>
      <c r="AT228" s="77"/>
      <c r="AU228" s="77"/>
      <c r="AV228" s="77"/>
      <c r="AW228" s="77">
        <f>AT228</f>
        <v>0</v>
      </c>
      <c r="AX228" s="77">
        <f>AP228+AT228</f>
        <v>5225000</v>
      </c>
      <c r="AY228" s="77">
        <f>AQ228+AU228</f>
        <v>0</v>
      </c>
      <c r="AZ228" s="77">
        <f>AR228+AV228</f>
        <v>0</v>
      </c>
      <c r="BA228" s="77">
        <f>AS228+AW228</f>
        <v>5225000</v>
      </c>
      <c r="BB228" s="103">
        <v>0</v>
      </c>
      <c r="BC228" s="103">
        <v>0</v>
      </c>
    </row>
    <row r="229" spans="1:55" s="11" customFormat="1" ht="32.25" hidden="1" customHeight="1" x14ac:dyDescent="0.25">
      <c r="A229" s="27" t="s">
        <v>506</v>
      </c>
      <c r="B229" s="27"/>
      <c r="C229" s="27"/>
      <c r="D229" s="27"/>
      <c r="E229" s="62">
        <v>851</v>
      </c>
      <c r="F229" s="62" t="s">
        <v>421</v>
      </c>
      <c r="G229" s="62" t="s">
        <v>328</v>
      </c>
      <c r="H229" s="62" t="s">
        <v>507</v>
      </c>
      <c r="I229" s="62"/>
      <c r="J229" s="77">
        <f t="shared" ref="J229:S230" si="274">J230</f>
        <v>0</v>
      </c>
      <c r="K229" s="77">
        <f t="shared" si="274"/>
        <v>0</v>
      </c>
      <c r="L229" s="77">
        <f t="shared" si="274"/>
        <v>0</v>
      </c>
      <c r="M229" s="77">
        <f t="shared" si="274"/>
        <v>0</v>
      </c>
      <c r="N229" s="77">
        <f t="shared" si="274"/>
        <v>0</v>
      </c>
      <c r="O229" s="77">
        <f t="shared" si="274"/>
        <v>0</v>
      </c>
      <c r="P229" s="77">
        <f t="shared" si="274"/>
        <v>0</v>
      </c>
      <c r="Q229" s="77">
        <f t="shared" si="274"/>
        <v>0</v>
      </c>
      <c r="R229" s="77">
        <f t="shared" si="274"/>
        <v>0</v>
      </c>
      <c r="S229" s="77">
        <f t="shared" si="274"/>
        <v>0</v>
      </c>
      <c r="T229" s="77">
        <f t="shared" ref="T229:AC230" si="275">T230</f>
        <v>0</v>
      </c>
      <c r="U229" s="77">
        <f t="shared" si="275"/>
        <v>0</v>
      </c>
      <c r="V229" s="77">
        <f t="shared" si="275"/>
        <v>0</v>
      </c>
      <c r="W229" s="77">
        <f t="shared" si="275"/>
        <v>0</v>
      </c>
      <c r="X229" s="77">
        <f t="shared" si="275"/>
        <v>0</v>
      </c>
      <c r="Y229" s="77">
        <f t="shared" si="275"/>
        <v>0</v>
      </c>
      <c r="Z229" s="77">
        <f t="shared" si="275"/>
        <v>0</v>
      </c>
      <c r="AA229" s="77">
        <f t="shared" si="275"/>
        <v>0</v>
      </c>
      <c r="AB229" s="77">
        <f t="shared" si="275"/>
        <v>0</v>
      </c>
      <c r="AC229" s="77">
        <f t="shared" si="275"/>
        <v>0</v>
      </c>
      <c r="AD229" s="77">
        <f t="shared" ref="AD229:AM230" si="276">AD230</f>
        <v>2799551.8</v>
      </c>
      <c r="AE229" s="77">
        <f t="shared" si="276"/>
        <v>2659574</v>
      </c>
      <c r="AF229" s="77">
        <f t="shared" si="276"/>
        <v>139977.79999999999</v>
      </c>
      <c r="AG229" s="77">
        <f t="shared" si="276"/>
        <v>0</v>
      </c>
      <c r="AH229" s="77">
        <f t="shared" si="276"/>
        <v>0.2</v>
      </c>
      <c r="AI229" s="77">
        <f t="shared" si="276"/>
        <v>0</v>
      </c>
      <c r="AJ229" s="77">
        <f t="shared" si="276"/>
        <v>0.2</v>
      </c>
      <c r="AK229" s="77">
        <f t="shared" si="276"/>
        <v>0</v>
      </c>
      <c r="AL229" s="77">
        <f t="shared" si="276"/>
        <v>2799552</v>
      </c>
      <c r="AM229" s="77">
        <f t="shared" si="276"/>
        <v>2659574</v>
      </c>
      <c r="AN229" s="77">
        <f t="shared" ref="AN229:AW230" si="277">AN230</f>
        <v>139978</v>
      </c>
      <c r="AO229" s="77">
        <f t="shared" si="277"/>
        <v>0</v>
      </c>
      <c r="AP229" s="77">
        <f t="shared" si="277"/>
        <v>526316</v>
      </c>
      <c r="AQ229" s="77">
        <f t="shared" si="277"/>
        <v>500000</v>
      </c>
      <c r="AR229" s="77">
        <f t="shared" si="277"/>
        <v>26316</v>
      </c>
      <c r="AS229" s="77">
        <f t="shared" si="277"/>
        <v>0</v>
      </c>
      <c r="AT229" s="77">
        <f t="shared" si="277"/>
        <v>0</v>
      </c>
      <c r="AU229" s="77">
        <f t="shared" si="277"/>
        <v>0</v>
      </c>
      <c r="AV229" s="77">
        <f t="shared" si="277"/>
        <v>0</v>
      </c>
      <c r="AW229" s="77">
        <f t="shared" si="277"/>
        <v>0</v>
      </c>
      <c r="AX229" s="77">
        <f t="shared" ref="AX229:BA230" si="278">AX230</f>
        <v>526316</v>
      </c>
      <c r="AY229" s="77">
        <f t="shared" si="278"/>
        <v>500000</v>
      </c>
      <c r="AZ229" s="77">
        <f t="shared" si="278"/>
        <v>26316</v>
      </c>
      <c r="BA229" s="77">
        <f t="shared" si="278"/>
        <v>0</v>
      </c>
      <c r="BB229" s="103">
        <v>0</v>
      </c>
      <c r="BC229" s="103">
        <v>0</v>
      </c>
    </row>
    <row r="230" spans="1:55" s="11" customFormat="1" ht="32.25" hidden="1" customHeight="1" x14ac:dyDescent="0.25">
      <c r="A230" s="27" t="s">
        <v>392</v>
      </c>
      <c r="B230" s="27"/>
      <c r="C230" s="27"/>
      <c r="D230" s="27"/>
      <c r="E230" s="62">
        <v>851</v>
      </c>
      <c r="F230" s="63" t="s">
        <v>421</v>
      </c>
      <c r="G230" s="63" t="s">
        <v>328</v>
      </c>
      <c r="H230" s="62" t="s">
        <v>507</v>
      </c>
      <c r="I230" s="63" t="s">
        <v>396</v>
      </c>
      <c r="J230" s="77">
        <f t="shared" si="274"/>
        <v>0</v>
      </c>
      <c r="K230" s="77">
        <f t="shared" si="274"/>
        <v>0</v>
      </c>
      <c r="L230" s="77">
        <f t="shared" si="274"/>
        <v>0</v>
      </c>
      <c r="M230" s="77">
        <f t="shared" si="274"/>
        <v>0</v>
      </c>
      <c r="N230" s="77">
        <f t="shared" si="274"/>
        <v>0</v>
      </c>
      <c r="O230" s="77">
        <f t="shared" si="274"/>
        <v>0</v>
      </c>
      <c r="P230" s="77">
        <f t="shared" si="274"/>
        <v>0</v>
      </c>
      <c r="Q230" s="77">
        <f t="shared" si="274"/>
        <v>0</v>
      </c>
      <c r="R230" s="77">
        <f t="shared" si="274"/>
        <v>0</v>
      </c>
      <c r="S230" s="77">
        <f t="shared" si="274"/>
        <v>0</v>
      </c>
      <c r="T230" s="77">
        <f t="shared" si="275"/>
        <v>0</v>
      </c>
      <c r="U230" s="77">
        <f t="shared" si="275"/>
        <v>0</v>
      </c>
      <c r="V230" s="77">
        <f t="shared" si="275"/>
        <v>0</v>
      </c>
      <c r="W230" s="77">
        <f t="shared" si="275"/>
        <v>0</v>
      </c>
      <c r="X230" s="77">
        <f t="shared" si="275"/>
        <v>0</v>
      </c>
      <c r="Y230" s="77">
        <f t="shared" si="275"/>
        <v>0</v>
      </c>
      <c r="Z230" s="77">
        <f t="shared" si="275"/>
        <v>0</v>
      </c>
      <c r="AA230" s="77">
        <f t="shared" si="275"/>
        <v>0</v>
      </c>
      <c r="AB230" s="77">
        <f t="shared" si="275"/>
        <v>0</v>
      </c>
      <c r="AC230" s="77">
        <f t="shared" si="275"/>
        <v>0</v>
      </c>
      <c r="AD230" s="77">
        <f t="shared" si="276"/>
        <v>2799551.8</v>
      </c>
      <c r="AE230" s="77">
        <f t="shared" si="276"/>
        <v>2659574</v>
      </c>
      <c r="AF230" s="77">
        <f t="shared" si="276"/>
        <v>139977.79999999999</v>
      </c>
      <c r="AG230" s="77">
        <f t="shared" si="276"/>
        <v>0</v>
      </c>
      <c r="AH230" s="77">
        <f t="shared" si="276"/>
        <v>0.2</v>
      </c>
      <c r="AI230" s="77">
        <f t="shared" si="276"/>
        <v>0</v>
      </c>
      <c r="AJ230" s="77">
        <f t="shared" si="276"/>
        <v>0.2</v>
      </c>
      <c r="AK230" s="77">
        <f t="shared" si="276"/>
        <v>0</v>
      </c>
      <c r="AL230" s="77">
        <f t="shared" si="276"/>
        <v>2799552</v>
      </c>
      <c r="AM230" s="77">
        <f t="shared" si="276"/>
        <v>2659574</v>
      </c>
      <c r="AN230" s="77">
        <f t="shared" si="277"/>
        <v>139978</v>
      </c>
      <c r="AO230" s="77">
        <f t="shared" si="277"/>
        <v>0</v>
      </c>
      <c r="AP230" s="77">
        <f t="shared" si="277"/>
        <v>526316</v>
      </c>
      <c r="AQ230" s="77">
        <f t="shared" si="277"/>
        <v>500000</v>
      </c>
      <c r="AR230" s="77">
        <f t="shared" si="277"/>
        <v>26316</v>
      </c>
      <c r="AS230" s="77">
        <f t="shared" si="277"/>
        <v>0</v>
      </c>
      <c r="AT230" s="77">
        <f t="shared" si="277"/>
        <v>0</v>
      </c>
      <c r="AU230" s="77">
        <f t="shared" si="277"/>
        <v>0</v>
      </c>
      <c r="AV230" s="77">
        <f t="shared" si="277"/>
        <v>0</v>
      </c>
      <c r="AW230" s="77">
        <f t="shared" si="277"/>
        <v>0</v>
      </c>
      <c r="AX230" s="77">
        <f t="shared" si="278"/>
        <v>526316</v>
      </c>
      <c r="AY230" s="77">
        <f t="shared" si="278"/>
        <v>500000</v>
      </c>
      <c r="AZ230" s="77">
        <f t="shared" si="278"/>
        <v>26316</v>
      </c>
      <c r="BA230" s="77">
        <f t="shared" si="278"/>
        <v>0</v>
      </c>
      <c r="BB230" s="103">
        <v>0</v>
      </c>
      <c r="BC230" s="103">
        <v>0</v>
      </c>
    </row>
    <row r="231" spans="1:55" s="11" customFormat="1" ht="32.25" hidden="1" customHeight="1" x14ac:dyDescent="0.25">
      <c r="A231" s="27" t="s">
        <v>393</v>
      </c>
      <c r="B231" s="27"/>
      <c r="C231" s="27"/>
      <c r="D231" s="27"/>
      <c r="E231" s="62">
        <v>851</v>
      </c>
      <c r="F231" s="63" t="s">
        <v>421</v>
      </c>
      <c r="G231" s="63" t="s">
        <v>328</v>
      </c>
      <c r="H231" s="62" t="s">
        <v>507</v>
      </c>
      <c r="I231" s="63" t="s">
        <v>397</v>
      </c>
      <c r="J231" s="77"/>
      <c r="K231" s="77"/>
      <c r="L231" s="77"/>
      <c r="M231" s="77"/>
      <c r="N231" s="77"/>
      <c r="O231" s="77"/>
      <c r="P231" s="77"/>
      <c r="Q231" s="77"/>
      <c r="R231" s="77">
        <f>J231+N231</f>
        <v>0</v>
      </c>
      <c r="S231" s="77">
        <f>K231+O231</f>
        <v>0</v>
      </c>
      <c r="T231" s="77">
        <f>L231+P231</f>
        <v>0</v>
      </c>
      <c r="U231" s="77">
        <f>M231+Q231</f>
        <v>0</v>
      </c>
      <c r="V231" s="77"/>
      <c r="W231" s="77"/>
      <c r="X231" s="77"/>
      <c r="Y231" s="77"/>
      <c r="Z231" s="77">
        <f>R231+V231</f>
        <v>0</v>
      </c>
      <c r="AA231" s="77">
        <f>S231+W231</f>
        <v>0</v>
      </c>
      <c r="AB231" s="77">
        <f>T231+X231</f>
        <v>0</v>
      </c>
      <c r="AC231" s="77">
        <f>U231+Y231</f>
        <v>0</v>
      </c>
      <c r="AD231" s="77">
        <f>2799552-0.2</f>
        <v>2799551.8</v>
      </c>
      <c r="AE231" s="77">
        <v>2659574</v>
      </c>
      <c r="AF231" s="77">
        <f>139978-0.2</f>
        <v>139977.79999999999</v>
      </c>
      <c r="AG231" s="77"/>
      <c r="AH231" s="77">
        <v>0.2</v>
      </c>
      <c r="AI231" s="77"/>
      <c r="AJ231" s="77">
        <v>0.2</v>
      </c>
      <c r="AK231" s="77"/>
      <c r="AL231" s="77">
        <f>AD231+AH231</f>
        <v>2799552</v>
      </c>
      <c r="AM231" s="77">
        <f>AE231+AI231</f>
        <v>2659574</v>
      </c>
      <c r="AN231" s="77">
        <f>AF231+AJ231</f>
        <v>139978</v>
      </c>
      <c r="AO231" s="77">
        <f>AG231+AK231</f>
        <v>0</v>
      </c>
      <c r="AP231" s="77">
        <v>526316</v>
      </c>
      <c r="AQ231" s="77">
        <v>500000</v>
      </c>
      <c r="AR231" s="77">
        <v>26316</v>
      </c>
      <c r="AS231" s="77"/>
      <c r="AT231" s="77"/>
      <c r="AU231" s="77"/>
      <c r="AV231" s="77"/>
      <c r="AW231" s="77"/>
      <c r="AX231" s="77">
        <f>AP231+AT231</f>
        <v>526316</v>
      </c>
      <c r="AY231" s="77">
        <f>AQ231+AU231</f>
        <v>500000</v>
      </c>
      <c r="AZ231" s="77">
        <f>AR231+AV231</f>
        <v>26316</v>
      </c>
      <c r="BA231" s="77">
        <f>AS231+AW231</f>
        <v>0</v>
      </c>
      <c r="BB231" s="103">
        <v>0</v>
      </c>
      <c r="BC231" s="103">
        <v>0</v>
      </c>
    </row>
    <row r="232" spans="1:55" s="11" customFormat="1" ht="32.25" hidden="1" customHeight="1" x14ac:dyDescent="0.25">
      <c r="A232" s="27" t="s">
        <v>508</v>
      </c>
      <c r="B232" s="27"/>
      <c r="C232" s="27"/>
      <c r="D232" s="27"/>
      <c r="E232" s="62">
        <v>851</v>
      </c>
      <c r="F232" s="63" t="s">
        <v>421</v>
      </c>
      <c r="G232" s="63" t="s">
        <v>328</v>
      </c>
      <c r="H232" s="62" t="s">
        <v>509</v>
      </c>
      <c r="I232" s="63"/>
      <c r="J232" s="77">
        <f t="shared" ref="J232:S233" si="279">J233</f>
        <v>88668</v>
      </c>
      <c r="K232" s="77">
        <f t="shared" si="279"/>
        <v>84234</v>
      </c>
      <c r="L232" s="77">
        <f t="shared" si="279"/>
        <v>4434</v>
      </c>
      <c r="M232" s="77">
        <f t="shared" si="279"/>
        <v>0</v>
      </c>
      <c r="N232" s="77">
        <f t="shared" si="279"/>
        <v>-1</v>
      </c>
      <c r="O232" s="77">
        <f t="shared" si="279"/>
        <v>0</v>
      </c>
      <c r="P232" s="77">
        <f t="shared" si="279"/>
        <v>-1</v>
      </c>
      <c r="Q232" s="77">
        <f t="shared" si="279"/>
        <v>0</v>
      </c>
      <c r="R232" s="77">
        <f t="shared" si="279"/>
        <v>88667</v>
      </c>
      <c r="S232" s="77">
        <f t="shared" si="279"/>
        <v>84234</v>
      </c>
      <c r="T232" s="77">
        <f t="shared" ref="T232:AC233" si="280">T233</f>
        <v>4433</v>
      </c>
      <c r="U232" s="77">
        <f t="shared" si="280"/>
        <v>0</v>
      </c>
      <c r="V232" s="77">
        <f t="shared" si="280"/>
        <v>0</v>
      </c>
      <c r="W232" s="77">
        <f t="shared" si="280"/>
        <v>0</v>
      </c>
      <c r="X232" s="77">
        <f t="shared" si="280"/>
        <v>0</v>
      </c>
      <c r="Y232" s="77">
        <f t="shared" si="280"/>
        <v>0</v>
      </c>
      <c r="Z232" s="77">
        <f t="shared" si="280"/>
        <v>88667</v>
      </c>
      <c r="AA232" s="77">
        <f t="shared" si="280"/>
        <v>84234</v>
      </c>
      <c r="AB232" s="77">
        <f t="shared" si="280"/>
        <v>4433</v>
      </c>
      <c r="AC232" s="77">
        <f t="shared" si="280"/>
        <v>0</v>
      </c>
      <c r="AD232" s="77">
        <f t="shared" ref="AD232:AM233" si="281">AD233</f>
        <v>88668</v>
      </c>
      <c r="AE232" s="77">
        <f t="shared" si="281"/>
        <v>84234</v>
      </c>
      <c r="AF232" s="77">
        <f t="shared" si="281"/>
        <v>4434</v>
      </c>
      <c r="AG232" s="77">
        <f t="shared" si="281"/>
        <v>0</v>
      </c>
      <c r="AH232" s="77">
        <f t="shared" si="281"/>
        <v>-1</v>
      </c>
      <c r="AI232" s="77">
        <f t="shared" si="281"/>
        <v>0</v>
      </c>
      <c r="AJ232" s="77">
        <f t="shared" si="281"/>
        <v>-1</v>
      </c>
      <c r="AK232" s="77">
        <f t="shared" si="281"/>
        <v>0</v>
      </c>
      <c r="AL232" s="77">
        <f t="shared" si="281"/>
        <v>88667</v>
      </c>
      <c r="AM232" s="77">
        <f t="shared" si="281"/>
        <v>84234</v>
      </c>
      <c r="AN232" s="77">
        <f t="shared" ref="AN232:AW233" si="282">AN233</f>
        <v>4433</v>
      </c>
      <c r="AO232" s="77">
        <f t="shared" si="282"/>
        <v>0</v>
      </c>
      <c r="AP232" s="77">
        <f t="shared" si="282"/>
        <v>88668</v>
      </c>
      <c r="AQ232" s="77">
        <f t="shared" si="282"/>
        <v>84234</v>
      </c>
      <c r="AR232" s="77">
        <f t="shared" si="282"/>
        <v>4434</v>
      </c>
      <c r="AS232" s="77">
        <f t="shared" si="282"/>
        <v>0</v>
      </c>
      <c r="AT232" s="77">
        <f t="shared" si="282"/>
        <v>-1</v>
      </c>
      <c r="AU232" s="77">
        <f t="shared" si="282"/>
        <v>0</v>
      </c>
      <c r="AV232" s="77">
        <f t="shared" si="282"/>
        <v>-1</v>
      </c>
      <c r="AW232" s="77">
        <f t="shared" si="282"/>
        <v>0</v>
      </c>
      <c r="AX232" s="77">
        <f t="shared" ref="AX232:BA233" si="283">AX233</f>
        <v>88667</v>
      </c>
      <c r="AY232" s="77">
        <f t="shared" si="283"/>
        <v>84234</v>
      </c>
      <c r="AZ232" s="77">
        <f t="shared" si="283"/>
        <v>4433</v>
      </c>
      <c r="BA232" s="77">
        <f t="shared" si="283"/>
        <v>0</v>
      </c>
      <c r="BB232" s="103">
        <v>0</v>
      </c>
      <c r="BC232" s="103">
        <v>0</v>
      </c>
    </row>
    <row r="233" spans="1:55" s="11" customFormat="1" ht="32.25" hidden="1" customHeight="1" x14ac:dyDescent="0.25">
      <c r="A233" s="27" t="s">
        <v>392</v>
      </c>
      <c r="B233" s="27"/>
      <c r="C233" s="27"/>
      <c r="D233" s="27"/>
      <c r="E233" s="62">
        <v>851</v>
      </c>
      <c r="F233" s="63" t="s">
        <v>421</v>
      </c>
      <c r="G233" s="63" t="s">
        <v>328</v>
      </c>
      <c r="H233" s="62" t="s">
        <v>509</v>
      </c>
      <c r="I233" s="63" t="s">
        <v>396</v>
      </c>
      <c r="J233" s="77">
        <f t="shared" si="279"/>
        <v>88668</v>
      </c>
      <c r="K233" s="77">
        <f t="shared" si="279"/>
        <v>84234</v>
      </c>
      <c r="L233" s="77">
        <f t="shared" si="279"/>
        <v>4434</v>
      </c>
      <c r="M233" s="77">
        <f t="shared" si="279"/>
        <v>0</v>
      </c>
      <c r="N233" s="77">
        <f t="shared" si="279"/>
        <v>-1</v>
      </c>
      <c r="O233" s="77">
        <f t="shared" si="279"/>
        <v>0</v>
      </c>
      <c r="P233" s="77">
        <f t="shared" si="279"/>
        <v>-1</v>
      </c>
      <c r="Q233" s="77">
        <f t="shared" si="279"/>
        <v>0</v>
      </c>
      <c r="R233" s="77">
        <f t="shared" si="279"/>
        <v>88667</v>
      </c>
      <c r="S233" s="77">
        <f t="shared" si="279"/>
        <v>84234</v>
      </c>
      <c r="T233" s="77">
        <f t="shared" si="280"/>
        <v>4433</v>
      </c>
      <c r="U233" s="77">
        <f t="shared" si="280"/>
        <v>0</v>
      </c>
      <c r="V233" s="77">
        <f t="shared" si="280"/>
        <v>0</v>
      </c>
      <c r="W233" s="77">
        <f t="shared" si="280"/>
        <v>0</v>
      </c>
      <c r="X233" s="77">
        <f t="shared" si="280"/>
        <v>0</v>
      </c>
      <c r="Y233" s="77">
        <f t="shared" si="280"/>
        <v>0</v>
      </c>
      <c r="Z233" s="77">
        <f t="shared" si="280"/>
        <v>88667</v>
      </c>
      <c r="AA233" s="77">
        <f t="shared" si="280"/>
        <v>84234</v>
      </c>
      <c r="AB233" s="77">
        <f t="shared" si="280"/>
        <v>4433</v>
      </c>
      <c r="AC233" s="77">
        <f t="shared" si="280"/>
        <v>0</v>
      </c>
      <c r="AD233" s="77">
        <f t="shared" si="281"/>
        <v>88668</v>
      </c>
      <c r="AE233" s="77">
        <f t="shared" si="281"/>
        <v>84234</v>
      </c>
      <c r="AF233" s="77">
        <f t="shared" si="281"/>
        <v>4434</v>
      </c>
      <c r="AG233" s="77">
        <f t="shared" si="281"/>
        <v>0</v>
      </c>
      <c r="AH233" s="77">
        <f t="shared" si="281"/>
        <v>-1</v>
      </c>
      <c r="AI233" s="77">
        <f t="shared" si="281"/>
        <v>0</v>
      </c>
      <c r="AJ233" s="77">
        <f t="shared" si="281"/>
        <v>-1</v>
      </c>
      <c r="AK233" s="77">
        <f t="shared" si="281"/>
        <v>0</v>
      </c>
      <c r="AL233" s="77">
        <f t="shared" si="281"/>
        <v>88667</v>
      </c>
      <c r="AM233" s="77">
        <f t="shared" si="281"/>
        <v>84234</v>
      </c>
      <c r="AN233" s="77">
        <f t="shared" si="282"/>
        <v>4433</v>
      </c>
      <c r="AO233" s="77">
        <f t="shared" si="282"/>
        <v>0</v>
      </c>
      <c r="AP233" s="77">
        <f t="shared" si="282"/>
        <v>88668</v>
      </c>
      <c r="AQ233" s="77">
        <f t="shared" si="282"/>
        <v>84234</v>
      </c>
      <c r="AR233" s="77">
        <f t="shared" si="282"/>
        <v>4434</v>
      </c>
      <c r="AS233" s="77">
        <f t="shared" si="282"/>
        <v>0</v>
      </c>
      <c r="AT233" s="77">
        <f t="shared" si="282"/>
        <v>-1</v>
      </c>
      <c r="AU233" s="77">
        <f t="shared" si="282"/>
        <v>0</v>
      </c>
      <c r="AV233" s="77">
        <f t="shared" si="282"/>
        <v>-1</v>
      </c>
      <c r="AW233" s="77">
        <f t="shared" si="282"/>
        <v>0</v>
      </c>
      <c r="AX233" s="77">
        <f t="shared" si="283"/>
        <v>88667</v>
      </c>
      <c r="AY233" s="77">
        <f t="shared" si="283"/>
        <v>84234</v>
      </c>
      <c r="AZ233" s="77">
        <f t="shared" si="283"/>
        <v>4433</v>
      </c>
      <c r="BA233" s="77">
        <f t="shared" si="283"/>
        <v>0</v>
      </c>
      <c r="BB233" s="103">
        <v>0</v>
      </c>
      <c r="BC233" s="103">
        <v>0</v>
      </c>
    </row>
    <row r="234" spans="1:55" s="11" customFormat="1" ht="32.25" hidden="1" customHeight="1" x14ac:dyDescent="0.25">
      <c r="A234" s="27" t="s">
        <v>494</v>
      </c>
      <c r="B234" s="27"/>
      <c r="C234" s="27"/>
      <c r="D234" s="27"/>
      <c r="E234" s="62">
        <v>851</v>
      </c>
      <c r="F234" s="63" t="s">
        <v>421</v>
      </c>
      <c r="G234" s="63" t="s">
        <v>328</v>
      </c>
      <c r="H234" s="62" t="s">
        <v>509</v>
      </c>
      <c r="I234" s="63" t="s">
        <v>397</v>
      </c>
      <c r="J234" s="77">
        <v>88668</v>
      </c>
      <c r="K234" s="77">
        <v>84234</v>
      </c>
      <c r="L234" s="77">
        <v>4434</v>
      </c>
      <c r="M234" s="77"/>
      <c r="N234" s="77">
        <v>-1</v>
      </c>
      <c r="O234" s="77"/>
      <c r="P234" s="77">
        <v>-1</v>
      </c>
      <c r="Q234" s="77"/>
      <c r="R234" s="77">
        <f>J234+N234</f>
        <v>88667</v>
      </c>
      <c r="S234" s="77">
        <f>K234+O234</f>
        <v>84234</v>
      </c>
      <c r="T234" s="77">
        <f>L234+P234</f>
        <v>4433</v>
      </c>
      <c r="U234" s="77">
        <f>M234+Q234</f>
        <v>0</v>
      </c>
      <c r="V234" s="77"/>
      <c r="W234" s="77"/>
      <c r="X234" s="77"/>
      <c r="Y234" s="77"/>
      <c r="Z234" s="77">
        <f>R234+V234</f>
        <v>88667</v>
      </c>
      <c r="AA234" s="77">
        <f>S234+W234</f>
        <v>84234</v>
      </c>
      <c r="AB234" s="77">
        <f>T234+X234</f>
        <v>4433</v>
      </c>
      <c r="AC234" s="77">
        <f>U234+Y234</f>
        <v>0</v>
      </c>
      <c r="AD234" s="77">
        <v>88668</v>
      </c>
      <c r="AE234" s="77">
        <v>84234</v>
      </c>
      <c r="AF234" s="77">
        <v>4434</v>
      </c>
      <c r="AG234" s="77"/>
      <c r="AH234" s="77">
        <v>-1</v>
      </c>
      <c r="AI234" s="77"/>
      <c r="AJ234" s="77">
        <v>-1</v>
      </c>
      <c r="AK234" s="77"/>
      <c r="AL234" s="77">
        <f>AD234+AH234</f>
        <v>88667</v>
      </c>
      <c r="AM234" s="77">
        <f>AE234+AI234</f>
        <v>84234</v>
      </c>
      <c r="AN234" s="77">
        <f>AF234+AJ234</f>
        <v>4433</v>
      </c>
      <c r="AO234" s="77">
        <f>AG234+AK234</f>
        <v>0</v>
      </c>
      <c r="AP234" s="77">
        <v>88668</v>
      </c>
      <c r="AQ234" s="77">
        <v>84234</v>
      </c>
      <c r="AR234" s="77">
        <v>4434</v>
      </c>
      <c r="AS234" s="77"/>
      <c r="AT234" s="77">
        <v>-1</v>
      </c>
      <c r="AU234" s="77"/>
      <c r="AV234" s="77">
        <v>-1</v>
      </c>
      <c r="AW234" s="77"/>
      <c r="AX234" s="77">
        <f>AP234+AT234</f>
        <v>88667</v>
      </c>
      <c r="AY234" s="77">
        <f>AQ234+AU234</f>
        <v>84234</v>
      </c>
      <c r="AZ234" s="77">
        <f>AR234+AV234</f>
        <v>4433</v>
      </c>
      <c r="BA234" s="77">
        <f>AS234+AW234</f>
        <v>0</v>
      </c>
      <c r="BB234" s="103">
        <v>0</v>
      </c>
      <c r="BC234" s="103">
        <v>0</v>
      </c>
    </row>
    <row r="235" spans="1:55" s="11" customFormat="1" ht="64.900000000000006" hidden="1" customHeight="1" x14ac:dyDescent="0.25">
      <c r="A235" s="27" t="s">
        <v>510</v>
      </c>
      <c r="B235" s="12">
        <v>51</v>
      </c>
      <c r="C235" s="12">
        <v>2</v>
      </c>
      <c r="D235" s="63" t="s">
        <v>511</v>
      </c>
      <c r="E235" s="12">
        <v>851</v>
      </c>
      <c r="F235" s="63" t="s">
        <v>421</v>
      </c>
      <c r="G235" s="63" t="s">
        <v>328</v>
      </c>
      <c r="H235" s="62" t="s">
        <v>512</v>
      </c>
      <c r="I235" s="63"/>
      <c r="J235" s="77">
        <f t="shared" ref="J235:S236" si="284">J236</f>
        <v>0</v>
      </c>
      <c r="K235" s="77">
        <f t="shared" si="284"/>
        <v>0</v>
      </c>
      <c r="L235" s="77">
        <f t="shared" si="284"/>
        <v>0</v>
      </c>
      <c r="M235" s="77">
        <f t="shared" si="284"/>
        <v>0</v>
      </c>
      <c r="N235" s="77">
        <f t="shared" si="284"/>
        <v>0</v>
      </c>
      <c r="O235" s="77">
        <f t="shared" si="284"/>
        <v>0</v>
      </c>
      <c r="P235" s="77">
        <f t="shared" si="284"/>
        <v>0</v>
      </c>
      <c r="Q235" s="77">
        <f t="shared" si="284"/>
        <v>0</v>
      </c>
      <c r="R235" s="77">
        <f t="shared" si="284"/>
        <v>0</v>
      </c>
      <c r="S235" s="77">
        <f t="shared" si="284"/>
        <v>0</v>
      </c>
      <c r="T235" s="77">
        <f t="shared" ref="T235:AC236" si="285">T236</f>
        <v>0</v>
      </c>
      <c r="U235" s="77">
        <f t="shared" si="285"/>
        <v>0</v>
      </c>
      <c r="V235" s="77">
        <f t="shared" si="285"/>
        <v>0</v>
      </c>
      <c r="W235" s="77">
        <f t="shared" si="285"/>
        <v>0</v>
      </c>
      <c r="X235" s="77">
        <f t="shared" si="285"/>
        <v>0</v>
      </c>
      <c r="Y235" s="77">
        <f t="shared" si="285"/>
        <v>0</v>
      </c>
      <c r="Z235" s="77">
        <f t="shared" si="285"/>
        <v>0</v>
      </c>
      <c r="AA235" s="77">
        <f t="shared" si="285"/>
        <v>0</v>
      </c>
      <c r="AB235" s="77">
        <f t="shared" si="285"/>
        <v>0</v>
      </c>
      <c r="AC235" s="77">
        <f t="shared" si="285"/>
        <v>0</v>
      </c>
      <c r="AD235" s="77">
        <f t="shared" ref="AD235:AM236" si="286">AD236</f>
        <v>0</v>
      </c>
      <c r="AE235" s="77">
        <f t="shared" si="286"/>
        <v>0</v>
      </c>
      <c r="AF235" s="77">
        <f t="shared" si="286"/>
        <v>0</v>
      </c>
      <c r="AG235" s="77">
        <f t="shared" si="286"/>
        <v>0</v>
      </c>
      <c r="AH235" s="77">
        <f t="shared" si="286"/>
        <v>0</v>
      </c>
      <c r="AI235" s="77">
        <f t="shared" si="286"/>
        <v>0</v>
      </c>
      <c r="AJ235" s="77">
        <f t="shared" si="286"/>
        <v>0</v>
      </c>
      <c r="AK235" s="77">
        <f t="shared" si="286"/>
        <v>0</v>
      </c>
      <c r="AL235" s="77">
        <f t="shared" si="286"/>
        <v>0</v>
      </c>
      <c r="AM235" s="77">
        <f t="shared" si="286"/>
        <v>0</v>
      </c>
      <c r="AN235" s="77">
        <f t="shared" ref="AN235:AW236" si="287">AN236</f>
        <v>0</v>
      </c>
      <c r="AO235" s="77">
        <f t="shared" si="287"/>
        <v>0</v>
      </c>
      <c r="AP235" s="77">
        <f t="shared" si="287"/>
        <v>0</v>
      </c>
      <c r="AQ235" s="77">
        <f t="shared" si="287"/>
        <v>0</v>
      </c>
      <c r="AR235" s="77">
        <f t="shared" si="287"/>
        <v>0</v>
      </c>
      <c r="AS235" s="77">
        <f t="shared" si="287"/>
        <v>0</v>
      </c>
      <c r="AT235" s="77">
        <f t="shared" si="287"/>
        <v>0</v>
      </c>
      <c r="AU235" s="77">
        <f t="shared" si="287"/>
        <v>0</v>
      </c>
      <c r="AV235" s="77">
        <f t="shared" si="287"/>
        <v>0</v>
      </c>
      <c r="AW235" s="77">
        <f t="shared" si="287"/>
        <v>0</v>
      </c>
      <c r="AX235" s="77">
        <f t="shared" ref="AX235:BA236" si="288">AX236</f>
        <v>0</v>
      </c>
      <c r="AY235" s="77">
        <f t="shared" si="288"/>
        <v>0</v>
      </c>
      <c r="AZ235" s="77">
        <f t="shared" si="288"/>
        <v>0</v>
      </c>
      <c r="BA235" s="77">
        <f t="shared" si="288"/>
        <v>0</v>
      </c>
      <c r="BB235" s="103">
        <v>0</v>
      </c>
      <c r="BC235" s="103">
        <v>0</v>
      </c>
    </row>
    <row r="236" spans="1:55" s="11" customFormat="1" ht="36" hidden="1" customHeight="1" x14ac:dyDescent="0.25">
      <c r="A236" s="27" t="s">
        <v>392</v>
      </c>
      <c r="B236" s="12">
        <v>51</v>
      </c>
      <c r="C236" s="12">
        <v>2</v>
      </c>
      <c r="D236" s="63" t="s">
        <v>511</v>
      </c>
      <c r="E236" s="12">
        <v>851</v>
      </c>
      <c r="F236" s="63" t="s">
        <v>421</v>
      </c>
      <c r="G236" s="63" t="s">
        <v>328</v>
      </c>
      <c r="H236" s="62" t="s">
        <v>512</v>
      </c>
      <c r="I236" s="63" t="s">
        <v>396</v>
      </c>
      <c r="J236" s="77">
        <f t="shared" si="284"/>
        <v>0</v>
      </c>
      <c r="K236" s="77">
        <f t="shared" si="284"/>
        <v>0</v>
      </c>
      <c r="L236" s="77">
        <f t="shared" si="284"/>
        <v>0</v>
      </c>
      <c r="M236" s="77">
        <f t="shared" si="284"/>
        <v>0</v>
      </c>
      <c r="N236" s="77">
        <f t="shared" si="284"/>
        <v>0</v>
      </c>
      <c r="O236" s="77">
        <f t="shared" si="284"/>
        <v>0</v>
      </c>
      <c r="P236" s="77">
        <f t="shared" si="284"/>
        <v>0</v>
      </c>
      <c r="Q236" s="77">
        <f t="shared" si="284"/>
        <v>0</v>
      </c>
      <c r="R236" s="77">
        <f t="shared" si="284"/>
        <v>0</v>
      </c>
      <c r="S236" s="77">
        <f t="shared" si="284"/>
        <v>0</v>
      </c>
      <c r="T236" s="77">
        <f t="shared" si="285"/>
        <v>0</v>
      </c>
      <c r="U236" s="77">
        <f t="shared" si="285"/>
        <v>0</v>
      </c>
      <c r="V236" s="77">
        <f t="shared" si="285"/>
        <v>0</v>
      </c>
      <c r="W236" s="77">
        <f t="shared" si="285"/>
        <v>0</v>
      </c>
      <c r="X236" s="77">
        <f t="shared" si="285"/>
        <v>0</v>
      </c>
      <c r="Y236" s="77">
        <f t="shared" si="285"/>
        <v>0</v>
      </c>
      <c r="Z236" s="77">
        <f t="shared" si="285"/>
        <v>0</v>
      </c>
      <c r="AA236" s="77">
        <f t="shared" si="285"/>
        <v>0</v>
      </c>
      <c r="AB236" s="77">
        <f t="shared" si="285"/>
        <v>0</v>
      </c>
      <c r="AC236" s="77">
        <f t="shared" si="285"/>
        <v>0</v>
      </c>
      <c r="AD236" s="77">
        <f t="shared" si="286"/>
        <v>0</v>
      </c>
      <c r="AE236" s="77">
        <f t="shared" si="286"/>
        <v>0</v>
      </c>
      <c r="AF236" s="77">
        <f t="shared" si="286"/>
        <v>0</v>
      </c>
      <c r="AG236" s="77">
        <f t="shared" si="286"/>
        <v>0</v>
      </c>
      <c r="AH236" s="77">
        <f t="shared" si="286"/>
        <v>0</v>
      </c>
      <c r="AI236" s="77">
        <f t="shared" si="286"/>
        <v>0</v>
      </c>
      <c r="AJ236" s="77">
        <f t="shared" si="286"/>
        <v>0</v>
      </c>
      <c r="AK236" s="77">
        <f t="shared" si="286"/>
        <v>0</v>
      </c>
      <c r="AL236" s="77">
        <f t="shared" si="286"/>
        <v>0</v>
      </c>
      <c r="AM236" s="77">
        <f t="shared" si="286"/>
        <v>0</v>
      </c>
      <c r="AN236" s="77">
        <f t="shared" si="287"/>
        <v>0</v>
      </c>
      <c r="AO236" s="77">
        <f t="shared" si="287"/>
        <v>0</v>
      </c>
      <c r="AP236" s="77">
        <f t="shared" si="287"/>
        <v>0</v>
      </c>
      <c r="AQ236" s="77">
        <f t="shared" si="287"/>
        <v>0</v>
      </c>
      <c r="AR236" s="77">
        <f t="shared" si="287"/>
        <v>0</v>
      </c>
      <c r="AS236" s="77">
        <f t="shared" si="287"/>
        <v>0</v>
      </c>
      <c r="AT236" s="77">
        <f t="shared" si="287"/>
        <v>0</v>
      </c>
      <c r="AU236" s="77">
        <f t="shared" si="287"/>
        <v>0</v>
      </c>
      <c r="AV236" s="77">
        <f t="shared" si="287"/>
        <v>0</v>
      </c>
      <c r="AW236" s="77">
        <f t="shared" si="287"/>
        <v>0</v>
      </c>
      <c r="AX236" s="77">
        <f t="shared" si="288"/>
        <v>0</v>
      </c>
      <c r="AY236" s="77">
        <f t="shared" si="288"/>
        <v>0</v>
      </c>
      <c r="AZ236" s="77">
        <f t="shared" si="288"/>
        <v>0</v>
      </c>
      <c r="BA236" s="77">
        <f t="shared" si="288"/>
        <v>0</v>
      </c>
      <c r="BB236" s="103">
        <v>0</v>
      </c>
      <c r="BC236" s="103">
        <v>0</v>
      </c>
    </row>
    <row r="237" spans="1:55" s="11" customFormat="1" ht="36" hidden="1" customHeight="1" x14ac:dyDescent="0.25">
      <c r="A237" s="27" t="s">
        <v>494</v>
      </c>
      <c r="B237" s="12">
        <v>51</v>
      </c>
      <c r="C237" s="12">
        <v>2</v>
      </c>
      <c r="D237" s="63" t="s">
        <v>511</v>
      </c>
      <c r="E237" s="12">
        <v>851</v>
      </c>
      <c r="F237" s="63" t="s">
        <v>421</v>
      </c>
      <c r="G237" s="63" t="s">
        <v>328</v>
      </c>
      <c r="H237" s="62" t="s">
        <v>512</v>
      </c>
      <c r="I237" s="63" t="s">
        <v>397</v>
      </c>
      <c r="J237" s="77"/>
      <c r="K237" s="77"/>
      <c r="L237" s="77"/>
      <c r="M237" s="77"/>
      <c r="N237" s="77"/>
      <c r="O237" s="77"/>
      <c r="P237" s="77"/>
      <c r="Q237" s="77"/>
      <c r="R237" s="77">
        <f>J237+N237</f>
        <v>0</v>
      </c>
      <c r="S237" s="77">
        <f>K237+O237</f>
        <v>0</v>
      </c>
      <c r="T237" s="77">
        <f>L237+P237</f>
        <v>0</v>
      </c>
      <c r="U237" s="77">
        <f>M237+Q237</f>
        <v>0</v>
      </c>
      <c r="V237" s="77"/>
      <c r="W237" s="77"/>
      <c r="X237" s="77"/>
      <c r="Y237" s="77"/>
      <c r="Z237" s="77">
        <f>R237+V237</f>
        <v>0</v>
      </c>
      <c r="AA237" s="77">
        <f>S237+W237</f>
        <v>0</v>
      </c>
      <c r="AB237" s="77">
        <f>T237+X237</f>
        <v>0</v>
      </c>
      <c r="AC237" s="77">
        <f>U237+Y237</f>
        <v>0</v>
      </c>
      <c r="AD237" s="77"/>
      <c r="AE237" s="77"/>
      <c r="AF237" s="77"/>
      <c r="AG237" s="77"/>
      <c r="AH237" s="77"/>
      <c r="AI237" s="77"/>
      <c r="AJ237" s="77"/>
      <c r="AK237" s="77"/>
      <c r="AL237" s="77">
        <f>AD237+AH237</f>
        <v>0</v>
      </c>
      <c r="AM237" s="77">
        <f>AE237+AI237</f>
        <v>0</v>
      </c>
      <c r="AN237" s="77">
        <f>AF237+AJ237</f>
        <v>0</v>
      </c>
      <c r="AO237" s="77">
        <f>AG237+AK237</f>
        <v>0</v>
      </c>
      <c r="AP237" s="77"/>
      <c r="AQ237" s="77"/>
      <c r="AR237" s="77"/>
      <c r="AS237" s="77"/>
      <c r="AT237" s="77"/>
      <c r="AU237" s="77"/>
      <c r="AV237" s="77"/>
      <c r="AW237" s="77"/>
      <c r="AX237" s="77">
        <f>AP237+AT237</f>
        <v>0</v>
      </c>
      <c r="AY237" s="77">
        <f>AQ237+AU237</f>
        <v>0</v>
      </c>
      <c r="AZ237" s="77">
        <f>AR237+AV237</f>
        <v>0</v>
      </c>
      <c r="BA237" s="77">
        <f>AS237+AW237</f>
        <v>0</v>
      </c>
      <c r="BB237" s="103">
        <v>0</v>
      </c>
      <c r="BC237" s="103">
        <v>0</v>
      </c>
    </row>
    <row r="238" spans="1:55" s="11" customFormat="1" ht="32.25" hidden="1" customHeight="1" x14ac:dyDescent="0.25">
      <c r="A238" s="27" t="s">
        <v>513</v>
      </c>
      <c r="B238" s="27"/>
      <c r="C238" s="27"/>
      <c r="D238" s="27"/>
      <c r="E238" s="62">
        <v>851</v>
      </c>
      <c r="F238" s="62" t="s">
        <v>421</v>
      </c>
      <c r="G238" s="62" t="s">
        <v>328</v>
      </c>
      <c r="H238" s="62" t="s">
        <v>514</v>
      </c>
      <c r="I238" s="62"/>
      <c r="J238" s="77">
        <f t="shared" ref="J238:S239" si="289">J239</f>
        <v>0</v>
      </c>
      <c r="K238" s="77">
        <f t="shared" si="289"/>
        <v>0</v>
      </c>
      <c r="L238" s="77">
        <f t="shared" si="289"/>
        <v>0</v>
      </c>
      <c r="M238" s="77">
        <f t="shared" si="289"/>
        <v>0</v>
      </c>
      <c r="N238" s="77">
        <f t="shared" si="289"/>
        <v>0</v>
      </c>
      <c r="O238" s="77">
        <f t="shared" si="289"/>
        <v>0</v>
      </c>
      <c r="P238" s="77">
        <f t="shared" si="289"/>
        <v>0</v>
      </c>
      <c r="Q238" s="77">
        <f t="shared" si="289"/>
        <v>0</v>
      </c>
      <c r="R238" s="77">
        <f t="shared" si="289"/>
        <v>0</v>
      </c>
      <c r="S238" s="77">
        <f t="shared" si="289"/>
        <v>0</v>
      </c>
      <c r="T238" s="77">
        <f t="shared" ref="T238:AC239" si="290">T239</f>
        <v>0</v>
      </c>
      <c r="U238" s="77">
        <f t="shared" si="290"/>
        <v>0</v>
      </c>
      <c r="V238" s="77">
        <f t="shared" si="290"/>
        <v>0</v>
      </c>
      <c r="W238" s="77">
        <f t="shared" si="290"/>
        <v>0</v>
      </c>
      <c r="X238" s="77">
        <f t="shared" si="290"/>
        <v>0</v>
      </c>
      <c r="Y238" s="77">
        <f t="shared" si="290"/>
        <v>0</v>
      </c>
      <c r="Z238" s="77">
        <f t="shared" si="290"/>
        <v>0</v>
      </c>
      <c r="AA238" s="77">
        <f t="shared" si="290"/>
        <v>0</v>
      </c>
      <c r="AB238" s="77">
        <f t="shared" si="290"/>
        <v>0</v>
      </c>
      <c r="AC238" s="77">
        <f t="shared" si="290"/>
        <v>0</v>
      </c>
      <c r="AD238" s="77">
        <f t="shared" ref="AD238:AM239" si="291">AD239</f>
        <v>0</v>
      </c>
      <c r="AE238" s="77">
        <f t="shared" si="291"/>
        <v>0</v>
      </c>
      <c r="AF238" s="77">
        <f t="shared" si="291"/>
        <v>0</v>
      </c>
      <c r="AG238" s="77">
        <f t="shared" si="291"/>
        <v>0</v>
      </c>
      <c r="AH238" s="77">
        <f t="shared" si="291"/>
        <v>0</v>
      </c>
      <c r="AI238" s="77">
        <f t="shared" si="291"/>
        <v>0</v>
      </c>
      <c r="AJ238" s="77">
        <f t="shared" si="291"/>
        <v>0</v>
      </c>
      <c r="AK238" s="77">
        <f t="shared" si="291"/>
        <v>0</v>
      </c>
      <c r="AL238" s="77">
        <f t="shared" si="291"/>
        <v>0</v>
      </c>
      <c r="AM238" s="77">
        <f t="shared" si="291"/>
        <v>0</v>
      </c>
      <c r="AN238" s="77">
        <f t="shared" ref="AN238:AW239" si="292">AN239</f>
        <v>0</v>
      </c>
      <c r="AO238" s="77">
        <f t="shared" si="292"/>
        <v>0</v>
      </c>
      <c r="AP238" s="77">
        <f t="shared" si="292"/>
        <v>0</v>
      </c>
      <c r="AQ238" s="77">
        <f t="shared" si="292"/>
        <v>0</v>
      </c>
      <c r="AR238" s="77">
        <f t="shared" si="292"/>
        <v>0</v>
      </c>
      <c r="AS238" s="77">
        <f t="shared" si="292"/>
        <v>0</v>
      </c>
      <c r="AT238" s="77">
        <f t="shared" si="292"/>
        <v>0</v>
      </c>
      <c r="AU238" s="77">
        <f t="shared" si="292"/>
        <v>0</v>
      </c>
      <c r="AV238" s="77">
        <f t="shared" si="292"/>
        <v>0</v>
      </c>
      <c r="AW238" s="77">
        <f t="shared" si="292"/>
        <v>0</v>
      </c>
      <c r="AX238" s="77">
        <f t="shared" ref="AX238:BA239" si="293">AX239</f>
        <v>0</v>
      </c>
      <c r="AY238" s="77">
        <f t="shared" si="293"/>
        <v>0</v>
      </c>
      <c r="AZ238" s="77">
        <f t="shared" si="293"/>
        <v>0</v>
      </c>
      <c r="BA238" s="77">
        <f t="shared" si="293"/>
        <v>0</v>
      </c>
      <c r="BB238" s="103">
        <v>0</v>
      </c>
      <c r="BC238" s="103">
        <v>0</v>
      </c>
    </row>
    <row r="239" spans="1:55" s="11" customFormat="1" ht="32.25" hidden="1" customHeight="1" x14ac:dyDescent="0.25">
      <c r="A239" s="27" t="s">
        <v>392</v>
      </c>
      <c r="B239" s="27"/>
      <c r="C239" s="27"/>
      <c r="D239" s="27"/>
      <c r="E239" s="62">
        <v>851</v>
      </c>
      <c r="F239" s="63" t="s">
        <v>421</v>
      </c>
      <c r="G239" s="63" t="s">
        <v>328</v>
      </c>
      <c r="H239" s="62" t="s">
        <v>514</v>
      </c>
      <c r="I239" s="63" t="s">
        <v>396</v>
      </c>
      <c r="J239" s="77">
        <f t="shared" si="289"/>
        <v>0</v>
      </c>
      <c r="K239" s="77">
        <f t="shared" si="289"/>
        <v>0</v>
      </c>
      <c r="L239" s="77">
        <f t="shared" si="289"/>
        <v>0</v>
      </c>
      <c r="M239" s="77">
        <f t="shared" si="289"/>
        <v>0</v>
      </c>
      <c r="N239" s="77">
        <f t="shared" si="289"/>
        <v>0</v>
      </c>
      <c r="O239" s="77">
        <f t="shared" si="289"/>
        <v>0</v>
      </c>
      <c r="P239" s="77">
        <f t="shared" si="289"/>
        <v>0</v>
      </c>
      <c r="Q239" s="77">
        <f t="shared" si="289"/>
        <v>0</v>
      </c>
      <c r="R239" s="77">
        <f t="shared" si="289"/>
        <v>0</v>
      </c>
      <c r="S239" s="77">
        <f t="shared" si="289"/>
        <v>0</v>
      </c>
      <c r="T239" s="77">
        <f t="shared" si="290"/>
        <v>0</v>
      </c>
      <c r="U239" s="77">
        <f t="shared" si="290"/>
        <v>0</v>
      </c>
      <c r="V239" s="77">
        <f t="shared" si="290"/>
        <v>0</v>
      </c>
      <c r="W239" s="77">
        <f t="shared" si="290"/>
        <v>0</v>
      </c>
      <c r="X239" s="77">
        <f t="shared" si="290"/>
        <v>0</v>
      </c>
      <c r="Y239" s="77">
        <f t="shared" si="290"/>
        <v>0</v>
      </c>
      <c r="Z239" s="77">
        <f t="shared" si="290"/>
        <v>0</v>
      </c>
      <c r="AA239" s="77">
        <f t="shared" si="290"/>
        <v>0</v>
      </c>
      <c r="AB239" s="77">
        <f t="shared" si="290"/>
        <v>0</v>
      </c>
      <c r="AC239" s="77">
        <f t="shared" si="290"/>
        <v>0</v>
      </c>
      <c r="AD239" s="77">
        <f t="shared" si="291"/>
        <v>0</v>
      </c>
      <c r="AE239" s="77">
        <f t="shared" si="291"/>
        <v>0</v>
      </c>
      <c r="AF239" s="77">
        <f t="shared" si="291"/>
        <v>0</v>
      </c>
      <c r="AG239" s="77">
        <f t="shared" si="291"/>
        <v>0</v>
      </c>
      <c r="AH239" s="77">
        <f t="shared" si="291"/>
        <v>0</v>
      </c>
      <c r="AI239" s="77">
        <f t="shared" si="291"/>
        <v>0</v>
      </c>
      <c r="AJ239" s="77">
        <f t="shared" si="291"/>
        <v>0</v>
      </c>
      <c r="AK239" s="77">
        <f t="shared" si="291"/>
        <v>0</v>
      </c>
      <c r="AL239" s="77">
        <f t="shared" si="291"/>
        <v>0</v>
      </c>
      <c r="AM239" s="77">
        <f t="shared" si="291"/>
        <v>0</v>
      </c>
      <c r="AN239" s="77">
        <f t="shared" si="292"/>
        <v>0</v>
      </c>
      <c r="AO239" s="77">
        <f t="shared" si="292"/>
        <v>0</v>
      </c>
      <c r="AP239" s="77">
        <f t="shared" si="292"/>
        <v>0</v>
      </c>
      <c r="AQ239" s="77">
        <f t="shared" si="292"/>
        <v>0</v>
      </c>
      <c r="AR239" s="77">
        <f t="shared" si="292"/>
        <v>0</v>
      </c>
      <c r="AS239" s="77">
        <f t="shared" si="292"/>
        <v>0</v>
      </c>
      <c r="AT239" s="77">
        <f t="shared" si="292"/>
        <v>0</v>
      </c>
      <c r="AU239" s="77">
        <f t="shared" si="292"/>
        <v>0</v>
      </c>
      <c r="AV239" s="77">
        <f t="shared" si="292"/>
        <v>0</v>
      </c>
      <c r="AW239" s="77">
        <f t="shared" si="292"/>
        <v>0</v>
      </c>
      <c r="AX239" s="77">
        <f t="shared" si="293"/>
        <v>0</v>
      </c>
      <c r="AY239" s="77">
        <f t="shared" si="293"/>
        <v>0</v>
      </c>
      <c r="AZ239" s="77">
        <f t="shared" si="293"/>
        <v>0</v>
      </c>
      <c r="BA239" s="77">
        <f t="shared" si="293"/>
        <v>0</v>
      </c>
      <c r="BB239" s="103">
        <v>0</v>
      </c>
      <c r="BC239" s="103">
        <v>0</v>
      </c>
    </row>
    <row r="240" spans="1:55" s="11" customFormat="1" ht="32.25" hidden="1" customHeight="1" x14ac:dyDescent="0.25">
      <c r="A240" s="27" t="s">
        <v>393</v>
      </c>
      <c r="B240" s="27"/>
      <c r="C240" s="27"/>
      <c r="D240" s="27"/>
      <c r="E240" s="62">
        <v>851</v>
      </c>
      <c r="F240" s="63" t="s">
        <v>421</v>
      </c>
      <c r="G240" s="63" t="s">
        <v>328</v>
      </c>
      <c r="H240" s="62" t="s">
        <v>514</v>
      </c>
      <c r="I240" s="63" t="s">
        <v>397</v>
      </c>
      <c r="J240" s="77"/>
      <c r="K240" s="77"/>
      <c r="L240" s="77"/>
      <c r="M240" s="77"/>
      <c r="N240" s="77"/>
      <c r="O240" s="77"/>
      <c r="P240" s="77"/>
      <c r="Q240" s="77"/>
      <c r="R240" s="77">
        <f>J240+N240</f>
        <v>0</v>
      </c>
      <c r="S240" s="77">
        <f>K240+O240</f>
        <v>0</v>
      </c>
      <c r="T240" s="77">
        <f>L240+P240</f>
        <v>0</v>
      </c>
      <c r="U240" s="77">
        <f>M240+Q240</f>
        <v>0</v>
      </c>
      <c r="V240" s="77"/>
      <c r="W240" s="77"/>
      <c r="X240" s="77"/>
      <c r="Y240" s="77"/>
      <c r="Z240" s="77">
        <f>R240+V240</f>
        <v>0</v>
      </c>
      <c r="AA240" s="77">
        <f>S240+W240</f>
        <v>0</v>
      </c>
      <c r="AB240" s="77">
        <f>T240+X240</f>
        <v>0</v>
      </c>
      <c r="AC240" s="77">
        <f>U240+Y240</f>
        <v>0</v>
      </c>
      <c r="AD240" s="77"/>
      <c r="AE240" s="77"/>
      <c r="AF240" s="77"/>
      <c r="AG240" s="77"/>
      <c r="AH240" s="77"/>
      <c r="AI240" s="77"/>
      <c r="AJ240" s="77"/>
      <c r="AK240" s="77"/>
      <c r="AL240" s="77">
        <f>AD240+AH240</f>
        <v>0</v>
      </c>
      <c r="AM240" s="77">
        <f>AE240+AI240</f>
        <v>0</v>
      </c>
      <c r="AN240" s="77">
        <f>AF240+AJ240</f>
        <v>0</v>
      </c>
      <c r="AO240" s="77">
        <f>AG240+AK240</f>
        <v>0</v>
      </c>
      <c r="AP240" s="77"/>
      <c r="AQ240" s="77"/>
      <c r="AR240" s="77"/>
      <c r="AS240" s="77"/>
      <c r="AT240" s="77"/>
      <c r="AU240" s="77"/>
      <c r="AV240" s="77"/>
      <c r="AW240" s="77"/>
      <c r="AX240" s="77">
        <f>AP240+AT240</f>
        <v>0</v>
      </c>
      <c r="AY240" s="77">
        <f>AQ240+AU240</f>
        <v>0</v>
      </c>
      <c r="AZ240" s="77">
        <f>AR240+AV240</f>
        <v>0</v>
      </c>
      <c r="BA240" s="77">
        <f>AS240+AW240</f>
        <v>0</v>
      </c>
      <c r="BB240" s="103">
        <v>0</v>
      </c>
      <c r="BC240" s="103">
        <v>0</v>
      </c>
    </row>
    <row r="241" spans="1:55" s="11" customFormat="1" ht="33" customHeight="1" x14ac:dyDescent="0.25">
      <c r="A241" s="27" t="s">
        <v>515</v>
      </c>
      <c r="B241" s="27"/>
      <c r="C241" s="27"/>
      <c r="D241" s="27"/>
      <c r="E241" s="62">
        <v>851</v>
      </c>
      <c r="F241" s="63" t="s">
        <v>421</v>
      </c>
      <c r="G241" s="63" t="s">
        <v>328</v>
      </c>
      <c r="H241" s="62" t="s">
        <v>516</v>
      </c>
      <c r="I241" s="63"/>
      <c r="J241" s="77">
        <f t="shared" ref="J241:S242" si="294">J242</f>
        <v>0</v>
      </c>
      <c r="K241" s="77">
        <f t="shared" si="294"/>
        <v>0</v>
      </c>
      <c r="L241" s="77">
        <f t="shared" si="294"/>
        <v>0</v>
      </c>
      <c r="M241" s="77">
        <f t="shared" si="294"/>
        <v>0</v>
      </c>
      <c r="N241" s="77">
        <f t="shared" si="294"/>
        <v>123599</v>
      </c>
      <c r="O241" s="77">
        <f t="shared" si="294"/>
        <v>0</v>
      </c>
      <c r="P241" s="77">
        <f t="shared" si="294"/>
        <v>123599</v>
      </c>
      <c r="Q241" s="77">
        <f t="shared" si="294"/>
        <v>0</v>
      </c>
      <c r="R241" s="77">
        <f t="shared" si="294"/>
        <v>123599</v>
      </c>
      <c r="S241" s="77">
        <f t="shared" si="294"/>
        <v>0</v>
      </c>
      <c r="T241" s="77">
        <f t="shared" ref="T241:AC242" si="295">T242</f>
        <v>123599</v>
      </c>
      <c r="U241" s="77">
        <f t="shared" si="295"/>
        <v>0</v>
      </c>
      <c r="V241" s="77">
        <f t="shared" si="295"/>
        <v>85604</v>
      </c>
      <c r="W241" s="77">
        <f t="shared" si="295"/>
        <v>0</v>
      </c>
      <c r="X241" s="77">
        <f t="shared" si="295"/>
        <v>85604</v>
      </c>
      <c r="Y241" s="77">
        <f t="shared" si="295"/>
        <v>0</v>
      </c>
      <c r="Z241" s="77">
        <f t="shared" si="295"/>
        <v>209203</v>
      </c>
      <c r="AA241" s="77">
        <f t="shared" si="295"/>
        <v>0</v>
      </c>
      <c r="AB241" s="77">
        <f t="shared" si="295"/>
        <v>209203</v>
      </c>
      <c r="AC241" s="77">
        <f t="shared" si="295"/>
        <v>0</v>
      </c>
      <c r="AD241" s="77">
        <f t="shared" ref="AD241:AM242" si="296">AD242</f>
        <v>0</v>
      </c>
      <c r="AE241" s="77">
        <f t="shared" si="296"/>
        <v>0</v>
      </c>
      <c r="AF241" s="77">
        <f t="shared" si="296"/>
        <v>0</v>
      </c>
      <c r="AG241" s="77">
        <f t="shared" si="296"/>
        <v>0</v>
      </c>
      <c r="AH241" s="77">
        <f t="shared" si="296"/>
        <v>0</v>
      </c>
      <c r="AI241" s="77">
        <f t="shared" si="296"/>
        <v>0</v>
      </c>
      <c r="AJ241" s="77">
        <f t="shared" si="296"/>
        <v>0</v>
      </c>
      <c r="AK241" s="77">
        <f t="shared" si="296"/>
        <v>0</v>
      </c>
      <c r="AL241" s="77">
        <f t="shared" si="296"/>
        <v>0</v>
      </c>
      <c r="AM241" s="77">
        <f t="shared" si="296"/>
        <v>0</v>
      </c>
      <c r="AN241" s="77">
        <f t="shared" ref="AN241:AW242" si="297">AN242</f>
        <v>0</v>
      </c>
      <c r="AO241" s="77">
        <f t="shared" si="297"/>
        <v>0</v>
      </c>
      <c r="AP241" s="77">
        <f t="shared" si="297"/>
        <v>0</v>
      </c>
      <c r="AQ241" s="77">
        <f t="shared" si="297"/>
        <v>0</v>
      </c>
      <c r="AR241" s="77">
        <f t="shared" si="297"/>
        <v>0</v>
      </c>
      <c r="AS241" s="77">
        <f t="shared" si="297"/>
        <v>0</v>
      </c>
      <c r="AT241" s="77">
        <f t="shared" si="297"/>
        <v>0</v>
      </c>
      <c r="AU241" s="77">
        <f t="shared" si="297"/>
        <v>0</v>
      </c>
      <c r="AV241" s="77">
        <f t="shared" si="297"/>
        <v>0</v>
      </c>
      <c r="AW241" s="77">
        <f t="shared" si="297"/>
        <v>0</v>
      </c>
      <c r="AX241" s="77">
        <f t="shared" ref="AX241:BA242" si="298">AX242</f>
        <v>0</v>
      </c>
      <c r="AY241" s="77">
        <f t="shared" si="298"/>
        <v>0</v>
      </c>
      <c r="AZ241" s="77">
        <f t="shared" si="298"/>
        <v>0</v>
      </c>
      <c r="BA241" s="77">
        <f t="shared" si="298"/>
        <v>0</v>
      </c>
      <c r="BB241" s="103">
        <v>0</v>
      </c>
      <c r="BC241" s="103">
        <v>0</v>
      </c>
    </row>
    <row r="242" spans="1:55" s="11" customFormat="1" ht="47.25" customHeight="1" x14ac:dyDescent="0.25">
      <c r="A242" s="27" t="s">
        <v>337</v>
      </c>
      <c r="B242" s="27"/>
      <c r="C242" s="27"/>
      <c r="D242" s="27"/>
      <c r="E242" s="62">
        <v>851</v>
      </c>
      <c r="F242" s="63" t="s">
        <v>421</v>
      </c>
      <c r="G242" s="63" t="s">
        <v>328</v>
      </c>
      <c r="H242" s="62" t="s">
        <v>516</v>
      </c>
      <c r="I242" s="63" t="s">
        <v>338</v>
      </c>
      <c r="J242" s="77">
        <f t="shared" si="294"/>
        <v>0</v>
      </c>
      <c r="K242" s="77">
        <f t="shared" si="294"/>
        <v>0</v>
      </c>
      <c r="L242" s="77">
        <f t="shared" si="294"/>
        <v>0</v>
      </c>
      <c r="M242" s="77">
        <f t="shared" si="294"/>
        <v>0</v>
      </c>
      <c r="N242" s="77">
        <f t="shared" si="294"/>
        <v>123599</v>
      </c>
      <c r="O242" s="77">
        <f t="shared" si="294"/>
        <v>0</v>
      </c>
      <c r="P242" s="77">
        <f t="shared" si="294"/>
        <v>123599</v>
      </c>
      <c r="Q242" s="77">
        <f t="shared" si="294"/>
        <v>0</v>
      </c>
      <c r="R242" s="77">
        <f t="shared" si="294"/>
        <v>123599</v>
      </c>
      <c r="S242" s="77">
        <f t="shared" si="294"/>
        <v>0</v>
      </c>
      <c r="T242" s="77">
        <f t="shared" si="295"/>
        <v>123599</v>
      </c>
      <c r="U242" s="77">
        <f t="shared" si="295"/>
        <v>0</v>
      </c>
      <c r="V242" s="77">
        <f t="shared" si="295"/>
        <v>85604</v>
      </c>
      <c r="W242" s="77">
        <f t="shared" si="295"/>
        <v>0</v>
      </c>
      <c r="X242" s="77">
        <f t="shared" si="295"/>
        <v>85604</v>
      </c>
      <c r="Y242" s="77">
        <f t="shared" si="295"/>
        <v>0</v>
      </c>
      <c r="Z242" s="77">
        <f t="shared" si="295"/>
        <v>209203</v>
      </c>
      <c r="AA242" s="77">
        <f t="shared" si="295"/>
        <v>0</v>
      </c>
      <c r="AB242" s="77">
        <f t="shared" si="295"/>
        <v>209203</v>
      </c>
      <c r="AC242" s="77">
        <f t="shared" si="295"/>
        <v>0</v>
      </c>
      <c r="AD242" s="77">
        <f t="shared" si="296"/>
        <v>0</v>
      </c>
      <c r="AE242" s="77">
        <f t="shared" si="296"/>
        <v>0</v>
      </c>
      <c r="AF242" s="77">
        <f t="shared" si="296"/>
        <v>0</v>
      </c>
      <c r="AG242" s="77">
        <f t="shared" si="296"/>
        <v>0</v>
      </c>
      <c r="AH242" s="77">
        <f t="shared" si="296"/>
        <v>0</v>
      </c>
      <c r="AI242" s="77">
        <f t="shared" si="296"/>
        <v>0</v>
      </c>
      <c r="AJ242" s="77">
        <f t="shared" si="296"/>
        <v>0</v>
      </c>
      <c r="AK242" s="77">
        <f t="shared" si="296"/>
        <v>0</v>
      </c>
      <c r="AL242" s="77">
        <f t="shared" si="296"/>
        <v>0</v>
      </c>
      <c r="AM242" s="77">
        <f t="shared" si="296"/>
        <v>0</v>
      </c>
      <c r="AN242" s="77">
        <f t="shared" si="297"/>
        <v>0</v>
      </c>
      <c r="AO242" s="77">
        <f t="shared" si="297"/>
        <v>0</v>
      </c>
      <c r="AP242" s="77">
        <f t="shared" si="297"/>
        <v>0</v>
      </c>
      <c r="AQ242" s="77">
        <f t="shared" si="297"/>
        <v>0</v>
      </c>
      <c r="AR242" s="77">
        <f t="shared" si="297"/>
        <v>0</v>
      </c>
      <c r="AS242" s="77">
        <f t="shared" si="297"/>
        <v>0</v>
      </c>
      <c r="AT242" s="77">
        <f t="shared" si="297"/>
        <v>0</v>
      </c>
      <c r="AU242" s="77">
        <f t="shared" si="297"/>
        <v>0</v>
      </c>
      <c r="AV242" s="77">
        <f t="shared" si="297"/>
        <v>0</v>
      </c>
      <c r="AW242" s="77">
        <f t="shared" si="297"/>
        <v>0</v>
      </c>
      <c r="AX242" s="77">
        <f t="shared" si="298"/>
        <v>0</v>
      </c>
      <c r="AY242" s="77">
        <f t="shared" si="298"/>
        <v>0</v>
      </c>
      <c r="AZ242" s="77">
        <f t="shared" si="298"/>
        <v>0</v>
      </c>
      <c r="BA242" s="77">
        <f t="shared" si="298"/>
        <v>0</v>
      </c>
      <c r="BB242" s="103">
        <v>0</v>
      </c>
      <c r="BC242" s="103">
        <v>0</v>
      </c>
    </row>
    <row r="243" spans="1:55" s="11" customFormat="1" ht="47.25" customHeight="1" x14ac:dyDescent="0.25">
      <c r="A243" s="27" t="s">
        <v>339</v>
      </c>
      <c r="B243" s="27"/>
      <c r="C243" s="27"/>
      <c r="D243" s="27"/>
      <c r="E243" s="62">
        <v>851</v>
      </c>
      <c r="F243" s="63" t="s">
        <v>421</v>
      </c>
      <c r="G243" s="63" t="s">
        <v>328</v>
      </c>
      <c r="H243" s="62" t="s">
        <v>516</v>
      </c>
      <c r="I243" s="63" t="s">
        <v>340</v>
      </c>
      <c r="J243" s="77"/>
      <c r="K243" s="77"/>
      <c r="L243" s="77">
        <f>J243</f>
        <v>0</v>
      </c>
      <c r="M243" s="77"/>
      <c r="N243" s="77">
        <v>123599</v>
      </c>
      <c r="O243" s="77"/>
      <c r="P243" s="77">
        <f>N243</f>
        <v>123599</v>
      </c>
      <c r="Q243" s="77"/>
      <c r="R243" s="77">
        <f>J243+N243</f>
        <v>123599</v>
      </c>
      <c r="S243" s="77">
        <f>K243+O243</f>
        <v>0</v>
      </c>
      <c r="T243" s="77">
        <f>L243+P243</f>
        <v>123599</v>
      </c>
      <c r="U243" s="77">
        <f>M243+Q243</f>
        <v>0</v>
      </c>
      <c r="V243" s="77">
        <v>85604</v>
      </c>
      <c r="W243" s="77"/>
      <c r="X243" s="77">
        <f>V243</f>
        <v>85604</v>
      </c>
      <c r="Y243" s="77"/>
      <c r="Z243" s="77">
        <f>R243+V243</f>
        <v>209203</v>
      </c>
      <c r="AA243" s="77">
        <f>S243+W243</f>
        <v>0</v>
      </c>
      <c r="AB243" s="77">
        <f>T243+X243</f>
        <v>209203</v>
      </c>
      <c r="AC243" s="77">
        <f>U243+Y243</f>
        <v>0</v>
      </c>
      <c r="AD243" s="77"/>
      <c r="AE243" s="77"/>
      <c r="AF243" s="77">
        <f>AD243</f>
        <v>0</v>
      </c>
      <c r="AG243" s="77"/>
      <c r="AH243" s="77"/>
      <c r="AI243" s="77"/>
      <c r="AJ243" s="77">
        <f>AH243</f>
        <v>0</v>
      </c>
      <c r="AK243" s="77"/>
      <c r="AL243" s="77">
        <f>AD243+AH243</f>
        <v>0</v>
      </c>
      <c r="AM243" s="77">
        <f>AE243+AI243</f>
        <v>0</v>
      </c>
      <c r="AN243" s="77">
        <f>AF243+AJ243</f>
        <v>0</v>
      </c>
      <c r="AO243" s="77">
        <f>AG243+AK243</f>
        <v>0</v>
      </c>
      <c r="AP243" s="77"/>
      <c r="AQ243" s="77"/>
      <c r="AR243" s="77">
        <f>AP243</f>
        <v>0</v>
      </c>
      <c r="AS243" s="77"/>
      <c r="AT243" s="77"/>
      <c r="AU243" s="77"/>
      <c r="AV243" s="77">
        <f>AT243</f>
        <v>0</v>
      </c>
      <c r="AW243" s="77"/>
      <c r="AX243" s="77">
        <f>AP243+AT243</f>
        <v>0</v>
      </c>
      <c r="AY243" s="77">
        <f>AQ243+AU243</f>
        <v>0</v>
      </c>
      <c r="AZ243" s="77">
        <f>AR243+AV243</f>
        <v>0</v>
      </c>
      <c r="BA243" s="77">
        <f>AS243+AW243</f>
        <v>0</v>
      </c>
      <c r="BB243" s="103">
        <v>0</v>
      </c>
      <c r="BC243" s="103">
        <v>0</v>
      </c>
    </row>
    <row r="244" spans="1:55" s="11" customFormat="1" ht="32.25" hidden="1" customHeight="1" x14ac:dyDescent="0.25">
      <c r="A244" s="13" t="s">
        <v>517</v>
      </c>
      <c r="B244" s="111"/>
      <c r="C244" s="111"/>
      <c r="D244" s="111"/>
      <c r="E244" s="62">
        <v>851</v>
      </c>
      <c r="F244" s="113" t="s">
        <v>421</v>
      </c>
      <c r="G244" s="113" t="s">
        <v>330</v>
      </c>
      <c r="H244" s="62" t="s">
        <v>326</v>
      </c>
      <c r="I244" s="113"/>
      <c r="J244" s="126">
        <f t="shared" ref="J244:S246" si="299">J245</f>
        <v>5000</v>
      </c>
      <c r="K244" s="126">
        <f t="shared" si="299"/>
        <v>0</v>
      </c>
      <c r="L244" s="126">
        <f t="shared" si="299"/>
        <v>5000</v>
      </c>
      <c r="M244" s="126">
        <f t="shared" si="299"/>
        <v>0</v>
      </c>
      <c r="N244" s="126">
        <f t="shared" si="299"/>
        <v>0</v>
      </c>
      <c r="O244" s="126">
        <f t="shared" si="299"/>
        <v>0</v>
      </c>
      <c r="P244" s="126">
        <f t="shared" si="299"/>
        <v>0</v>
      </c>
      <c r="Q244" s="126">
        <f t="shared" si="299"/>
        <v>0</v>
      </c>
      <c r="R244" s="126">
        <f t="shared" si="299"/>
        <v>5000</v>
      </c>
      <c r="S244" s="126">
        <f t="shared" si="299"/>
        <v>0</v>
      </c>
      <c r="T244" s="126">
        <f t="shared" ref="T244:AC246" si="300">T245</f>
        <v>5000</v>
      </c>
      <c r="U244" s="126">
        <f t="shared" si="300"/>
        <v>0</v>
      </c>
      <c r="V244" s="126">
        <f t="shared" si="300"/>
        <v>0</v>
      </c>
      <c r="W244" s="126">
        <f t="shared" si="300"/>
        <v>0</v>
      </c>
      <c r="X244" s="126">
        <f t="shared" si="300"/>
        <v>0</v>
      </c>
      <c r="Y244" s="126">
        <f t="shared" si="300"/>
        <v>0</v>
      </c>
      <c r="Z244" s="126">
        <f t="shared" si="300"/>
        <v>5000</v>
      </c>
      <c r="AA244" s="126">
        <f t="shared" si="300"/>
        <v>0</v>
      </c>
      <c r="AB244" s="126">
        <f t="shared" si="300"/>
        <v>5000</v>
      </c>
      <c r="AC244" s="126">
        <f t="shared" si="300"/>
        <v>0</v>
      </c>
      <c r="AD244" s="126">
        <f t="shared" ref="AD244:AM246" si="301">AD245</f>
        <v>0</v>
      </c>
      <c r="AE244" s="126">
        <f t="shared" si="301"/>
        <v>0</v>
      </c>
      <c r="AF244" s="126">
        <f t="shared" si="301"/>
        <v>0</v>
      </c>
      <c r="AG244" s="126">
        <f t="shared" si="301"/>
        <v>0</v>
      </c>
      <c r="AH244" s="126">
        <f t="shared" si="301"/>
        <v>0</v>
      </c>
      <c r="AI244" s="126">
        <f t="shared" si="301"/>
        <v>0</v>
      </c>
      <c r="AJ244" s="126">
        <f t="shared" si="301"/>
        <v>0</v>
      </c>
      <c r="AK244" s="126">
        <f t="shared" si="301"/>
        <v>0</v>
      </c>
      <c r="AL244" s="126">
        <f t="shared" si="301"/>
        <v>0</v>
      </c>
      <c r="AM244" s="126">
        <f t="shared" si="301"/>
        <v>0</v>
      </c>
      <c r="AN244" s="126">
        <f t="shared" ref="AN244:AW246" si="302">AN245</f>
        <v>0</v>
      </c>
      <c r="AO244" s="126">
        <f t="shared" si="302"/>
        <v>0</v>
      </c>
      <c r="AP244" s="126">
        <f t="shared" si="302"/>
        <v>0</v>
      </c>
      <c r="AQ244" s="126">
        <f t="shared" si="302"/>
        <v>0</v>
      </c>
      <c r="AR244" s="126">
        <f t="shared" si="302"/>
        <v>0</v>
      </c>
      <c r="AS244" s="126">
        <f t="shared" si="302"/>
        <v>0</v>
      </c>
      <c r="AT244" s="126">
        <f t="shared" si="302"/>
        <v>0</v>
      </c>
      <c r="AU244" s="126">
        <f t="shared" si="302"/>
        <v>0</v>
      </c>
      <c r="AV244" s="126">
        <f t="shared" si="302"/>
        <v>0</v>
      </c>
      <c r="AW244" s="126">
        <f t="shared" si="302"/>
        <v>0</v>
      </c>
      <c r="AX244" s="126">
        <f t="shared" ref="AX244:BA246" si="303">AX245</f>
        <v>0</v>
      </c>
      <c r="AY244" s="126">
        <f t="shared" si="303"/>
        <v>0</v>
      </c>
      <c r="AZ244" s="126">
        <f t="shared" si="303"/>
        <v>0</v>
      </c>
      <c r="BA244" s="126">
        <f t="shared" si="303"/>
        <v>0</v>
      </c>
      <c r="BB244" s="103">
        <v>0</v>
      </c>
      <c r="BC244" s="103">
        <v>0</v>
      </c>
    </row>
    <row r="245" spans="1:55" s="11" customFormat="1" ht="32.25" hidden="1" customHeight="1" x14ac:dyDescent="0.25">
      <c r="A245" s="15" t="s">
        <v>518</v>
      </c>
      <c r="B245" s="27"/>
      <c r="C245" s="27"/>
      <c r="D245" s="27"/>
      <c r="E245" s="62">
        <v>851</v>
      </c>
      <c r="F245" s="63" t="s">
        <v>421</v>
      </c>
      <c r="G245" s="63" t="s">
        <v>330</v>
      </c>
      <c r="H245" s="62" t="s">
        <v>519</v>
      </c>
      <c r="I245" s="63"/>
      <c r="J245" s="77">
        <f t="shared" si="299"/>
        <v>5000</v>
      </c>
      <c r="K245" s="77">
        <f t="shared" si="299"/>
        <v>0</v>
      </c>
      <c r="L245" s="77">
        <f t="shared" si="299"/>
        <v>5000</v>
      </c>
      <c r="M245" s="77">
        <f t="shared" si="299"/>
        <v>0</v>
      </c>
      <c r="N245" s="77">
        <f t="shared" si="299"/>
        <v>0</v>
      </c>
      <c r="O245" s="77">
        <f t="shared" si="299"/>
        <v>0</v>
      </c>
      <c r="P245" s="77">
        <f t="shared" si="299"/>
        <v>0</v>
      </c>
      <c r="Q245" s="77">
        <f t="shared" si="299"/>
        <v>0</v>
      </c>
      <c r="R245" s="77">
        <f t="shared" si="299"/>
        <v>5000</v>
      </c>
      <c r="S245" s="77">
        <f t="shared" si="299"/>
        <v>0</v>
      </c>
      <c r="T245" s="77">
        <f t="shared" si="300"/>
        <v>5000</v>
      </c>
      <c r="U245" s="77">
        <f t="shared" si="300"/>
        <v>0</v>
      </c>
      <c r="V245" s="77">
        <f t="shared" si="300"/>
        <v>0</v>
      </c>
      <c r="W245" s="77">
        <f t="shared" si="300"/>
        <v>0</v>
      </c>
      <c r="X245" s="77">
        <f t="shared" si="300"/>
        <v>0</v>
      </c>
      <c r="Y245" s="77">
        <f t="shared" si="300"/>
        <v>0</v>
      </c>
      <c r="Z245" s="77">
        <f t="shared" si="300"/>
        <v>5000</v>
      </c>
      <c r="AA245" s="77">
        <f t="shared" si="300"/>
        <v>0</v>
      </c>
      <c r="AB245" s="77">
        <f t="shared" si="300"/>
        <v>5000</v>
      </c>
      <c r="AC245" s="77">
        <f t="shared" si="300"/>
        <v>0</v>
      </c>
      <c r="AD245" s="77">
        <f t="shared" si="301"/>
        <v>0</v>
      </c>
      <c r="AE245" s="77">
        <f t="shared" si="301"/>
        <v>0</v>
      </c>
      <c r="AF245" s="77">
        <f t="shared" si="301"/>
        <v>0</v>
      </c>
      <c r="AG245" s="77">
        <f t="shared" si="301"/>
        <v>0</v>
      </c>
      <c r="AH245" s="77">
        <f t="shared" si="301"/>
        <v>0</v>
      </c>
      <c r="AI245" s="77">
        <f t="shared" si="301"/>
        <v>0</v>
      </c>
      <c r="AJ245" s="77">
        <f t="shared" si="301"/>
        <v>0</v>
      </c>
      <c r="AK245" s="77">
        <f t="shared" si="301"/>
        <v>0</v>
      </c>
      <c r="AL245" s="77">
        <f t="shared" si="301"/>
        <v>0</v>
      </c>
      <c r="AM245" s="77">
        <f t="shared" si="301"/>
        <v>0</v>
      </c>
      <c r="AN245" s="77">
        <f t="shared" si="302"/>
        <v>0</v>
      </c>
      <c r="AO245" s="77">
        <f t="shared" si="302"/>
        <v>0</v>
      </c>
      <c r="AP245" s="77">
        <f t="shared" si="302"/>
        <v>0</v>
      </c>
      <c r="AQ245" s="77">
        <f t="shared" si="302"/>
        <v>0</v>
      </c>
      <c r="AR245" s="77">
        <f t="shared" si="302"/>
        <v>0</v>
      </c>
      <c r="AS245" s="77">
        <f t="shared" si="302"/>
        <v>0</v>
      </c>
      <c r="AT245" s="77">
        <f t="shared" si="302"/>
        <v>0</v>
      </c>
      <c r="AU245" s="77">
        <f t="shared" si="302"/>
        <v>0</v>
      </c>
      <c r="AV245" s="77">
        <f t="shared" si="302"/>
        <v>0</v>
      </c>
      <c r="AW245" s="77">
        <f t="shared" si="302"/>
        <v>0</v>
      </c>
      <c r="AX245" s="77">
        <f t="shared" si="303"/>
        <v>0</v>
      </c>
      <c r="AY245" s="77">
        <f t="shared" si="303"/>
        <v>0</v>
      </c>
      <c r="AZ245" s="77">
        <f t="shared" si="303"/>
        <v>0</v>
      </c>
      <c r="BA245" s="77">
        <f t="shared" si="303"/>
        <v>0</v>
      </c>
      <c r="BB245" s="103">
        <v>0</v>
      </c>
      <c r="BC245" s="103">
        <v>0</v>
      </c>
    </row>
    <row r="246" spans="1:55" s="11" customFormat="1" ht="32.25" hidden="1" customHeight="1" x14ac:dyDescent="0.25">
      <c r="A246" s="27" t="s">
        <v>337</v>
      </c>
      <c r="B246" s="15"/>
      <c r="C246" s="15"/>
      <c r="D246" s="15"/>
      <c r="E246" s="62">
        <v>851</v>
      </c>
      <c r="F246" s="63" t="s">
        <v>421</v>
      </c>
      <c r="G246" s="63" t="s">
        <v>330</v>
      </c>
      <c r="H246" s="62" t="s">
        <v>519</v>
      </c>
      <c r="I246" s="63" t="s">
        <v>338</v>
      </c>
      <c r="J246" s="77">
        <f t="shared" si="299"/>
        <v>5000</v>
      </c>
      <c r="K246" s="77">
        <f t="shared" si="299"/>
        <v>0</v>
      </c>
      <c r="L246" s="77">
        <f t="shared" si="299"/>
        <v>5000</v>
      </c>
      <c r="M246" s="77">
        <f t="shared" si="299"/>
        <v>0</v>
      </c>
      <c r="N246" s="77">
        <f t="shared" si="299"/>
        <v>0</v>
      </c>
      <c r="O246" s="77">
        <f t="shared" si="299"/>
        <v>0</v>
      </c>
      <c r="P246" s="77">
        <f t="shared" si="299"/>
        <v>0</v>
      </c>
      <c r="Q246" s="77">
        <f t="shared" si="299"/>
        <v>0</v>
      </c>
      <c r="R246" s="77">
        <f t="shared" si="299"/>
        <v>5000</v>
      </c>
      <c r="S246" s="77">
        <f t="shared" si="299"/>
        <v>0</v>
      </c>
      <c r="T246" s="77">
        <f t="shared" si="300"/>
        <v>5000</v>
      </c>
      <c r="U246" s="77">
        <f t="shared" si="300"/>
        <v>0</v>
      </c>
      <c r="V246" s="77">
        <f t="shared" si="300"/>
        <v>0</v>
      </c>
      <c r="W246" s="77">
        <f t="shared" si="300"/>
        <v>0</v>
      </c>
      <c r="X246" s="77">
        <f t="shared" si="300"/>
        <v>0</v>
      </c>
      <c r="Y246" s="77">
        <f t="shared" si="300"/>
        <v>0</v>
      </c>
      <c r="Z246" s="77">
        <f t="shared" si="300"/>
        <v>5000</v>
      </c>
      <c r="AA246" s="77">
        <f t="shared" si="300"/>
        <v>0</v>
      </c>
      <c r="AB246" s="77">
        <f t="shared" si="300"/>
        <v>5000</v>
      </c>
      <c r="AC246" s="77">
        <f t="shared" si="300"/>
        <v>0</v>
      </c>
      <c r="AD246" s="77">
        <f t="shared" si="301"/>
        <v>0</v>
      </c>
      <c r="AE246" s="77">
        <f t="shared" si="301"/>
        <v>0</v>
      </c>
      <c r="AF246" s="77">
        <f t="shared" si="301"/>
        <v>0</v>
      </c>
      <c r="AG246" s="77">
        <f t="shared" si="301"/>
        <v>0</v>
      </c>
      <c r="AH246" s="77">
        <f t="shared" si="301"/>
        <v>0</v>
      </c>
      <c r="AI246" s="77">
        <f t="shared" si="301"/>
        <v>0</v>
      </c>
      <c r="AJ246" s="77">
        <f t="shared" si="301"/>
        <v>0</v>
      </c>
      <c r="AK246" s="77">
        <f t="shared" si="301"/>
        <v>0</v>
      </c>
      <c r="AL246" s="77">
        <f t="shared" si="301"/>
        <v>0</v>
      </c>
      <c r="AM246" s="77">
        <f t="shared" si="301"/>
        <v>0</v>
      </c>
      <c r="AN246" s="77">
        <f t="shared" si="302"/>
        <v>0</v>
      </c>
      <c r="AO246" s="77">
        <f t="shared" si="302"/>
        <v>0</v>
      </c>
      <c r="AP246" s="77">
        <f t="shared" si="302"/>
        <v>0</v>
      </c>
      <c r="AQ246" s="77">
        <f t="shared" si="302"/>
        <v>0</v>
      </c>
      <c r="AR246" s="77">
        <f t="shared" si="302"/>
        <v>0</v>
      </c>
      <c r="AS246" s="77">
        <f t="shared" si="302"/>
        <v>0</v>
      </c>
      <c r="AT246" s="77">
        <f t="shared" si="302"/>
        <v>0</v>
      </c>
      <c r="AU246" s="77">
        <f t="shared" si="302"/>
        <v>0</v>
      </c>
      <c r="AV246" s="77">
        <f t="shared" si="302"/>
        <v>0</v>
      </c>
      <c r="AW246" s="77">
        <f t="shared" si="302"/>
        <v>0</v>
      </c>
      <c r="AX246" s="77">
        <f t="shared" si="303"/>
        <v>0</v>
      </c>
      <c r="AY246" s="77">
        <f t="shared" si="303"/>
        <v>0</v>
      </c>
      <c r="AZ246" s="77">
        <f t="shared" si="303"/>
        <v>0</v>
      </c>
      <c r="BA246" s="77">
        <f t="shared" si="303"/>
        <v>0</v>
      </c>
      <c r="BB246" s="103">
        <v>0</v>
      </c>
      <c r="BC246" s="103">
        <v>0</v>
      </c>
    </row>
    <row r="247" spans="1:55" s="11" customFormat="1" ht="32.25" hidden="1" customHeight="1" x14ac:dyDescent="0.25">
      <c r="A247" s="27" t="s">
        <v>339</v>
      </c>
      <c r="B247" s="27"/>
      <c r="C247" s="27"/>
      <c r="D247" s="27"/>
      <c r="E247" s="62">
        <v>851</v>
      </c>
      <c r="F247" s="63" t="s">
        <v>421</v>
      </c>
      <c r="G247" s="63" t="s">
        <v>330</v>
      </c>
      <c r="H247" s="62" t="s">
        <v>519</v>
      </c>
      <c r="I247" s="63" t="s">
        <v>340</v>
      </c>
      <c r="J247" s="77">
        <v>5000</v>
      </c>
      <c r="K247" s="77"/>
      <c r="L247" s="77">
        <f>J247</f>
        <v>5000</v>
      </c>
      <c r="M247" s="77"/>
      <c r="N247" s="77"/>
      <c r="O247" s="77"/>
      <c r="P247" s="77">
        <f>N247</f>
        <v>0</v>
      </c>
      <c r="Q247" s="77"/>
      <c r="R247" s="77">
        <f>J247+N247</f>
        <v>5000</v>
      </c>
      <c r="S247" s="77">
        <f>K247+O247</f>
        <v>0</v>
      </c>
      <c r="T247" s="77">
        <f>L247+P247</f>
        <v>5000</v>
      </c>
      <c r="U247" s="77">
        <f>M247+Q247</f>
        <v>0</v>
      </c>
      <c r="V247" s="77"/>
      <c r="W247" s="77"/>
      <c r="X247" s="77">
        <f>V247</f>
        <v>0</v>
      </c>
      <c r="Y247" s="77"/>
      <c r="Z247" s="77">
        <f>R247+V247</f>
        <v>5000</v>
      </c>
      <c r="AA247" s="77">
        <f>S247+W247</f>
        <v>0</v>
      </c>
      <c r="AB247" s="77">
        <f>T247+X247</f>
        <v>5000</v>
      </c>
      <c r="AC247" s="77">
        <f>U247+Y247</f>
        <v>0</v>
      </c>
      <c r="AD247" s="77"/>
      <c r="AE247" s="77"/>
      <c r="AF247" s="77">
        <f>AD247</f>
        <v>0</v>
      </c>
      <c r="AG247" s="77"/>
      <c r="AH247" s="77"/>
      <c r="AI247" s="77"/>
      <c r="AJ247" s="77">
        <f>AH247</f>
        <v>0</v>
      </c>
      <c r="AK247" s="77"/>
      <c r="AL247" s="77">
        <f>AD247+AH247</f>
        <v>0</v>
      </c>
      <c r="AM247" s="77">
        <f>AE247+AI247</f>
        <v>0</v>
      </c>
      <c r="AN247" s="77">
        <f>AF247+AJ247</f>
        <v>0</v>
      </c>
      <c r="AO247" s="77">
        <f>AG247+AK247</f>
        <v>0</v>
      </c>
      <c r="AP247" s="77"/>
      <c r="AQ247" s="77"/>
      <c r="AR247" s="77">
        <f>AP247</f>
        <v>0</v>
      </c>
      <c r="AS247" s="77"/>
      <c r="AT247" s="77"/>
      <c r="AU247" s="77"/>
      <c r="AV247" s="77">
        <f>AT247</f>
        <v>0</v>
      </c>
      <c r="AW247" s="77"/>
      <c r="AX247" s="77">
        <f>AP247+AT247</f>
        <v>0</v>
      </c>
      <c r="AY247" s="77">
        <f>AQ247+AU247</f>
        <v>0</v>
      </c>
      <c r="AZ247" s="77">
        <f>AR247+AV247</f>
        <v>0</v>
      </c>
      <c r="BA247" s="77">
        <f>AS247+AW247</f>
        <v>0</v>
      </c>
      <c r="BB247" s="103">
        <v>0</v>
      </c>
      <c r="BC247" s="103">
        <v>0</v>
      </c>
    </row>
    <row r="248" spans="1:55" s="11" customFormat="1" ht="17.25" customHeight="1" x14ac:dyDescent="0.25">
      <c r="A248" s="13" t="s">
        <v>520</v>
      </c>
      <c r="B248" s="111"/>
      <c r="C248" s="111"/>
      <c r="D248" s="111"/>
      <c r="E248" s="62">
        <v>851</v>
      </c>
      <c r="F248" s="113" t="s">
        <v>406</v>
      </c>
      <c r="G248" s="113"/>
      <c r="H248" s="62" t="s">
        <v>326</v>
      </c>
      <c r="I248" s="113"/>
      <c r="J248" s="76">
        <f t="shared" ref="J248:BA248" si="304">J249+J253+J260</f>
        <v>15413157.800000001</v>
      </c>
      <c r="K248" s="76">
        <f t="shared" si="304"/>
        <v>11277087</v>
      </c>
      <c r="L248" s="76">
        <f t="shared" si="304"/>
        <v>4136070.8</v>
      </c>
      <c r="M248" s="76">
        <f t="shared" si="304"/>
        <v>0</v>
      </c>
      <c r="N248" s="76">
        <f t="shared" si="304"/>
        <v>20000</v>
      </c>
      <c r="O248" s="76">
        <f t="shared" si="304"/>
        <v>0</v>
      </c>
      <c r="P248" s="76">
        <f t="shared" si="304"/>
        <v>20000</v>
      </c>
      <c r="Q248" s="76">
        <f t="shared" si="304"/>
        <v>0</v>
      </c>
      <c r="R248" s="76">
        <f t="shared" si="304"/>
        <v>15433157.800000001</v>
      </c>
      <c r="S248" s="76">
        <f t="shared" si="304"/>
        <v>11277087</v>
      </c>
      <c r="T248" s="76">
        <f t="shared" si="304"/>
        <v>4156070.8</v>
      </c>
      <c r="U248" s="76">
        <f t="shared" si="304"/>
        <v>0</v>
      </c>
      <c r="V248" s="76">
        <f t="shared" si="304"/>
        <v>1213315.6599999999</v>
      </c>
      <c r="W248" s="76">
        <f t="shared" si="304"/>
        <v>1153315.6599999999</v>
      </c>
      <c r="X248" s="76">
        <f t="shared" si="304"/>
        <v>60000</v>
      </c>
      <c r="Y248" s="76">
        <f t="shared" si="304"/>
        <v>0</v>
      </c>
      <c r="Z248" s="76">
        <f t="shared" si="304"/>
        <v>16646473.460000001</v>
      </c>
      <c r="AA248" s="76">
        <f t="shared" si="304"/>
        <v>12430402.66</v>
      </c>
      <c r="AB248" s="76">
        <f t="shared" si="304"/>
        <v>4216070.8</v>
      </c>
      <c r="AC248" s="76">
        <f t="shared" si="304"/>
        <v>0</v>
      </c>
      <c r="AD248" s="76">
        <f t="shared" si="304"/>
        <v>13772245.670000002</v>
      </c>
      <c r="AE248" s="76">
        <f t="shared" si="304"/>
        <v>11277087</v>
      </c>
      <c r="AF248" s="76">
        <f t="shared" si="304"/>
        <v>2495158.67</v>
      </c>
      <c r="AG248" s="76">
        <f t="shared" si="304"/>
        <v>0</v>
      </c>
      <c r="AH248" s="76">
        <f t="shared" si="304"/>
        <v>0</v>
      </c>
      <c r="AI248" s="76">
        <f t="shared" si="304"/>
        <v>0</v>
      </c>
      <c r="AJ248" s="76">
        <f t="shared" si="304"/>
        <v>0</v>
      </c>
      <c r="AK248" s="76">
        <f t="shared" si="304"/>
        <v>0</v>
      </c>
      <c r="AL248" s="76">
        <f t="shared" si="304"/>
        <v>13772245.670000002</v>
      </c>
      <c r="AM248" s="76">
        <f t="shared" si="304"/>
        <v>11277087</v>
      </c>
      <c r="AN248" s="76">
        <f t="shared" si="304"/>
        <v>2495158.67</v>
      </c>
      <c r="AO248" s="76">
        <f t="shared" si="304"/>
        <v>0</v>
      </c>
      <c r="AP248" s="76">
        <f t="shared" si="304"/>
        <v>14869331.780000001</v>
      </c>
      <c r="AQ248" s="76">
        <f t="shared" si="304"/>
        <v>11277087</v>
      </c>
      <c r="AR248" s="76">
        <f t="shared" si="304"/>
        <v>3592244.7800000003</v>
      </c>
      <c r="AS248" s="76">
        <f t="shared" si="304"/>
        <v>0</v>
      </c>
      <c r="AT248" s="76">
        <f t="shared" si="304"/>
        <v>0</v>
      </c>
      <c r="AU248" s="76">
        <f t="shared" si="304"/>
        <v>0</v>
      </c>
      <c r="AV248" s="76">
        <f t="shared" si="304"/>
        <v>0</v>
      </c>
      <c r="AW248" s="76">
        <f t="shared" si="304"/>
        <v>0</v>
      </c>
      <c r="AX248" s="76">
        <f t="shared" si="304"/>
        <v>14869331.780000001</v>
      </c>
      <c r="AY248" s="76">
        <f t="shared" si="304"/>
        <v>11277087</v>
      </c>
      <c r="AZ248" s="76">
        <f t="shared" si="304"/>
        <v>3592244.7800000003</v>
      </c>
      <c r="BA248" s="76">
        <f t="shared" si="304"/>
        <v>0</v>
      </c>
      <c r="BB248" s="103">
        <v>0</v>
      </c>
      <c r="BC248" s="103">
        <v>0</v>
      </c>
    </row>
    <row r="249" spans="1:55" s="11" customFormat="1" ht="32.25" hidden="1" customHeight="1" x14ac:dyDescent="0.25">
      <c r="A249" s="13" t="s">
        <v>521</v>
      </c>
      <c r="B249" s="111"/>
      <c r="C249" s="111"/>
      <c r="D249" s="111"/>
      <c r="E249" s="62">
        <v>851</v>
      </c>
      <c r="F249" s="113" t="s">
        <v>406</v>
      </c>
      <c r="G249" s="113" t="s">
        <v>328</v>
      </c>
      <c r="H249" s="62" t="s">
        <v>326</v>
      </c>
      <c r="I249" s="113"/>
      <c r="J249" s="76">
        <f t="shared" ref="J249:S251" si="305">J250</f>
        <v>3235700</v>
      </c>
      <c r="K249" s="76">
        <f t="shared" si="305"/>
        <v>0</v>
      </c>
      <c r="L249" s="76">
        <f t="shared" si="305"/>
        <v>3235700</v>
      </c>
      <c r="M249" s="76">
        <f t="shared" si="305"/>
        <v>0</v>
      </c>
      <c r="N249" s="76">
        <f t="shared" si="305"/>
        <v>0</v>
      </c>
      <c r="O249" s="76">
        <f t="shared" si="305"/>
        <v>0</v>
      </c>
      <c r="P249" s="76">
        <f t="shared" si="305"/>
        <v>0</v>
      </c>
      <c r="Q249" s="76">
        <f t="shared" si="305"/>
        <v>0</v>
      </c>
      <c r="R249" s="76">
        <f t="shared" si="305"/>
        <v>3235700</v>
      </c>
      <c r="S249" s="76">
        <f t="shared" si="305"/>
        <v>0</v>
      </c>
      <c r="T249" s="76">
        <f t="shared" ref="T249:AC251" si="306">T250</f>
        <v>3235700</v>
      </c>
      <c r="U249" s="76">
        <f t="shared" si="306"/>
        <v>0</v>
      </c>
      <c r="V249" s="76">
        <f t="shared" si="306"/>
        <v>0</v>
      </c>
      <c r="W249" s="76">
        <f t="shared" si="306"/>
        <v>0</v>
      </c>
      <c r="X249" s="76">
        <f t="shared" si="306"/>
        <v>0</v>
      </c>
      <c r="Y249" s="76">
        <f t="shared" si="306"/>
        <v>0</v>
      </c>
      <c r="Z249" s="76">
        <f t="shared" si="306"/>
        <v>3235700</v>
      </c>
      <c r="AA249" s="76">
        <f t="shared" si="306"/>
        <v>0</v>
      </c>
      <c r="AB249" s="76">
        <f t="shared" si="306"/>
        <v>3235700</v>
      </c>
      <c r="AC249" s="76">
        <f t="shared" si="306"/>
        <v>0</v>
      </c>
      <c r="AD249" s="76">
        <f t="shared" ref="AD249:AM251" si="307">AD250</f>
        <v>1594787.87</v>
      </c>
      <c r="AE249" s="76">
        <f t="shared" si="307"/>
        <v>0</v>
      </c>
      <c r="AF249" s="76">
        <f t="shared" si="307"/>
        <v>1594787.87</v>
      </c>
      <c r="AG249" s="76">
        <f t="shared" si="307"/>
        <v>0</v>
      </c>
      <c r="AH249" s="76">
        <f t="shared" si="307"/>
        <v>0</v>
      </c>
      <c r="AI249" s="76">
        <f t="shared" si="307"/>
        <v>0</v>
      </c>
      <c r="AJ249" s="76">
        <f t="shared" si="307"/>
        <v>0</v>
      </c>
      <c r="AK249" s="76">
        <f t="shared" si="307"/>
        <v>0</v>
      </c>
      <c r="AL249" s="76">
        <f t="shared" si="307"/>
        <v>1594787.87</v>
      </c>
      <c r="AM249" s="76">
        <f t="shared" si="307"/>
        <v>0</v>
      </c>
      <c r="AN249" s="76">
        <f t="shared" ref="AN249:AW251" si="308">AN250</f>
        <v>1594787.87</v>
      </c>
      <c r="AO249" s="76">
        <f t="shared" si="308"/>
        <v>0</v>
      </c>
      <c r="AP249" s="76">
        <f t="shared" si="308"/>
        <v>2691873.98</v>
      </c>
      <c r="AQ249" s="76">
        <f t="shared" si="308"/>
        <v>0</v>
      </c>
      <c r="AR249" s="76">
        <f t="shared" si="308"/>
        <v>2691873.98</v>
      </c>
      <c r="AS249" s="76">
        <f t="shared" si="308"/>
        <v>0</v>
      </c>
      <c r="AT249" s="76">
        <f t="shared" si="308"/>
        <v>0</v>
      </c>
      <c r="AU249" s="76">
        <f t="shared" si="308"/>
        <v>0</v>
      </c>
      <c r="AV249" s="76">
        <f t="shared" si="308"/>
        <v>0</v>
      </c>
      <c r="AW249" s="76">
        <f t="shared" si="308"/>
        <v>0</v>
      </c>
      <c r="AX249" s="76">
        <f t="shared" ref="AX249:BA251" si="309">AX250</f>
        <v>2691873.98</v>
      </c>
      <c r="AY249" s="76">
        <f t="shared" si="309"/>
        <v>0</v>
      </c>
      <c r="AZ249" s="76">
        <f t="shared" si="309"/>
        <v>2691873.98</v>
      </c>
      <c r="BA249" s="76">
        <f t="shared" si="309"/>
        <v>0</v>
      </c>
      <c r="BB249" s="103">
        <v>0</v>
      </c>
      <c r="BC249" s="103">
        <v>0</v>
      </c>
    </row>
    <row r="250" spans="1:55" s="11" customFormat="1" ht="32.25" hidden="1" customHeight="1" x14ac:dyDescent="0.25">
      <c r="A250" s="15" t="s">
        <v>522</v>
      </c>
      <c r="B250" s="27"/>
      <c r="C250" s="27"/>
      <c r="D250" s="27"/>
      <c r="E250" s="62">
        <v>851</v>
      </c>
      <c r="F250" s="63" t="s">
        <v>406</v>
      </c>
      <c r="G250" s="63" t="s">
        <v>328</v>
      </c>
      <c r="H250" s="62" t="s">
        <v>523</v>
      </c>
      <c r="I250" s="63"/>
      <c r="J250" s="77">
        <f t="shared" si="305"/>
        <v>3235700</v>
      </c>
      <c r="K250" s="77">
        <f t="shared" si="305"/>
        <v>0</v>
      </c>
      <c r="L250" s="77">
        <f t="shared" si="305"/>
        <v>3235700</v>
      </c>
      <c r="M250" s="77">
        <f t="shared" si="305"/>
        <v>0</v>
      </c>
      <c r="N250" s="77">
        <f t="shared" si="305"/>
        <v>0</v>
      </c>
      <c r="O250" s="77">
        <f t="shared" si="305"/>
        <v>0</v>
      </c>
      <c r="P250" s="77">
        <f t="shared" si="305"/>
        <v>0</v>
      </c>
      <c r="Q250" s="77">
        <f t="shared" si="305"/>
        <v>0</v>
      </c>
      <c r="R250" s="77">
        <f t="shared" si="305"/>
        <v>3235700</v>
      </c>
      <c r="S250" s="77">
        <f t="shared" si="305"/>
        <v>0</v>
      </c>
      <c r="T250" s="77">
        <f t="shared" si="306"/>
        <v>3235700</v>
      </c>
      <c r="U250" s="77">
        <f t="shared" si="306"/>
        <v>0</v>
      </c>
      <c r="V250" s="77">
        <f t="shared" si="306"/>
        <v>0</v>
      </c>
      <c r="W250" s="77">
        <f t="shared" si="306"/>
        <v>0</v>
      </c>
      <c r="X250" s="77">
        <f t="shared" si="306"/>
        <v>0</v>
      </c>
      <c r="Y250" s="77">
        <f t="shared" si="306"/>
        <v>0</v>
      </c>
      <c r="Z250" s="77">
        <f t="shared" si="306"/>
        <v>3235700</v>
      </c>
      <c r="AA250" s="77">
        <f t="shared" si="306"/>
        <v>0</v>
      </c>
      <c r="AB250" s="77">
        <f t="shared" si="306"/>
        <v>3235700</v>
      </c>
      <c r="AC250" s="77">
        <f t="shared" si="306"/>
        <v>0</v>
      </c>
      <c r="AD250" s="77">
        <f t="shared" si="307"/>
        <v>1594787.87</v>
      </c>
      <c r="AE250" s="77">
        <f t="shared" si="307"/>
        <v>0</v>
      </c>
      <c r="AF250" s="77">
        <f t="shared" si="307"/>
        <v>1594787.87</v>
      </c>
      <c r="AG250" s="77">
        <f t="shared" si="307"/>
        <v>0</v>
      </c>
      <c r="AH250" s="77">
        <f t="shared" si="307"/>
        <v>0</v>
      </c>
      <c r="AI250" s="77">
        <f t="shared" si="307"/>
        <v>0</v>
      </c>
      <c r="AJ250" s="77">
        <f t="shared" si="307"/>
        <v>0</v>
      </c>
      <c r="AK250" s="77">
        <f t="shared" si="307"/>
        <v>0</v>
      </c>
      <c r="AL250" s="77">
        <f t="shared" si="307"/>
        <v>1594787.87</v>
      </c>
      <c r="AM250" s="77">
        <f t="shared" si="307"/>
        <v>0</v>
      </c>
      <c r="AN250" s="77">
        <f t="shared" si="308"/>
        <v>1594787.87</v>
      </c>
      <c r="AO250" s="77">
        <f t="shared" si="308"/>
        <v>0</v>
      </c>
      <c r="AP250" s="77">
        <f t="shared" si="308"/>
        <v>2691873.98</v>
      </c>
      <c r="AQ250" s="77">
        <f t="shared" si="308"/>
        <v>0</v>
      </c>
      <c r="AR250" s="77">
        <f t="shared" si="308"/>
        <v>2691873.98</v>
      </c>
      <c r="AS250" s="77">
        <f t="shared" si="308"/>
        <v>0</v>
      </c>
      <c r="AT250" s="77">
        <f t="shared" si="308"/>
        <v>0</v>
      </c>
      <c r="AU250" s="77">
        <f t="shared" si="308"/>
        <v>0</v>
      </c>
      <c r="AV250" s="77">
        <f t="shared" si="308"/>
        <v>0</v>
      </c>
      <c r="AW250" s="77">
        <f t="shared" si="308"/>
        <v>0</v>
      </c>
      <c r="AX250" s="77">
        <f t="shared" si="309"/>
        <v>2691873.98</v>
      </c>
      <c r="AY250" s="77">
        <f t="shared" si="309"/>
        <v>0</v>
      </c>
      <c r="AZ250" s="77">
        <f t="shared" si="309"/>
        <v>2691873.98</v>
      </c>
      <c r="BA250" s="77">
        <f t="shared" si="309"/>
        <v>0</v>
      </c>
      <c r="BB250" s="103">
        <v>0</v>
      </c>
      <c r="BC250" s="103">
        <v>0</v>
      </c>
    </row>
    <row r="251" spans="1:55" s="11" customFormat="1" ht="32.25" hidden="1" customHeight="1" x14ac:dyDescent="0.25">
      <c r="A251" s="15" t="s">
        <v>356</v>
      </c>
      <c r="B251" s="15"/>
      <c r="C251" s="15"/>
      <c r="D251" s="15"/>
      <c r="E251" s="62">
        <v>851</v>
      </c>
      <c r="F251" s="63" t="s">
        <v>406</v>
      </c>
      <c r="G251" s="63" t="s">
        <v>328</v>
      </c>
      <c r="H251" s="62" t="s">
        <v>523</v>
      </c>
      <c r="I251" s="63" t="s">
        <v>357</v>
      </c>
      <c r="J251" s="77">
        <f t="shared" si="305"/>
        <v>3235700</v>
      </c>
      <c r="K251" s="77">
        <f t="shared" si="305"/>
        <v>0</v>
      </c>
      <c r="L251" s="77">
        <f t="shared" si="305"/>
        <v>3235700</v>
      </c>
      <c r="M251" s="77">
        <f t="shared" si="305"/>
        <v>0</v>
      </c>
      <c r="N251" s="77">
        <f t="shared" si="305"/>
        <v>0</v>
      </c>
      <c r="O251" s="77">
        <f t="shared" si="305"/>
        <v>0</v>
      </c>
      <c r="P251" s="77">
        <f t="shared" si="305"/>
        <v>0</v>
      </c>
      <c r="Q251" s="77">
        <f t="shared" si="305"/>
        <v>0</v>
      </c>
      <c r="R251" s="77">
        <f t="shared" si="305"/>
        <v>3235700</v>
      </c>
      <c r="S251" s="77">
        <f t="shared" si="305"/>
        <v>0</v>
      </c>
      <c r="T251" s="77">
        <f t="shared" si="306"/>
        <v>3235700</v>
      </c>
      <c r="U251" s="77">
        <f t="shared" si="306"/>
        <v>0</v>
      </c>
      <c r="V251" s="77">
        <f t="shared" si="306"/>
        <v>0</v>
      </c>
      <c r="W251" s="77">
        <f t="shared" si="306"/>
        <v>0</v>
      </c>
      <c r="X251" s="77">
        <f t="shared" si="306"/>
        <v>0</v>
      </c>
      <c r="Y251" s="77">
        <f t="shared" si="306"/>
        <v>0</v>
      </c>
      <c r="Z251" s="77">
        <f t="shared" si="306"/>
        <v>3235700</v>
      </c>
      <c r="AA251" s="77">
        <f t="shared" si="306"/>
        <v>0</v>
      </c>
      <c r="AB251" s="77">
        <f t="shared" si="306"/>
        <v>3235700</v>
      </c>
      <c r="AC251" s="77">
        <f t="shared" si="306"/>
        <v>0</v>
      </c>
      <c r="AD251" s="77">
        <f t="shared" si="307"/>
        <v>1594787.87</v>
      </c>
      <c r="AE251" s="77">
        <f t="shared" si="307"/>
        <v>0</v>
      </c>
      <c r="AF251" s="77">
        <f t="shared" si="307"/>
        <v>1594787.87</v>
      </c>
      <c r="AG251" s="77">
        <f t="shared" si="307"/>
        <v>0</v>
      </c>
      <c r="AH251" s="77">
        <f t="shared" si="307"/>
        <v>0</v>
      </c>
      <c r="AI251" s="77">
        <f t="shared" si="307"/>
        <v>0</v>
      </c>
      <c r="AJ251" s="77">
        <f t="shared" si="307"/>
        <v>0</v>
      </c>
      <c r="AK251" s="77">
        <f t="shared" si="307"/>
        <v>0</v>
      </c>
      <c r="AL251" s="77">
        <f t="shared" si="307"/>
        <v>1594787.87</v>
      </c>
      <c r="AM251" s="77">
        <f t="shared" si="307"/>
        <v>0</v>
      </c>
      <c r="AN251" s="77">
        <f t="shared" si="308"/>
        <v>1594787.87</v>
      </c>
      <c r="AO251" s="77">
        <f t="shared" si="308"/>
        <v>0</v>
      </c>
      <c r="AP251" s="77">
        <f t="shared" si="308"/>
        <v>2691873.98</v>
      </c>
      <c r="AQ251" s="77">
        <f t="shared" si="308"/>
        <v>0</v>
      </c>
      <c r="AR251" s="77">
        <f t="shared" si="308"/>
        <v>2691873.98</v>
      </c>
      <c r="AS251" s="77">
        <f t="shared" si="308"/>
        <v>0</v>
      </c>
      <c r="AT251" s="77">
        <f t="shared" si="308"/>
        <v>0</v>
      </c>
      <c r="AU251" s="77">
        <f t="shared" si="308"/>
        <v>0</v>
      </c>
      <c r="AV251" s="77">
        <f t="shared" si="308"/>
        <v>0</v>
      </c>
      <c r="AW251" s="77">
        <f t="shared" si="308"/>
        <v>0</v>
      </c>
      <c r="AX251" s="77">
        <f t="shared" si="309"/>
        <v>2691873.98</v>
      </c>
      <c r="AY251" s="77">
        <f t="shared" si="309"/>
        <v>0</v>
      </c>
      <c r="AZ251" s="77">
        <f t="shared" si="309"/>
        <v>2691873.98</v>
      </c>
      <c r="BA251" s="77">
        <f t="shared" si="309"/>
        <v>0</v>
      </c>
      <c r="BB251" s="103">
        <v>0</v>
      </c>
      <c r="BC251" s="103">
        <v>0</v>
      </c>
    </row>
    <row r="252" spans="1:55" s="11" customFormat="1" ht="32.25" hidden="1" customHeight="1" x14ac:dyDescent="0.25">
      <c r="A252" s="15" t="s">
        <v>358</v>
      </c>
      <c r="B252" s="27"/>
      <c r="C252" s="27"/>
      <c r="D252" s="103"/>
      <c r="E252" s="62">
        <v>851</v>
      </c>
      <c r="F252" s="63" t="s">
        <v>406</v>
      </c>
      <c r="G252" s="63" t="s">
        <v>328</v>
      </c>
      <c r="H252" s="62" t="s">
        <v>523</v>
      </c>
      <c r="I252" s="63" t="s">
        <v>359</v>
      </c>
      <c r="J252" s="77">
        <v>3235700</v>
      </c>
      <c r="K252" s="77"/>
      <c r="L252" s="77">
        <f>J252</f>
        <v>3235700</v>
      </c>
      <c r="M252" s="77"/>
      <c r="N252" s="77"/>
      <c r="O252" s="77"/>
      <c r="P252" s="77">
        <f>N252</f>
        <v>0</v>
      </c>
      <c r="Q252" s="77"/>
      <c r="R252" s="77">
        <f>J252+N252</f>
        <v>3235700</v>
      </c>
      <c r="S252" s="77">
        <f>K252+O252</f>
        <v>0</v>
      </c>
      <c r="T252" s="77">
        <f>L252+P252</f>
        <v>3235700</v>
      </c>
      <c r="U252" s="77">
        <f>M252+Q252</f>
        <v>0</v>
      </c>
      <c r="V252" s="77"/>
      <c r="W252" s="77"/>
      <c r="X252" s="77">
        <f>V252</f>
        <v>0</v>
      </c>
      <c r="Y252" s="77"/>
      <c r="Z252" s="77">
        <f>R252+V252</f>
        <v>3235700</v>
      </c>
      <c r="AA252" s="77">
        <f>S252+W252</f>
        <v>0</v>
      </c>
      <c r="AB252" s="77">
        <f>T252+X252</f>
        <v>3235700</v>
      </c>
      <c r="AC252" s="77">
        <f>U252+Y252</f>
        <v>0</v>
      </c>
      <c r="AD252" s="77">
        <v>1594787.87</v>
      </c>
      <c r="AE252" s="77"/>
      <c r="AF252" s="77">
        <f>AD252</f>
        <v>1594787.87</v>
      </c>
      <c r="AG252" s="77"/>
      <c r="AH252" s="77"/>
      <c r="AI252" s="77"/>
      <c r="AJ252" s="77">
        <f>AH252</f>
        <v>0</v>
      </c>
      <c r="AK252" s="77"/>
      <c r="AL252" s="77">
        <f>AD252+AH252</f>
        <v>1594787.87</v>
      </c>
      <c r="AM252" s="77">
        <f>AE252+AI252</f>
        <v>0</v>
      </c>
      <c r="AN252" s="77">
        <f>AF252+AJ252</f>
        <v>1594787.87</v>
      </c>
      <c r="AO252" s="77">
        <f>AG252+AK252</f>
        <v>0</v>
      </c>
      <c r="AP252" s="77">
        <v>2691873.98</v>
      </c>
      <c r="AQ252" s="77"/>
      <c r="AR252" s="77">
        <f>AP252</f>
        <v>2691873.98</v>
      </c>
      <c r="AS252" s="77"/>
      <c r="AT252" s="77"/>
      <c r="AU252" s="77"/>
      <c r="AV252" s="77">
        <f>AT252</f>
        <v>0</v>
      </c>
      <c r="AW252" s="77"/>
      <c r="AX252" s="77">
        <f>AP252+AT252</f>
        <v>2691873.98</v>
      </c>
      <c r="AY252" s="77">
        <f>AQ252+AU252</f>
        <v>0</v>
      </c>
      <c r="AZ252" s="77">
        <f>AR252+AV252</f>
        <v>2691873.98</v>
      </c>
      <c r="BA252" s="77">
        <f>AS252+AW252</f>
        <v>0</v>
      </c>
      <c r="BB252" s="103">
        <v>0</v>
      </c>
      <c r="BC252" s="103">
        <v>0</v>
      </c>
    </row>
    <row r="253" spans="1:55" s="11" customFormat="1" ht="17.25" customHeight="1" x14ac:dyDescent="0.25">
      <c r="A253" s="13" t="s">
        <v>524</v>
      </c>
      <c r="B253" s="111"/>
      <c r="C253" s="111"/>
      <c r="D253" s="111"/>
      <c r="E253" s="62">
        <v>851</v>
      </c>
      <c r="F253" s="113" t="s">
        <v>406</v>
      </c>
      <c r="G253" s="113" t="s">
        <v>330</v>
      </c>
      <c r="H253" s="62" t="s">
        <v>326</v>
      </c>
      <c r="I253" s="113"/>
      <c r="J253" s="76">
        <f t="shared" ref="J253:BA253" si="310">J257+J254</f>
        <v>12177457.800000001</v>
      </c>
      <c r="K253" s="76">
        <f t="shared" si="310"/>
        <v>11277087</v>
      </c>
      <c r="L253" s="76">
        <f t="shared" si="310"/>
        <v>900370.8</v>
      </c>
      <c r="M253" s="76">
        <f t="shared" si="310"/>
        <v>0</v>
      </c>
      <c r="N253" s="76">
        <f t="shared" si="310"/>
        <v>0</v>
      </c>
      <c r="O253" s="76">
        <f t="shared" si="310"/>
        <v>0</v>
      </c>
      <c r="P253" s="76">
        <f t="shared" si="310"/>
        <v>0</v>
      </c>
      <c r="Q253" s="76">
        <f t="shared" si="310"/>
        <v>0</v>
      </c>
      <c r="R253" s="76">
        <f t="shared" si="310"/>
        <v>12177457.800000001</v>
      </c>
      <c r="S253" s="76">
        <f t="shared" si="310"/>
        <v>11277087</v>
      </c>
      <c r="T253" s="76">
        <f t="shared" si="310"/>
        <v>900370.8</v>
      </c>
      <c r="U253" s="76">
        <f t="shared" si="310"/>
        <v>0</v>
      </c>
      <c r="V253" s="76">
        <f t="shared" si="310"/>
        <v>1153315.6599999999</v>
      </c>
      <c r="W253" s="76">
        <f t="shared" si="310"/>
        <v>1153315.6599999999</v>
      </c>
      <c r="X253" s="76">
        <f t="shared" si="310"/>
        <v>0</v>
      </c>
      <c r="Y253" s="76">
        <f t="shared" si="310"/>
        <v>0</v>
      </c>
      <c r="Z253" s="76">
        <f t="shared" si="310"/>
        <v>13330773.460000001</v>
      </c>
      <c r="AA253" s="76">
        <f t="shared" si="310"/>
        <v>12430402.66</v>
      </c>
      <c r="AB253" s="76">
        <f t="shared" si="310"/>
        <v>900370.8</v>
      </c>
      <c r="AC253" s="76">
        <f t="shared" si="310"/>
        <v>0</v>
      </c>
      <c r="AD253" s="76">
        <f t="shared" si="310"/>
        <v>12177457.800000001</v>
      </c>
      <c r="AE253" s="76">
        <f t="shared" si="310"/>
        <v>11277087</v>
      </c>
      <c r="AF253" s="76">
        <f t="shared" si="310"/>
        <v>900370.8</v>
      </c>
      <c r="AG253" s="76">
        <f t="shared" si="310"/>
        <v>0</v>
      </c>
      <c r="AH253" s="76">
        <f t="shared" si="310"/>
        <v>0</v>
      </c>
      <c r="AI253" s="76">
        <f t="shared" si="310"/>
        <v>0</v>
      </c>
      <c r="AJ253" s="76">
        <f t="shared" si="310"/>
        <v>0</v>
      </c>
      <c r="AK253" s="76">
        <f t="shared" si="310"/>
        <v>0</v>
      </c>
      <c r="AL253" s="76">
        <f t="shared" si="310"/>
        <v>12177457.800000001</v>
      </c>
      <c r="AM253" s="76">
        <f t="shared" si="310"/>
        <v>11277087</v>
      </c>
      <c r="AN253" s="76">
        <f t="shared" si="310"/>
        <v>900370.8</v>
      </c>
      <c r="AO253" s="76">
        <f t="shared" si="310"/>
        <v>0</v>
      </c>
      <c r="AP253" s="76">
        <f t="shared" si="310"/>
        <v>12177457.800000001</v>
      </c>
      <c r="AQ253" s="76">
        <f t="shared" si="310"/>
        <v>11277087</v>
      </c>
      <c r="AR253" s="76">
        <f t="shared" si="310"/>
        <v>900370.8</v>
      </c>
      <c r="AS253" s="76">
        <f t="shared" si="310"/>
        <v>0</v>
      </c>
      <c r="AT253" s="76">
        <f t="shared" si="310"/>
        <v>0</v>
      </c>
      <c r="AU253" s="76">
        <f t="shared" si="310"/>
        <v>0</v>
      </c>
      <c r="AV253" s="76">
        <f t="shared" si="310"/>
        <v>0</v>
      </c>
      <c r="AW253" s="76">
        <f t="shared" si="310"/>
        <v>0</v>
      </c>
      <c r="AX253" s="76">
        <f t="shared" si="310"/>
        <v>12177457.800000001</v>
      </c>
      <c r="AY253" s="76">
        <f t="shared" si="310"/>
        <v>11277087</v>
      </c>
      <c r="AZ253" s="76">
        <f t="shared" si="310"/>
        <v>900370.8</v>
      </c>
      <c r="BA253" s="76">
        <f t="shared" si="310"/>
        <v>0</v>
      </c>
      <c r="BB253" s="103">
        <v>0</v>
      </c>
      <c r="BC253" s="103">
        <v>0</v>
      </c>
    </row>
    <row r="254" spans="1:55" s="120" customFormat="1" ht="78" customHeight="1" x14ac:dyDescent="0.25">
      <c r="A254" s="27" t="s">
        <v>525</v>
      </c>
      <c r="B254" s="27"/>
      <c r="C254" s="27"/>
      <c r="D254" s="27"/>
      <c r="E254" s="62">
        <v>851</v>
      </c>
      <c r="F254" s="62" t="s">
        <v>406</v>
      </c>
      <c r="G254" s="62" t="s">
        <v>330</v>
      </c>
      <c r="H254" s="62" t="s">
        <v>526</v>
      </c>
      <c r="I254" s="62"/>
      <c r="J254" s="77">
        <f t="shared" ref="J254:S255" si="311">J255</f>
        <v>9026160</v>
      </c>
      <c r="K254" s="77">
        <f t="shared" si="311"/>
        <v>9026160</v>
      </c>
      <c r="L254" s="77">
        <f t="shared" si="311"/>
        <v>0</v>
      </c>
      <c r="M254" s="77">
        <f t="shared" si="311"/>
        <v>0</v>
      </c>
      <c r="N254" s="77">
        <f t="shared" si="311"/>
        <v>0</v>
      </c>
      <c r="O254" s="77">
        <f t="shared" si="311"/>
        <v>0</v>
      </c>
      <c r="P254" s="77">
        <f t="shared" si="311"/>
        <v>0</v>
      </c>
      <c r="Q254" s="77">
        <f t="shared" si="311"/>
        <v>0</v>
      </c>
      <c r="R254" s="77">
        <f t="shared" si="311"/>
        <v>9026160</v>
      </c>
      <c r="S254" s="77">
        <f t="shared" si="311"/>
        <v>9026160</v>
      </c>
      <c r="T254" s="77">
        <f t="shared" ref="T254:AC255" si="312">T255</f>
        <v>0</v>
      </c>
      <c r="U254" s="77">
        <f t="shared" si="312"/>
        <v>0</v>
      </c>
      <c r="V254" s="77">
        <f t="shared" si="312"/>
        <v>1153315.6599999999</v>
      </c>
      <c r="W254" s="77">
        <f t="shared" si="312"/>
        <v>1153315.6599999999</v>
      </c>
      <c r="X254" s="77">
        <f t="shared" si="312"/>
        <v>0</v>
      </c>
      <c r="Y254" s="77">
        <f t="shared" si="312"/>
        <v>0</v>
      </c>
      <c r="Z254" s="77">
        <f t="shared" si="312"/>
        <v>10179475.66</v>
      </c>
      <c r="AA254" s="77">
        <f t="shared" si="312"/>
        <v>10179475.66</v>
      </c>
      <c r="AB254" s="77">
        <f t="shared" si="312"/>
        <v>0</v>
      </c>
      <c r="AC254" s="77">
        <f t="shared" si="312"/>
        <v>0</v>
      </c>
      <c r="AD254" s="77">
        <f t="shared" ref="AD254:AM255" si="313">AD255</f>
        <v>9026160</v>
      </c>
      <c r="AE254" s="77">
        <f t="shared" si="313"/>
        <v>9026160</v>
      </c>
      <c r="AF254" s="77">
        <f t="shared" si="313"/>
        <v>0</v>
      </c>
      <c r="AG254" s="77">
        <f t="shared" si="313"/>
        <v>0</v>
      </c>
      <c r="AH254" s="77">
        <f t="shared" si="313"/>
        <v>0</v>
      </c>
      <c r="AI254" s="77">
        <f t="shared" si="313"/>
        <v>0</v>
      </c>
      <c r="AJ254" s="77">
        <f t="shared" si="313"/>
        <v>0</v>
      </c>
      <c r="AK254" s="77">
        <f t="shared" si="313"/>
        <v>0</v>
      </c>
      <c r="AL254" s="77">
        <f t="shared" si="313"/>
        <v>9026160</v>
      </c>
      <c r="AM254" s="77">
        <f t="shared" si="313"/>
        <v>9026160</v>
      </c>
      <c r="AN254" s="77">
        <f t="shared" ref="AN254:AW255" si="314">AN255</f>
        <v>0</v>
      </c>
      <c r="AO254" s="77">
        <f t="shared" si="314"/>
        <v>0</v>
      </c>
      <c r="AP254" s="77">
        <f t="shared" si="314"/>
        <v>9026160</v>
      </c>
      <c r="AQ254" s="77">
        <f t="shared" si="314"/>
        <v>9026160</v>
      </c>
      <c r="AR254" s="77">
        <f t="shared" si="314"/>
        <v>0</v>
      </c>
      <c r="AS254" s="77">
        <f t="shared" si="314"/>
        <v>0</v>
      </c>
      <c r="AT254" s="77">
        <f t="shared" si="314"/>
        <v>0</v>
      </c>
      <c r="AU254" s="77">
        <f t="shared" si="314"/>
        <v>0</v>
      </c>
      <c r="AV254" s="77">
        <f t="shared" si="314"/>
        <v>0</v>
      </c>
      <c r="AW254" s="77">
        <f t="shared" si="314"/>
        <v>0</v>
      </c>
      <c r="AX254" s="77">
        <f t="shared" ref="AX254:BA255" si="315">AX255</f>
        <v>9026160</v>
      </c>
      <c r="AY254" s="77">
        <f t="shared" si="315"/>
        <v>9026160</v>
      </c>
      <c r="AZ254" s="77">
        <f t="shared" si="315"/>
        <v>0</v>
      </c>
      <c r="BA254" s="77">
        <f t="shared" si="315"/>
        <v>0</v>
      </c>
      <c r="BB254" s="103">
        <v>0</v>
      </c>
      <c r="BC254" s="103">
        <v>0</v>
      </c>
    </row>
    <row r="255" spans="1:55" s="120" customFormat="1" ht="48" customHeight="1" x14ac:dyDescent="0.25">
      <c r="A255" s="27" t="s">
        <v>452</v>
      </c>
      <c r="B255" s="27"/>
      <c r="C255" s="27"/>
      <c r="D255" s="27"/>
      <c r="E255" s="62">
        <v>851</v>
      </c>
      <c r="F255" s="62" t="s">
        <v>406</v>
      </c>
      <c r="G255" s="62" t="s">
        <v>330</v>
      </c>
      <c r="H255" s="62" t="s">
        <v>526</v>
      </c>
      <c r="I255" s="62" t="s">
        <v>453</v>
      </c>
      <c r="J255" s="77">
        <f t="shared" si="311"/>
        <v>9026160</v>
      </c>
      <c r="K255" s="77">
        <f t="shared" si="311"/>
        <v>9026160</v>
      </c>
      <c r="L255" s="77">
        <f t="shared" si="311"/>
        <v>0</v>
      </c>
      <c r="M255" s="77">
        <f t="shared" si="311"/>
        <v>0</v>
      </c>
      <c r="N255" s="77">
        <f t="shared" si="311"/>
        <v>0</v>
      </c>
      <c r="O255" s="77">
        <f t="shared" si="311"/>
        <v>0</v>
      </c>
      <c r="P255" s="77">
        <f t="shared" si="311"/>
        <v>0</v>
      </c>
      <c r="Q255" s="77">
        <f t="shared" si="311"/>
        <v>0</v>
      </c>
      <c r="R255" s="77">
        <f t="shared" si="311"/>
        <v>9026160</v>
      </c>
      <c r="S255" s="77">
        <f t="shared" si="311"/>
        <v>9026160</v>
      </c>
      <c r="T255" s="77">
        <f t="shared" si="312"/>
        <v>0</v>
      </c>
      <c r="U255" s="77">
        <f t="shared" si="312"/>
        <v>0</v>
      </c>
      <c r="V255" s="77">
        <f t="shared" si="312"/>
        <v>1153315.6599999999</v>
      </c>
      <c r="W255" s="77">
        <f t="shared" si="312"/>
        <v>1153315.6599999999</v>
      </c>
      <c r="X255" s="77">
        <f t="shared" si="312"/>
        <v>0</v>
      </c>
      <c r="Y255" s="77">
        <f t="shared" si="312"/>
        <v>0</v>
      </c>
      <c r="Z255" s="77">
        <f t="shared" si="312"/>
        <v>10179475.66</v>
      </c>
      <c r="AA255" s="77">
        <f t="shared" si="312"/>
        <v>10179475.66</v>
      </c>
      <c r="AB255" s="77">
        <f t="shared" si="312"/>
        <v>0</v>
      </c>
      <c r="AC255" s="77">
        <f t="shared" si="312"/>
        <v>0</v>
      </c>
      <c r="AD255" s="77">
        <f t="shared" si="313"/>
        <v>9026160</v>
      </c>
      <c r="AE255" s="77">
        <f t="shared" si="313"/>
        <v>9026160</v>
      </c>
      <c r="AF255" s="77">
        <f t="shared" si="313"/>
        <v>0</v>
      </c>
      <c r="AG255" s="77">
        <f t="shared" si="313"/>
        <v>0</v>
      </c>
      <c r="AH255" s="77">
        <f t="shared" si="313"/>
        <v>0</v>
      </c>
      <c r="AI255" s="77">
        <f t="shared" si="313"/>
        <v>0</v>
      </c>
      <c r="AJ255" s="77">
        <f t="shared" si="313"/>
        <v>0</v>
      </c>
      <c r="AK255" s="77">
        <f t="shared" si="313"/>
        <v>0</v>
      </c>
      <c r="AL255" s="77">
        <f t="shared" si="313"/>
        <v>9026160</v>
      </c>
      <c r="AM255" s="77">
        <f t="shared" si="313"/>
        <v>9026160</v>
      </c>
      <c r="AN255" s="77">
        <f t="shared" si="314"/>
        <v>0</v>
      </c>
      <c r="AO255" s="77">
        <f t="shared" si="314"/>
        <v>0</v>
      </c>
      <c r="AP255" s="77">
        <f t="shared" si="314"/>
        <v>9026160</v>
      </c>
      <c r="AQ255" s="77">
        <f t="shared" si="314"/>
        <v>9026160</v>
      </c>
      <c r="AR255" s="77">
        <f t="shared" si="314"/>
        <v>0</v>
      </c>
      <c r="AS255" s="77">
        <f t="shared" si="314"/>
        <v>0</v>
      </c>
      <c r="AT255" s="77">
        <f t="shared" si="314"/>
        <v>0</v>
      </c>
      <c r="AU255" s="77">
        <f t="shared" si="314"/>
        <v>0</v>
      </c>
      <c r="AV255" s="77">
        <f t="shared" si="314"/>
        <v>0</v>
      </c>
      <c r="AW255" s="77">
        <f t="shared" si="314"/>
        <v>0</v>
      </c>
      <c r="AX255" s="77">
        <f t="shared" si="315"/>
        <v>9026160</v>
      </c>
      <c r="AY255" s="77">
        <f t="shared" si="315"/>
        <v>9026160</v>
      </c>
      <c r="AZ255" s="77">
        <f t="shared" si="315"/>
        <v>0</v>
      </c>
      <c r="BA255" s="77">
        <f t="shared" si="315"/>
        <v>0</v>
      </c>
      <c r="BB255" s="103">
        <v>0</v>
      </c>
      <c r="BC255" s="103">
        <v>0</v>
      </c>
    </row>
    <row r="256" spans="1:55" s="120" customFormat="1" ht="18" customHeight="1" x14ac:dyDescent="0.25">
      <c r="A256" s="27" t="s">
        <v>454</v>
      </c>
      <c r="B256" s="27"/>
      <c r="C256" s="27"/>
      <c r="D256" s="27"/>
      <c r="E256" s="62">
        <v>851</v>
      </c>
      <c r="F256" s="62" t="s">
        <v>406</v>
      </c>
      <c r="G256" s="62" t="s">
        <v>330</v>
      </c>
      <c r="H256" s="62" t="s">
        <v>526</v>
      </c>
      <c r="I256" s="62" t="s">
        <v>455</v>
      </c>
      <c r="J256" s="77">
        <v>9026160</v>
      </c>
      <c r="K256" s="77">
        <f>J256</f>
        <v>9026160</v>
      </c>
      <c r="L256" s="77"/>
      <c r="M256" s="77"/>
      <c r="N256" s="77"/>
      <c r="O256" s="77">
        <f>N256</f>
        <v>0</v>
      </c>
      <c r="P256" s="77"/>
      <c r="Q256" s="77"/>
      <c r="R256" s="77">
        <f>J256+N256</f>
        <v>9026160</v>
      </c>
      <c r="S256" s="77">
        <f>K256+O256</f>
        <v>9026160</v>
      </c>
      <c r="T256" s="77">
        <f>L256+P256</f>
        <v>0</v>
      </c>
      <c r="U256" s="77">
        <f>M256+Q256</f>
        <v>0</v>
      </c>
      <c r="V256" s="77">
        <v>1153315.6599999999</v>
      </c>
      <c r="W256" s="77">
        <f>V256</f>
        <v>1153315.6599999999</v>
      </c>
      <c r="X256" s="77"/>
      <c r="Y256" s="77"/>
      <c r="Z256" s="77">
        <f>R256+V256</f>
        <v>10179475.66</v>
      </c>
      <c r="AA256" s="77">
        <f>S256+W256</f>
        <v>10179475.66</v>
      </c>
      <c r="AB256" s="77">
        <f>T256+X256</f>
        <v>0</v>
      </c>
      <c r="AC256" s="77">
        <f>U256+Y256</f>
        <v>0</v>
      </c>
      <c r="AD256" s="77">
        <v>9026160</v>
      </c>
      <c r="AE256" s="77">
        <f>AD256</f>
        <v>9026160</v>
      </c>
      <c r="AF256" s="77"/>
      <c r="AG256" s="77"/>
      <c r="AH256" s="77"/>
      <c r="AI256" s="77">
        <f>AH256</f>
        <v>0</v>
      </c>
      <c r="AJ256" s="77"/>
      <c r="AK256" s="77"/>
      <c r="AL256" s="77">
        <f>AD256+AH256</f>
        <v>9026160</v>
      </c>
      <c r="AM256" s="77">
        <f>AE256+AI256</f>
        <v>9026160</v>
      </c>
      <c r="AN256" s="77">
        <f>AF256+AJ256</f>
        <v>0</v>
      </c>
      <c r="AO256" s="77">
        <f>AG256+AK256</f>
        <v>0</v>
      </c>
      <c r="AP256" s="77">
        <v>9026160</v>
      </c>
      <c r="AQ256" s="77">
        <f>AP256</f>
        <v>9026160</v>
      </c>
      <c r="AR256" s="77"/>
      <c r="AS256" s="77"/>
      <c r="AT256" s="77"/>
      <c r="AU256" s="77">
        <f>AT256</f>
        <v>0</v>
      </c>
      <c r="AV256" s="77"/>
      <c r="AW256" s="77"/>
      <c r="AX256" s="77">
        <f>AP256+AT256</f>
        <v>9026160</v>
      </c>
      <c r="AY256" s="77">
        <f>AQ256+AU256</f>
        <v>9026160</v>
      </c>
      <c r="AZ256" s="77">
        <f>AR256+AV256</f>
        <v>0</v>
      </c>
      <c r="BA256" s="77">
        <f>AS256+AW256</f>
        <v>0</v>
      </c>
      <c r="BB256" s="103">
        <v>0</v>
      </c>
      <c r="BC256" s="103">
        <v>0</v>
      </c>
    </row>
    <row r="257" spans="1:55" s="11" customFormat="1" ht="32.25" hidden="1" customHeight="1" x14ac:dyDescent="0.25">
      <c r="A257" s="27" t="s">
        <v>527</v>
      </c>
      <c r="B257" s="15"/>
      <c r="C257" s="15"/>
      <c r="D257" s="15"/>
      <c r="E257" s="62">
        <v>851</v>
      </c>
      <c r="F257" s="63" t="s">
        <v>406</v>
      </c>
      <c r="G257" s="63" t="s">
        <v>330</v>
      </c>
      <c r="H257" s="62" t="s">
        <v>528</v>
      </c>
      <c r="I257" s="63"/>
      <c r="J257" s="77">
        <f t="shared" ref="J257:S258" si="316">J258</f>
        <v>3151297.8</v>
      </c>
      <c r="K257" s="77">
        <f t="shared" si="316"/>
        <v>2250927</v>
      </c>
      <c r="L257" s="77">
        <f t="shared" si="316"/>
        <v>900370.8</v>
      </c>
      <c r="M257" s="77">
        <f t="shared" si="316"/>
        <v>0</v>
      </c>
      <c r="N257" s="77">
        <f t="shared" si="316"/>
        <v>0</v>
      </c>
      <c r="O257" s="77">
        <f t="shared" si="316"/>
        <v>0</v>
      </c>
      <c r="P257" s="77">
        <f t="shared" si="316"/>
        <v>0</v>
      </c>
      <c r="Q257" s="77">
        <f t="shared" si="316"/>
        <v>0</v>
      </c>
      <c r="R257" s="77">
        <f t="shared" si="316"/>
        <v>3151297.8</v>
      </c>
      <c r="S257" s="77">
        <f t="shared" si="316"/>
        <v>2250927</v>
      </c>
      <c r="T257" s="77">
        <f t="shared" ref="T257:AC258" si="317">T258</f>
        <v>900370.8</v>
      </c>
      <c r="U257" s="77">
        <f t="shared" si="317"/>
        <v>0</v>
      </c>
      <c r="V257" s="77">
        <f t="shared" si="317"/>
        <v>0</v>
      </c>
      <c r="W257" s="77">
        <f t="shared" si="317"/>
        <v>0</v>
      </c>
      <c r="X257" s="77">
        <f t="shared" si="317"/>
        <v>0</v>
      </c>
      <c r="Y257" s="77">
        <f t="shared" si="317"/>
        <v>0</v>
      </c>
      <c r="Z257" s="77">
        <f t="shared" si="317"/>
        <v>3151297.8</v>
      </c>
      <c r="AA257" s="77">
        <f t="shared" si="317"/>
        <v>2250927</v>
      </c>
      <c r="AB257" s="77">
        <f t="shared" si="317"/>
        <v>900370.8</v>
      </c>
      <c r="AC257" s="77">
        <f t="shared" si="317"/>
        <v>0</v>
      </c>
      <c r="AD257" s="77">
        <f t="shared" ref="AD257:AM258" si="318">AD258</f>
        <v>3151297.8</v>
      </c>
      <c r="AE257" s="77">
        <f t="shared" si="318"/>
        <v>2250927</v>
      </c>
      <c r="AF257" s="77">
        <f t="shared" si="318"/>
        <v>900370.8</v>
      </c>
      <c r="AG257" s="77">
        <f t="shared" si="318"/>
        <v>0</v>
      </c>
      <c r="AH257" s="77">
        <f t="shared" si="318"/>
        <v>0</v>
      </c>
      <c r="AI257" s="77">
        <f t="shared" si="318"/>
        <v>0</v>
      </c>
      <c r="AJ257" s="77">
        <f t="shared" si="318"/>
        <v>0</v>
      </c>
      <c r="AK257" s="77">
        <f t="shared" si="318"/>
        <v>0</v>
      </c>
      <c r="AL257" s="77">
        <f t="shared" si="318"/>
        <v>3151297.8</v>
      </c>
      <c r="AM257" s="77">
        <f t="shared" si="318"/>
        <v>2250927</v>
      </c>
      <c r="AN257" s="77">
        <f t="shared" ref="AN257:AW258" si="319">AN258</f>
        <v>900370.8</v>
      </c>
      <c r="AO257" s="77">
        <f t="shared" si="319"/>
        <v>0</v>
      </c>
      <c r="AP257" s="77">
        <f t="shared" si="319"/>
        <v>3151297.8</v>
      </c>
      <c r="AQ257" s="77">
        <f t="shared" si="319"/>
        <v>2250927</v>
      </c>
      <c r="AR257" s="77">
        <f t="shared" si="319"/>
        <v>900370.8</v>
      </c>
      <c r="AS257" s="77">
        <f t="shared" si="319"/>
        <v>0</v>
      </c>
      <c r="AT257" s="77">
        <f t="shared" si="319"/>
        <v>0</v>
      </c>
      <c r="AU257" s="77">
        <f t="shared" si="319"/>
        <v>0</v>
      </c>
      <c r="AV257" s="77">
        <f t="shared" si="319"/>
        <v>0</v>
      </c>
      <c r="AW257" s="77">
        <f t="shared" si="319"/>
        <v>0</v>
      </c>
      <c r="AX257" s="77">
        <f t="shared" ref="AX257:BA258" si="320">AX258</f>
        <v>3151297.8</v>
      </c>
      <c r="AY257" s="77">
        <f t="shared" si="320"/>
        <v>2250927</v>
      </c>
      <c r="AZ257" s="77">
        <f t="shared" si="320"/>
        <v>900370.8</v>
      </c>
      <c r="BA257" s="77">
        <f t="shared" si="320"/>
        <v>0</v>
      </c>
      <c r="BB257" s="103">
        <v>0</v>
      </c>
      <c r="BC257" s="103">
        <v>0</v>
      </c>
    </row>
    <row r="258" spans="1:55" s="11" customFormat="1" ht="32.25" hidden="1" customHeight="1" x14ac:dyDescent="0.25">
      <c r="A258" s="27" t="s">
        <v>356</v>
      </c>
      <c r="B258" s="15"/>
      <c r="C258" s="15"/>
      <c r="D258" s="15"/>
      <c r="E258" s="62">
        <v>851</v>
      </c>
      <c r="F258" s="63" t="s">
        <v>406</v>
      </c>
      <c r="G258" s="63" t="s">
        <v>330</v>
      </c>
      <c r="H258" s="62" t="s">
        <v>528</v>
      </c>
      <c r="I258" s="63" t="s">
        <v>357</v>
      </c>
      <c r="J258" s="77">
        <f t="shared" si="316"/>
        <v>3151297.8</v>
      </c>
      <c r="K258" s="77">
        <f t="shared" si="316"/>
        <v>2250927</v>
      </c>
      <c r="L258" s="77">
        <f t="shared" si="316"/>
        <v>900370.8</v>
      </c>
      <c r="M258" s="77">
        <f t="shared" si="316"/>
        <v>0</v>
      </c>
      <c r="N258" s="77">
        <f t="shared" si="316"/>
        <v>0</v>
      </c>
      <c r="O258" s="77">
        <f t="shared" si="316"/>
        <v>0</v>
      </c>
      <c r="P258" s="77">
        <f t="shared" si="316"/>
        <v>0</v>
      </c>
      <c r="Q258" s="77">
        <f t="shared" si="316"/>
        <v>0</v>
      </c>
      <c r="R258" s="77">
        <f t="shared" si="316"/>
        <v>3151297.8</v>
      </c>
      <c r="S258" s="77">
        <f t="shared" si="316"/>
        <v>2250927</v>
      </c>
      <c r="T258" s="77">
        <f t="shared" si="317"/>
        <v>900370.8</v>
      </c>
      <c r="U258" s="77">
        <f t="shared" si="317"/>
        <v>0</v>
      </c>
      <c r="V258" s="77">
        <f t="shared" si="317"/>
        <v>0</v>
      </c>
      <c r="W258" s="77">
        <f t="shared" si="317"/>
        <v>0</v>
      </c>
      <c r="X258" s="77">
        <f t="shared" si="317"/>
        <v>0</v>
      </c>
      <c r="Y258" s="77">
        <f t="shared" si="317"/>
        <v>0</v>
      </c>
      <c r="Z258" s="77">
        <f t="shared" si="317"/>
        <v>3151297.8</v>
      </c>
      <c r="AA258" s="77">
        <f t="shared" si="317"/>
        <v>2250927</v>
      </c>
      <c r="AB258" s="77">
        <f t="shared" si="317"/>
        <v>900370.8</v>
      </c>
      <c r="AC258" s="77">
        <f t="shared" si="317"/>
        <v>0</v>
      </c>
      <c r="AD258" s="77">
        <f t="shared" si="318"/>
        <v>3151297.8</v>
      </c>
      <c r="AE258" s="77">
        <f t="shared" si="318"/>
        <v>2250927</v>
      </c>
      <c r="AF258" s="77">
        <f t="shared" si="318"/>
        <v>900370.8</v>
      </c>
      <c r="AG258" s="77">
        <f t="shared" si="318"/>
        <v>0</v>
      </c>
      <c r="AH258" s="77">
        <f t="shared" si="318"/>
        <v>0</v>
      </c>
      <c r="AI258" s="77">
        <f t="shared" si="318"/>
        <v>0</v>
      </c>
      <c r="AJ258" s="77">
        <f t="shared" si="318"/>
        <v>0</v>
      </c>
      <c r="AK258" s="77">
        <f t="shared" si="318"/>
        <v>0</v>
      </c>
      <c r="AL258" s="77">
        <f t="shared" si="318"/>
        <v>3151297.8</v>
      </c>
      <c r="AM258" s="77">
        <f t="shared" si="318"/>
        <v>2250927</v>
      </c>
      <c r="AN258" s="77">
        <f t="shared" si="319"/>
        <v>900370.8</v>
      </c>
      <c r="AO258" s="77">
        <f t="shared" si="319"/>
        <v>0</v>
      </c>
      <c r="AP258" s="77">
        <f t="shared" si="319"/>
        <v>3151297.8</v>
      </c>
      <c r="AQ258" s="77">
        <f t="shared" si="319"/>
        <v>2250927</v>
      </c>
      <c r="AR258" s="77">
        <f t="shared" si="319"/>
        <v>900370.8</v>
      </c>
      <c r="AS258" s="77">
        <f t="shared" si="319"/>
        <v>0</v>
      </c>
      <c r="AT258" s="77">
        <f t="shared" si="319"/>
        <v>0</v>
      </c>
      <c r="AU258" s="77">
        <f t="shared" si="319"/>
        <v>0</v>
      </c>
      <c r="AV258" s="77">
        <f t="shared" si="319"/>
        <v>0</v>
      </c>
      <c r="AW258" s="77">
        <f t="shared" si="319"/>
        <v>0</v>
      </c>
      <c r="AX258" s="77">
        <f t="shared" si="320"/>
        <v>3151297.8</v>
      </c>
      <c r="AY258" s="77">
        <f t="shared" si="320"/>
        <v>2250927</v>
      </c>
      <c r="AZ258" s="77">
        <f t="shared" si="320"/>
        <v>900370.8</v>
      </c>
      <c r="BA258" s="77">
        <f t="shared" si="320"/>
        <v>0</v>
      </c>
      <c r="BB258" s="103">
        <v>0</v>
      </c>
      <c r="BC258" s="103">
        <v>0</v>
      </c>
    </row>
    <row r="259" spans="1:55" s="11" customFormat="1" ht="32.25" hidden="1" customHeight="1" x14ac:dyDescent="0.25">
      <c r="A259" s="27" t="s">
        <v>358</v>
      </c>
      <c r="B259" s="15"/>
      <c r="C259" s="15"/>
      <c r="D259" s="15"/>
      <c r="E259" s="62">
        <v>851</v>
      </c>
      <c r="F259" s="63" t="s">
        <v>406</v>
      </c>
      <c r="G259" s="63" t="s">
        <v>330</v>
      </c>
      <c r="H259" s="62" t="s">
        <v>528</v>
      </c>
      <c r="I259" s="63" t="s">
        <v>359</v>
      </c>
      <c r="J259" s="77">
        <v>3151297.8</v>
      </c>
      <c r="K259" s="77">
        <v>2250927</v>
      </c>
      <c r="L259" s="77">
        <v>900370.8</v>
      </c>
      <c r="M259" s="77"/>
      <c r="N259" s="77"/>
      <c r="O259" s="77"/>
      <c r="P259" s="77"/>
      <c r="Q259" s="77"/>
      <c r="R259" s="77">
        <f>J259+N259</f>
        <v>3151297.8</v>
      </c>
      <c r="S259" s="77">
        <f>K259+O259</f>
        <v>2250927</v>
      </c>
      <c r="T259" s="77">
        <f>L259+P259</f>
        <v>900370.8</v>
      </c>
      <c r="U259" s="77">
        <f>M259+Q259</f>
        <v>0</v>
      </c>
      <c r="V259" s="77"/>
      <c r="W259" s="77"/>
      <c r="X259" s="77"/>
      <c r="Y259" s="77"/>
      <c r="Z259" s="77">
        <f>R259+V259</f>
        <v>3151297.8</v>
      </c>
      <c r="AA259" s="77">
        <f>S259+W259</f>
        <v>2250927</v>
      </c>
      <c r="AB259" s="77">
        <f>T259+X259</f>
        <v>900370.8</v>
      </c>
      <c r="AC259" s="77">
        <f>U259+Y259</f>
        <v>0</v>
      </c>
      <c r="AD259" s="77">
        <v>3151297.8</v>
      </c>
      <c r="AE259" s="77">
        <v>2250927</v>
      </c>
      <c r="AF259" s="77">
        <v>900370.8</v>
      </c>
      <c r="AG259" s="77"/>
      <c r="AH259" s="77"/>
      <c r="AI259" s="77"/>
      <c r="AJ259" s="77"/>
      <c r="AK259" s="77"/>
      <c r="AL259" s="77">
        <f>AD259+AH259</f>
        <v>3151297.8</v>
      </c>
      <c r="AM259" s="77">
        <f>AE259+AI259</f>
        <v>2250927</v>
      </c>
      <c r="AN259" s="77">
        <f>AF259+AJ259</f>
        <v>900370.8</v>
      </c>
      <c r="AO259" s="77">
        <f>AG259+AK259</f>
        <v>0</v>
      </c>
      <c r="AP259" s="77">
        <v>3151297.8</v>
      </c>
      <c r="AQ259" s="77">
        <v>2250927</v>
      </c>
      <c r="AR259" s="77">
        <v>900370.8</v>
      </c>
      <c r="AS259" s="77"/>
      <c r="AT259" s="77"/>
      <c r="AU259" s="77"/>
      <c r="AV259" s="77"/>
      <c r="AW259" s="77"/>
      <c r="AX259" s="77">
        <f>AP259+AT259</f>
        <v>3151297.8</v>
      </c>
      <c r="AY259" s="77">
        <f>AQ259+AU259</f>
        <v>2250927</v>
      </c>
      <c r="AZ259" s="77">
        <f>AR259+AV259</f>
        <v>900370.8</v>
      </c>
      <c r="BA259" s="77">
        <f>AS259+AW259</f>
        <v>0</v>
      </c>
      <c r="BB259" s="103">
        <v>0</v>
      </c>
      <c r="BC259" s="103">
        <v>0</v>
      </c>
    </row>
    <row r="260" spans="1:55" s="11" customFormat="1" ht="32.25" customHeight="1" x14ac:dyDescent="0.25">
      <c r="A260" s="13" t="s">
        <v>529</v>
      </c>
      <c r="B260" s="111"/>
      <c r="C260" s="111"/>
      <c r="D260" s="111"/>
      <c r="E260" s="62">
        <v>851</v>
      </c>
      <c r="F260" s="113" t="s">
        <v>406</v>
      </c>
      <c r="G260" s="113" t="s">
        <v>530</v>
      </c>
      <c r="H260" s="62" t="s">
        <v>326</v>
      </c>
      <c r="I260" s="113"/>
      <c r="J260" s="76">
        <f t="shared" ref="J260:S262" si="321">J261</f>
        <v>0</v>
      </c>
      <c r="K260" s="76">
        <f t="shared" si="321"/>
        <v>0</v>
      </c>
      <c r="L260" s="76">
        <f t="shared" si="321"/>
        <v>0</v>
      </c>
      <c r="M260" s="76">
        <f t="shared" si="321"/>
        <v>0</v>
      </c>
      <c r="N260" s="76">
        <f t="shared" si="321"/>
        <v>20000</v>
      </c>
      <c r="O260" s="76">
        <f t="shared" si="321"/>
        <v>0</v>
      </c>
      <c r="P260" s="76">
        <f t="shared" si="321"/>
        <v>20000</v>
      </c>
      <c r="Q260" s="76">
        <f t="shared" si="321"/>
        <v>0</v>
      </c>
      <c r="R260" s="76">
        <f t="shared" si="321"/>
        <v>20000</v>
      </c>
      <c r="S260" s="76">
        <f t="shared" si="321"/>
        <v>0</v>
      </c>
      <c r="T260" s="76">
        <f t="shared" ref="T260:AC262" si="322">T261</f>
        <v>20000</v>
      </c>
      <c r="U260" s="76">
        <f t="shared" si="322"/>
        <v>0</v>
      </c>
      <c r="V260" s="76">
        <f t="shared" si="322"/>
        <v>60000</v>
      </c>
      <c r="W260" s="76">
        <f t="shared" si="322"/>
        <v>0</v>
      </c>
      <c r="X260" s="76">
        <f t="shared" si="322"/>
        <v>60000</v>
      </c>
      <c r="Y260" s="76">
        <f t="shared" si="322"/>
        <v>0</v>
      </c>
      <c r="Z260" s="76">
        <f t="shared" si="322"/>
        <v>80000</v>
      </c>
      <c r="AA260" s="76">
        <f t="shared" si="322"/>
        <v>0</v>
      </c>
      <c r="AB260" s="76">
        <f t="shared" si="322"/>
        <v>80000</v>
      </c>
      <c r="AC260" s="76">
        <f t="shared" si="322"/>
        <v>0</v>
      </c>
      <c r="AD260" s="76">
        <f t="shared" ref="AD260:AM262" si="323">AD261</f>
        <v>0</v>
      </c>
      <c r="AE260" s="76">
        <f t="shared" si="323"/>
        <v>0</v>
      </c>
      <c r="AF260" s="76">
        <f t="shared" si="323"/>
        <v>0</v>
      </c>
      <c r="AG260" s="76">
        <f t="shared" si="323"/>
        <v>0</v>
      </c>
      <c r="AH260" s="76">
        <f t="shared" si="323"/>
        <v>0</v>
      </c>
      <c r="AI260" s="76">
        <f t="shared" si="323"/>
        <v>0</v>
      </c>
      <c r="AJ260" s="76">
        <f t="shared" si="323"/>
        <v>0</v>
      </c>
      <c r="AK260" s="76">
        <f t="shared" si="323"/>
        <v>0</v>
      </c>
      <c r="AL260" s="76">
        <f t="shared" si="323"/>
        <v>0</v>
      </c>
      <c r="AM260" s="76">
        <f t="shared" si="323"/>
        <v>0</v>
      </c>
      <c r="AN260" s="76">
        <f t="shared" ref="AN260:AW262" si="324">AN261</f>
        <v>0</v>
      </c>
      <c r="AO260" s="76">
        <f t="shared" si="324"/>
        <v>0</v>
      </c>
      <c r="AP260" s="76">
        <f t="shared" si="324"/>
        <v>0</v>
      </c>
      <c r="AQ260" s="76">
        <f t="shared" si="324"/>
        <v>0</v>
      </c>
      <c r="AR260" s="76">
        <f t="shared" si="324"/>
        <v>0</v>
      </c>
      <c r="AS260" s="76">
        <f t="shared" si="324"/>
        <v>0</v>
      </c>
      <c r="AT260" s="76">
        <f t="shared" si="324"/>
        <v>0</v>
      </c>
      <c r="AU260" s="76">
        <f t="shared" si="324"/>
        <v>0</v>
      </c>
      <c r="AV260" s="76">
        <f t="shared" si="324"/>
        <v>0</v>
      </c>
      <c r="AW260" s="76">
        <f t="shared" si="324"/>
        <v>0</v>
      </c>
      <c r="AX260" s="76">
        <f t="shared" ref="AX260:BA262" si="325">AX261</f>
        <v>0</v>
      </c>
      <c r="AY260" s="76">
        <f t="shared" si="325"/>
        <v>0</v>
      </c>
      <c r="AZ260" s="76">
        <f t="shared" si="325"/>
        <v>0</v>
      </c>
      <c r="BA260" s="76">
        <f t="shared" si="325"/>
        <v>0</v>
      </c>
      <c r="BB260" s="103">
        <v>0</v>
      </c>
      <c r="BC260" s="103">
        <v>0</v>
      </c>
    </row>
    <row r="261" spans="1:55" s="11" customFormat="1" ht="32.25" customHeight="1" x14ac:dyDescent="0.25">
      <c r="A261" s="15" t="s">
        <v>531</v>
      </c>
      <c r="B261" s="27"/>
      <c r="C261" s="27"/>
      <c r="D261" s="103"/>
      <c r="E261" s="62">
        <v>851</v>
      </c>
      <c r="F261" s="63" t="s">
        <v>406</v>
      </c>
      <c r="G261" s="63" t="s">
        <v>530</v>
      </c>
      <c r="H261" s="62" t="s">
        <v>532</v>
      </c>
      <c r="I261" s="63"/>
      <c r="J261" s="77">
        <f t="shared" si="321"/>
        <v>0</v>
      </c>
      <c r="K261" s="77">
        <f t="shared" si="321"/>
        <v>0</v>
      </c>
      <c r="L261" s="77">
        <f t="shared" si="321"/>
        <v>0</v>
      </c>
      <c r="M261" s="77">
        <f t="shared" si="321"/>
        <v>0</v>
      </c>
      <c r="N261" s="77">
        <f t="shared" si="321"/>
        <v>20000</v>
      </c>
      <c r="O261" s="77">
        <f t="shared" si="321"/>
        <v>0</v>
      </c>
      <c r="P261" s="77">
        <f t="shared" si="321"/>
        <v>20000</v>
      </c>
      <c r="Q261" s="77">
        <f t="shared" si="321"/>
        <v>0</v>
      </c>
      <c r="R261" s="77">
        <f t="shared" si="321"/>
        <v>20000</v>
      </c>
      <c r="S261" s="77">
        <f t="shared" si="321"/>
        <v>0</v>
      </c>
      <c r="T261" s="77">
        <f t="shared" si="322"/>
        <v>20000</v>
      </c>
      <c r="U261" s="77">
        <f t="shared" si="322"/>
        <v>0</v>
      </c>
      <c r="V261" s="77">
        <f t="shared" si="322"/>
        <v>60000</v>
      </c>
      <c r="W261" s="77">
        <f t="shared" si="322"/>
        <v>0</v>
      </c>
      <c r="X261" s="77">
        <f t="shared" si="322"/>
        <v>60000</v>
      </c>
      <c r="Y261" s="77">
        <f t="shared" si="322"/>
        <v>0</v>
      </c>
      <c r="Z261" s="77">
        <f t="shared" si="322"/>
        <v>80000</v>
      </c>
      <c r="AA261" s="77">
        <f t="shared" si="322"/>
        <v>0</v>
      </c>
      <c r="AB261" s="77">
        <f t="shared" si="322"/>
        <v>80000</v>
      </c>
      <c r="AC261" s="77">
        <f t="shared" si="322"/>
        <v>0</v>
      </c>
      <c r="AD261" s="77">
        <f t="shared" si="323"/>
        <v>0</v>
      </c>
      <c r="AE261" s="77">
        <f t="shared" si="323"/>
        <v>0</v>
      </c>
      <c r="AF261" s="77">
        <f t="shared" si="323"/>
        <v>0</v>
      </c>
      <c r="AG261" s="77">
        <f t="shared" si="323"/>
        <v>0</v>
      </c>
      <c r="AH261" s="77">
        <f t="shared" si="323"/>
        <v>0</v>
      </c>
      <c r="AI261" s="77">
        <f t="shared" si="323"/>
        <v>0</v>
      </c>
      <c r="AJ261" s="77">
        <f t="shared" si="323"/>
        <v>0</v>
      </c>
      <c r="AK261" s="77">
        <f t="shared" si="323"/>
        <v>0</v>
      </c>
      <c r="AL261" s="77">
        <f t="shared" si="323"/>
        <v>0</v>
      </c>
      <c r="AM261" s="77">
        <f t="shared" si="323"/>
        <v>0</v>
      </c>
      <c r="AN261" s="77">
        <f t="shared" si="324"/>
        <v>0</v>
      </c>
      <c r="AO261" s="77">
        <f t="shared" si="324"/>
        <v>0</v>
      </c>
      <c r="AP261" s="77">
        <f t="shared" si="324"/>
        <v>0</v>
      </c>
      <c r="AQ261" s="77">
        <f t="shared" si="324"/>
        <v>0</v>
      </c>
      <c r="AR261" s="77">
        <f t="shared" si="324"/>
        <v>0</v>
      </c>
      <c r="AS261" s="77">
        <f t="shared" si="324"/>
        <v>0</v>
      </c>
      <c r="AT261" s="77">
        <f t="shared" si="324"/>
        <v>0</v>
      </c>
      <c r="AU261" s="77">
        <f t="shared" si="324"/>
        <v>0</v>
      </c>
      <c r="AV261" s="77">
        <f t="shared" si="324"/>
        <v>0</v>
      </c>
      <c r="AW261" s="77">
        <f t="shared" si="324"/>
        <v>0</v>
      </c>
      <c r="AX261" s="77">
        <f t="shared" si="325"/>
        <v>0</v>
      </c>
      <c r="AY261" s="77">
        <f t="shared" si="325"/>
        <v>0</v>
      </c>
      <c r="AZ261" s="77">
        <f t="shared" si="325"/>
        <v>0</v>
      </c>
      <c r="BA261" s="77">
        <f t="shared" si="325"/>
        <v>0</v>
      </c>
      <c r="BB261" s="103">
        <v>0</v>
      </c>
      <c r="BC261" s="103">
        <v>0</v>
      </c>
    </row>
    <row r="262" spans="1:55" s="11" customFormat="1" ht="32.25" customHeight="1" x14ac:dyDescent="0.25">
      <c r="A262" s="15" t="s">
        <v>356</v>
      </c>
      <c r="B262" s="27"/>
      <c r="C262" s="27"/>
      <c r="D262" s="103"/>
      <c r="E262" s="62">
        <v>851</v>
      </c>
      <c r="F262" s="63" t="s">
        <v>406</v>
      </c>
      <c r="G262" s="63" t="s">
        <v>530</v>
      </c>
      <c r="H262" s="62" t="s">
        <v>532</v>
      </c>
      <c r="I262" s="63" t="s">
        <v>357</v>
      </c>
      <c r="J262" s="77">
        <f t="shared" si="321"/>
        <v>0</v>
      </c>
      <c r="K262" s="77">
        <f t="shared" si="321"/>
        <v>0</v>
      </c>
      <c r="L262" s="77">
        <f t="shared" si="321"/>
        <v>0</v>
      </c>
      <c r="M262" s="77">
        <f t="shared" si="321"/>
        <v>0</v>
      </c>
      <c r="N262" s="77">
        <f t="shared" si="321"/>
        <v>20000</v>
      </c>
      <c r="O262" s="77">
        <f t="shared" si="321"/>
        <v>0</v>
      </c>
      <c r="P262" s="77">
        <f t="shared" si="321"/>
        <v>20000</v>
      </c>
      <c r="Q262" s="77">
        <f t="shared" si="321"/>
        <v>0</v>
      </c>
      <c r="R262" s="77">
        <f t="shared" si="321"/>
        <v>20000</v>
      </c>
      <c r="S262" s="77">
        <f t="shared" si="321"/>
        <v>0</v>
      </c>
      <c r="T262" s="77">
        <f t="shared" si="322"/>
        <v>20000</v>
      </c>
      <c r="U262" s="77">
        <f t="shared" si="322"/>
        <v>0</v>
      </c>
      <c r="V262" s="77">
        <f t="shared" si="322"/>
        <v>60000</v>
      </c>
      <c r="W262" s="77">
        <f t="shared" si="322"/>
        <v>0</v>
      </c>
      <c r="X262" s="77">
        <f t="shared" si="322"/>
        <v>60000</v>
      </c>
      <c r="Y262" s="77">
        <f t="shared" si="322"/>
        <v>0</v>
      </c>
      <c r="Z262" s="77">
        <f t="shared" si="322"/>
        <v>80000</v>
      </c>
      <c r="AA262" s="77">
        <f t="shared" si="322"/>
        <v>0</v>
      </c>
      <c r="AB262" s="77">
        <f t="shared" si="322"/>
        <v>80000</v>
      </c>
      <c r="AC262" s="77">
        <f t="shared" si="322"/>
        <v>0</v>
      </c>
      <c r="AD262" s="77">
        <f t="shared" si="323"/>
        <v>0</v>
      </c>
      <c r="AE262" s="77">
        <f t="shared" si="323"/>
        <v>0</v>
      </c>
      <c r="AF262" s="77">
        <f t="shared" si="323"/>
        <v>0</v>
      </c>
      <c r="AG262" s="77">
        <f t="shared" si="323"/>
        <v>0</v>
      </c>
      <c r="AH262" s="77">
        <f t="shared" si="323"/>
        <v>0</v>
      </c>
      <c r="AI262" s="77">
        <f t="shared" si="323"/>
        <v>0</v>
      </c>
      <c r="AJ262" s="77">
        <f t="shared" si="323"/>
        <v>0</v>
      </c>
      <c r="AK262" s="77">
        <f t="shared" si="323"/>
        <v>0</v>
      </c>
      <c r="AL262" s="77">
        <f t="shared" si="323"/>
        <v>0</v>
      </c>
      <c r="AM262" s="77">
        <f t="shared" si="323"/>
        <v>0</v>
      </c>
      <c r="AN262" s="77">
        <f t="shared" si="324"/>
        <v>0</v>
      </c>
      <c r="AO262" s="77">
        <f t="shared" si="324"/>
        <v>0</v>
      </c>
      <c r="AP262" s="77">
        <f t="shared" si="324"/>
        <v>0</v>
      </c>
      <c r="AQ262" s="77">
        <f t="shared" si="324"/>
        <v>0</v>
      </c>
      <c r="AR262" s="77">
        <f t="shared" si="324"/>
        <v>0</v>
      </c>
      <c r="AS262" s="77">
        <f t="shared" si="324"/>
        <v>0</v>
      </c>
      <c r="AT262" s="77">
        <f t="shared" si="324"/>
        <v>0</v>
      </c>
      <c r="AU262" s="77">
        <f t="shared" si="324"/>
        <v>0</v>
      </c>
      <c r="AV262" s="77">
        <f t="shared" si="324"/>
        <v>0</v>
      </c>
      <c r="AW262" s="77">
        <f t="shared" si="324"/>
        <v>0</v>
      </c>
      <c r="AX262" s="77">
        <f t="shared" si="325"/>
        <v>0</v>
      </c>
      <c r="AY262" s="77">
        <f t="shared" si="325"/>
        <v>0</v>
      </c>
      <c r="AZ262" s="77">
        <f t="shared" si="325"/>
        <v>0</v>
      </c>
      <c r="BA262" s="77">
        <f t="shared" si="325"/>
        <v>0</v>
      </c>
      <c r="BB262" s="103">
        <v>0</v>
      </c>
      <c r="BC262" s="103">
        <v>0</v>
      </c>
    </row>
    <row r="263" spans="1:55" s="11" customFormat="1" ht="45.75" customHeight="1" x14ac:dyDescent="0.25">
      <c r="A263" s="15" t="s">
        <v>358</v>
      </c>
      <c r="B263" s="27"/>
      <c r="C263" s="27"/>
      <c r="D263" s="103"/>
      <c r="E263" s="62">
        <v>851</v>
      </c>
      <c r="F263" s="63" t="s">
        <v>406</v>
      </c>
      <c r="G263" s="63" t="s">
        <v>530</v>
      </c>
      <c r="H263" s="62" t="s">
        <v>532</v>
      </c>
      <c r="I263" s="63" t="s">
        <v>359</v>
      </c>
      <c r="J263" s="77"/>
      <c r="K263" s="77"/>
      <c r="L263" s="77">
        <f>J263</f>
        <v>0</v>
      </c>
      <c r="M263" s="77"/>
      <c r="N263" s="77">
        <v>20000</v>
      </c>
      <c r="O263" s="77"/>
      <c r="P263" s="77">
        <f>N263</f>
        <v>20000</v>
      </c>
      <c r="Q263" s="77"/>
      <c r="R263" s="77">
        <f>J263+N263</f>
        <v>20000</v>
      </c>
      <c r="S263" s="77">
        <f>K263+O263</f>
        <v>0</v>
      </c>
      <c r="T263" s="77">
        <f>L263+P263</f>
        <v>20000</v>
      </c>
      <c r="U263" s="77">
        <f>M263+Q263</f>
        <v>0</v>
      </c>
      <c r="V263" s="77">
        <v>60000</v>
      </c>
      <c r="W263" s="77"/>
      <c r="X263" s="77">
        <f>V263</f>
        <v>60000</v>
      </c>
      <c r="Y263" s="77"/>
      <c r="Z263" s="77">
        <f>R263+V263</f>
        <v>80000</v>
      </c>
      <c r="AA263" s="77">
        <f>S263+W263</f>
        <v>0</v>
      </c>
      <c r="AB263" s="77">
        <f>T263+X263</f>
        <v>80000</v>
      </c>
      <c r="AC263" s="77">
        <f>U263+Y263</f>
        <v>0</v>
      </c>
      <c r="AD263" s="77"/>
      <c r="AE263" s="77"/>
      <c r="AF263" s="77">
        <f>AD263</f>
        <v>0</v>
      </c>
      <c r="AG263" s="77"/>
      <c r="AH263" s="77"/>
      <c r="AI263" s="77"/>
      <c r="AJ263" s="77">
        <f>AH263</f>
        <v>0</v>
      </c>
      <c r="AK263" s="77"/>
      <c r="AL263" s="77">
        <f>AD263+AH263</f>
        <v>0</v>
      </c>
      <c r="AM263" s="77">
        <f>AE263+AI263</f>
        <v>0</v>
      </c>
      <c r="AN263" s="77">
        <f>AF263+AJ263</f>
        <v>0</v>
      </c>
      <c r="AO263" s="77">
        <f>AG263+AK263</f>
        <v>0</v>
      </c>
      <c r="AP263" s="77"/>
      <c r="AQ263" s="77"/>
      <c r="AR263" s="77">
        <f>AP263</f>
        <v>0</v>
      </c>
      <c r="AS263" s="77"/>
      <c r="AT263" s="77"/>
      <c r="AU263" s="77"/>
      <c r="AV263" s="77">
        <f>AT263</f>
        <v>0</v>
      </c>
      <c r="AW263" s="77"/>
      <c r="AX263" s="77">
        <f>AP263+AT263</f>
        <v>0</v>
      </c>
      <c r="AY263" s="77">
        <f>AQ263+AU263</f>
        <v>0</v>
      </c>
      <c r="AZ263" s="77">
        <f>AR263+AV263</f>
        <v>0</v>
      </c>
      <c r="BA263" s="77">
        <f>AS263+AW263</f>
        <v>0</v>
      </c>
      <c r="BB263" s="103">
        <v>0</v>
      </c>
      <c r="BC263" s="103">
        <v>0</v>
      </c>
    </row>
    <row r="264" spans="1:55" s="11" customFormat="1" ht="18" customHeight="1" x14ac:dyDescent="0.25">
      <c r="A264" s="13" t="s">
        <v>533</v>
      </c>
      <c r="B264" s="111"/>
      <c r="C264" s="111"/>
      <c r="D264" s="111"/>
      <c r="E264" s="62">
        <v>851</v>
      </c>
      <c r="F264" s="113" t="s">
        <v>511</v>
      </c>
      <c r="G264" s="113"/>
      <c r="H264" s="62" t="s">
        <v>326</v>
      </c>
      <c r="I264" s="113"/>
      <c r="J264" s="76">
        <f t="shared" ref="J264:BA264" si="326">J272+J265</f>
        <v>2634760</v>
      </c>
      <c r="K264" s="76">
        <f t="shared" si="326"/>
        <v>1753947</v>
      </c>
      <c r="L264" s="76">
        <f t="shared" si="326"/>
        <v>612813</v>
      </c>
      <c r="M264" s="76">
        <f t="shared" si="326"/>
        <v>268000</v>
      </c>
      <c r="N264" s="76">
        <f t="shared" si="326"/>
        <v>0</v>
      </c>
      <c r="O264" s="76">
        <f t="shared" si="326"/>
        <v>0</v>
      </c>
      <c r="P264" s="76">
        <f t="shared" si="326"/>
        <v>0</v>
      </c>
      <c r="Q264" s="76">
        <f t="shared" si="326"/>
        <v>0</v>
      </c>
      <c r="R264" s="76">
        <f t="shared" si="326"/>
        <v>2634760</v>
      </c>
      <c r="S264" s="76">
        <f t="shared" si="326"/>
        <v>1753947</v>
      </c>
      <c r="T264" s="76">
        <f t="shared" si="326"/>
        <v>612813</v>
      </c>
      <c r="U264" s="76">
        <f t="shared" si="326"/>
        <v>268000</v>
      </c>
      <c r="V264" s="76">
        <f t="shared" si="326"/>
        <v>-1846260</v>
      </c>
      <c r="W264" s="76">
        <f t="shared" si="326"/>
        <v>-1753947</v>
      </c>
      <c r="X264" s="76">
        <f t="shared" si="326"/>
        <v>-92313</v>
      </c>
      <c r="Y264" s="76">
        <f t="shared" si="326"/>
        <v>0</v>
      </c>
      <c r="Z264" s="76">
        <f t="shared" si="326"/>
        <v>788500</v>
      </c>
      <c r="AA264" s="76">
        <f t="shared" si="326"/>
        <v>0</v>
      </c>
      <c r="AB264" s="76">
        <f t="shared" si="326"/>
        <v>520500</v>
      </c>
      <c r="AC264" s="76">
        <f t="shared" si="326"/>
        <v>268000</v>
      </c>
      <c r="AD264" s="76">
        <f t="shared" si="326"/>
        <v>268000</v>
      </c>
      <c r="AE264" s="76">
        <f t="shared" si="326"/>
        <v>0</v>
      </c>
      <c r="AF264" s="76">
        <f t="shared" si="326"/>
        <v>0</v>
      </c>
      <c r="AG264" s="76">
        <f t="shared" si="326"/>
        <v>268000</v>
      </c>
      <c r="AH264" s="76">
        <f t="shared" si="326"/>
        <v>0</v>
      </c>
      <c r="AI264" s="76">
        <f t="shared" si="326"/>
        <v>0</v>
      </c>
      <c r="AJ264" s="76">
        <f t="shared" si="326"/>
        <v>0</v>
      </c>
      <c r="AK264" s="76">
        <f t="shared" si="326"/>
        <v>0</v>
      </c>
      <c r="AL264" s="76">
        <f t="shared" si="326"/>
        <v>268000</v>
      </c>
      <c r="AM264" s="76">
        <f t="shared" si="326"/>
        <v>0</v>
      </c>
      <c r="AN264" s="76">
        <f t="shared" si="326"/>
        <v>0</v>
      </c>
      <c r="AO264" s="76">
        <f t="shared" si="326"/>
        <v>268000</v>
      </c>
      <c r="AP264" s="76">
        <f t="shared" si="326"/>
        <v>268000</v>
      </c>
      <c r="AQ264" s="76">
        <f t="shared" si="326"/>
        <v>0</v>
      </c>
      <c r="AR264" s="76">
        <f t="shared" si="326"/>
        <v>0</v>
      </c>
      <c r="AS264" s="76">
        <f t="shared" si="326"/>
        <v>268000</v>
      </c>
      <c r="AT264" s="76">
        <f t="shared" si="326"/>
        <v>0</v>
      </c>
      <c r="AU264" s="76">
        <f t="shared" si="326"/>
        <v>0</v>
      </c>
      <c r="AV264" s="76">
        <f t="shared" si="326"/>
        <v>0</v>
      </c>
      <c r="AW264" s="76">
        <f t="shared" si="326"/>
        <v>0</v>
      </c>
      <c r="AX264" s="76">
        <f t="shared" si="326"/>
        <v>268000</v>
      </c>
      <c r="AY264" s="76">
        <f t="shared" si="326"/>
        <v>0</v>
      </c>
      <c r="AZ264" s="76">
        <f t="shared" si="326"/>
        <v>0</v>
      </c>
      <c r="BA264" s="76">
        <f t="shared" si="326"/>
        <v>268000</v>
      </c>
      <c r="BB264" s="103">
        <v>0</v>
      </c>
      <c r="BC264" s="103">
        <v>0</v>
      </c>
    </row>
    <row r="265" spans="1:55" s="11" customFormat="1" ht="18" customHeight="1" x14ac:dyDescent="0.25">
      <c r="A265" s="13" t="s">
        <v>534</v>
      </c>
      <c r="B265" s="111"/>
      <c r="C265" s="111"/>
      <c r="D265" s="111"/>
      <c r="E265" s="62">
        <v>851</v>
      </c>
      <c r="F265" s="113" t="s">
        <v>511</v>
      </c>
      <c r="G265" s="113" t="s">
        <v>328</v>
      </c>
      <c r="H265" s="62" t="s">
        <v>326</v>
      </c>
      <c r="I265" s="113"/>
      <c r="J265" s="76">
        <f t="shared" ref="J265:BA265" si="327">J266+J269</f>
        <v>1846260</v>
      </c>
      <c r="K265" s="76">
        <f t="shared" si="327"/>
        <v>1753947</v>
      </c>
      <c r="L265" s="76">
        <f t="shared" si="327"/>
        <v>92313</v>
      </c>
      <c r="M265" s="76">
        <f t="shared" si="327"/>
        <v>0</v>
      </c>
      <c r="N265" s="76">
        <f t="shared" si="327"/>
        <v>0</v>
      </c>
      <c r="O265" s="76">
        <f t="shared" si="327"/>
        <v>0</v>
      </c>
      <c r="P265" s="76">
        <f t="shared" si="327"/>
        <v>0</v>
      </c>
      <c r="Q265" s="76">
        <f t="shared" si="327"/>
        <v>0</v>
      </c>
      <c r="R265" s="76">
        <f t="shared" si="327"/>
        <v>1846260</v>
      </c>
      <c r="S265" s="76">
        <f t="shared" si="327"/>
        <v>1753947</v>
      </c>
      <c r="T265" s="76">
        <f t="shared" si="327"/>
        <v>92313</v>
      </c>
      <c r="U265" s="76">
        <f t="shared" si="327"/>
        <v>0</v>
      </c>
      <c r="V265" s="76">
        <f t="shared" si="327"/>
        <v>-1846260</v>
      </c>
      <c r="W265" s="76">
        <f t="shared" si="327"/>
        <v>-1753947</v>
      </c>
      <c r="X265" s="76">
        <f t="shared" si="327"/>
        <v>-92313</v>
      </c>
      <c r="Y265" s="76">
        <f t="shared" si="327"/>
        <v>0</v>
      </c>
      <c r="Z265" s="76">
        <f t="shared" si="327"/>
        <v>0</v>
      </c>
      <c r="AA265" s="76">
        <f t="shared" si="327"/>
        <v>0</v>
      </c>
      <c r="AB265" s="76">
        <f t="shared" si="327"/>
        <v>0</v>
      </c>
      <c r="AC265" s="76">
        <f t="shared" si="327"/>
        <v>0</v>
      </c>
      <c r="AD265" s="76">
        <f t="shared" si="327"/>
        <v>0</v>
      </c>
      <c r="AE265" s="76">
        <f t="shared" si="327"/>
        <v>0</v>
      </c>
      <c r="AF265" s="76">
        <f t="shared" si="327"/>
        <v>0</v>
      </c>
      <c r="AG265" s="76">
        <f t="shared" si="327"/>
        <v>0</v>
      </c>
      <c r="AH265" s="76">
        <f t="shared" si="327"/>
        <v>0</v>
      </c>
      <c r="AI265" s="76">
        <f t="shared" si="327"/>
        <v>0</v>
      </c>
      <c r="AJ265" s="76">
        <f t="shared" si="327"/>
        <v>0</v>
      </c>
      <c r="AK265" s="76">
        <f t="shared" si="327"/>
        <v>0</v>
      </c>
      <c r="AL265" s="76">
        <f t="shared" si="327"/>
        <v>0</v>
      </c>
      <c r="AM265" s="76">
        <f t="shared" si="327"/>
        <v>0</v>
      </c>
      <c r="AN265" s="76">
        <f t="shared" si="327"/>
        <v>0</v>
      </c>
      <c r="AO265" s="76">
        <f t="shared" si="327"/>
        <v>0</v>
      </c>
      <c r="AP265" s="76">
        <f t="shared" si="327"/>
        <v>0</v>
      </c>
      <c r="AQ265" s="76">
        <f t="shared" si="327"/>
        <v>0</v>
      </c>
      <c r="AR265" s="76">
        <f t="shared" si="327"/>
        <v>0</v>
      </c>
      <c r="AS265" s="76">
        <f t="shared" si="327"/>
        <v>0</v>
      </c>
      <c r="AT265" s="76">
        <f t="shared" si="327"/>
        <v>0</v>
      </c>
      <c r="AU265" s="76">
        <f t="shared" si="327"/>
        <v>0</v>
      </c>
      <c r="AV265" s="76">
        <f t="shared" si="327"/>
        <v>0</v>
      </c>
      <c r="AW265" s="76">
        <f t="shared" si="327"/>
        <v>0</v>
      </c>
      <c r="AX265" s="76">
        <f t="shared" si="327"/>
        <v>0</v>
      </c>
      <c r="AY265" s="76">
        <f t="shared" si="327"/>
        <v>0</v>
      </c>
      <c r="AZ265" s="76">
        <f t="shared" si="327"/>
        <v>0</v>
      </c>
      <c r="BA265" s="76">
        <f t="shared" si="327"/>
        <v>0</v>
      </c>
      <c r="BB265" s="103">
        <v>0</v>
      </c>
      <c r="BC265" s="103">
        <v>0</v>
      </c>
    </row>
    <row r="266" spans="1:55" s="11" customFormat="1" ht="32.25" hidden="1" customHeight="1" x14ac:dyDescent="0.25">
      <c r="A266" s="27" t="s">
        <v>535</v>
      </c>
      <c r="B266" s="27"/>
      <c r="C266" s="27"/>
      <c r="D266" s="27"/>
      <c r="E266" s="62">
        <v>851</v>
      </c>
      <c r="F266" s="63" t="s">
        <v>511</v>
      </c>
      <c r="G266" s="63" t="s">
        <v>328</v>
      </c>
      <c r="H266" s="62" t="s">
        <v>536</v>
      </c>
      <c r="I266" s="63"/>
      <c r="J266" s="77">
        <f t="shared" ref="J266:S267" si="328">J267</f>
        <v>0</v>
      </c>
      <c r="K266" s="77">
        <f t="shared" si="328"/>
        <v>0</v>
      </c>
      <c r="L266" s="77">
        <f t="shared" si="328"/>
        <v>0</v>
      </c>
      <c r="M266" s="77">
        <f t="shared" si="328"/>
        <v>0</v>
      </c>
      <c r="N266" s="77">
        <f t="shared" si="328"/>
        <v>0</v>
      </c>
      <c r="O266" s="77">
        <f t="shared" si="328"/>
        <v>0</v>
      </c>
      <c r="P266" s="77">
        <f t="shared" si="328"/>
        <v>0</v>
      </c>
      <c r="Q266" s="77">
        <f t="shared" si="328"/>
        <v>0</v>
      </c>
      <c r="R266" s="77">
        <f t="shared" si="328"/>
        <v>0</v>
      </c>
      <c r="S266" s="77">
        <f t="shared" si="328"/>
        <v>0</v>
      </c>
      <c r="T266" s="77">
        <f t="shared" ref="T266:AC267" si="329">T267</f>
        <v>0</v>
      </c>
      <c r="U266" s="77">
        <f t="shared" si="329"/>
        <v>0</v>
      </c>
      <c r="V266" s="77">
        <f t="shared" si="329"/>
        <v>0</v>
      </c>
      <c r="W266" s="77">
        <f t="shared" si="329"/>
        <v>0</v>
      </c>
      <c r="X266" s="77">
        <f t="shared" si="329"/>
        <v>0</v>
      </c>
      <c r="Y266" s="77">
        <f t="shared" si="329"/>
        <v>0</v>
      </c>
      <c r="Z266" s="77">
        <f t="shared" si="329"/>
        <v>0</v>
      </c>
      <c r="AA266" s="77">
        <f t="shared" si="329"/>
        <v>0</v>
      </c>
      <c r="AB266" s="77">
        <f t="shared" si="329"/>
        <v>0</v>
      </c>
      <c r="AC266" s="77">
        <f t="shared" si="329"/>
        <v>0</v>
      </c>
      <c r="AD266" s="77">
        <f t="shared" ref="AD266:AM267" si="330">AD267</f>
        <v>0</v>
      </c>
      <c r="AE266" s="77">
        <f t="shared" si="330"/>
        <v>0</v>
      </c>
      <c r="AF266" s="77">
        <f t="shared" si="330"/>
        <v>0</v>
      </c>
      <c r="AG266" s="77">
        <f t="shared" si="330"/>
        <v>0</v>
      </c>
      <c r="AH266" s="77">
        <f t="shared" si="330"/>
        <v>0</v>
      </c>
      <c r="AI266" s="77">
        <f t="shared" si="330"/>
        <v>0</v>
      </c>
      <c r="AJ266" s="77">
        <f t="shared" si="330"/>
        <v>0</v>
      </c>
      <c r="AK266" s="77">
        <f t="shared" si="330"/>
        <v>0</v>
      </c>
      <c r="AL266" s="77">
        <f t="shared" si="330"/>
        <v>0</v>
      </c>
      <c r="AM266" s="77">
        <f t="shared" si="330"/>
        <v>0</v>
      </c>
      <c r="AN266" s="77">
        <f t="shared" ref="AN266:AW267" si="331">AN267</f>
        <v>0</v>
      </c>
      <c r="AO266" s="77">
        <f t="shared" si="331"/>
        <v>0</v>
      </c>
      <c r="AP266" s="77">
        <f t="shared" si="331"/>
        <v>0</v>
      </c>
      <c r="AQ266" s="77">
        <f t="shared" si="331"/>
        <v>0</v>
      </c>
      <c r="AR266" s="77">
        <f t="shared" si="331"/>
        <v>0</v>
      </c>
      <c r="AS266" s="77">
        <f t="shared" si="331"/>
        <v>0</v>
      </c>
      <c r="AT266" s="77">
        <f t="shared" si="331"/>
        <v>0</v>
      </c>
      <c r="AU266" s="77">
        <f t="shared" si="331"/>
        <v>0</v>
      </c>
      <c r="AV266" s="77">
        <f t="shared" si="331"/>
        <v>0</v>
      </c>
      <c r="AW266" s="77">
        <f t="shared" si="331"/>
        <v>0</v>
      </c>
      <c r="AX266" s="77">
        <f t="shared" ref="AX266:BA267" si="332">AX267</f>
        <v>0</v>
      </c>
      <c r="AY266" s="77">
        <f t="shared" si="332"/>
        <v>0</v>
      </c>
      <c r="AZ266" s="77">
        <f t="shared" si="332"/>
        <v>0</v>
      </c>
      <c r="BA266" s="77">
        <f t="shared" si="332"/>
        <v>0</v>
      </c>
      <c r="BB266" s="103">
        <v>0</v>
      </c>
      <c r="BC266" s="103">
        <v>0</v>
      </c>
    </row>
    <row r="267" spans="1:55" s="11" customFormat="1" ht="32.25" hidden="1" customHeight="1" x14ac:dyDescent="0.25">
      <c r="A267" s="27" t="s">
        <v>337</v>
      </c>
      <c r="B267" s="27"/>
      <c r="C267" s="27"/>
      <c r="D267" s="27"/>
      <c r="E267" s="62">
        <v>851</v>
      </c>
      <c r="F267" s="63" t="s">
        <v>511</v>
      </c>
      <c r="G267" s="63" t="s">
        <v>328</v>
      </c>
      <c r="H267" s="62" t="s">
        <v>536</v>
      </c>
      <c r="I267" s="63" t="s">
        <v>338</v>
      </c>
      <c r="J267" s="77">
        <f t="shared" si="328"/>
        <v>0</v>
      </c>
      <c r="K267" s="77">
        <f t="shared" si="328"/>
        <v>0</v>
      </c>
      <c r="L267" s="77">
        <f t="shared" si="328"/>
        <v>0</v>
      </c>
      <c r="M267" s="77">
        <f t="shared" si="328"/>
        <v>0</v>
      </c>
      <c r="N267" s="77">
        <f t="shared" si="328"/>
        <v>0</v>
      </c>
      <c r="O267" s="77">
        <f t="shared" si="328"/>
        <v>0</v>
      </c>
      <c r="P267" s="77">
        <f t="shared" si="328"/>
        <v>0</v>
      </c>
      <c r="Q267" s="77">
        <f t="shared" si="328"/>
        <v>0</v>
      </c>
      <c r="R267" s="77">
        <f t="shared" si="328"/>
        <v>0</v>
      </c>
      <c r="S267" s="77">
        <f t="shared" si="328"/>
        <v>0</v>
      </c>
      <c r="T267" s="77">
        <f t="shared" si="329"/>
        <v>0</v>
      </c>
      <c r="U267" s="77">
        <f t="shared" si="329"/>
        <v>0</v>
      </c>
      <c r="V267" s="77">
        <f t="shared" si="329"/>
        <v>0</v>
      </c>
      <c r="W267" s="77">
        <f t="shared" si="329"/>
        <v>0</v>
      </c>
      <c r="X267" s="77">
        <f t="shared" si="329"/>
        <v>0</v>
      </c>
      <c r="Y267" s="77">
        <f t="shared" si="329"/>
        <v>0</v>
      </c>
      <c r="Z267" s="77">
        <f t="shared" si="329"/>
        <v>0</v>
      </c>
      <c r="AA267" s="77">
        <f t="shared" si="329"/>
        <v>0</v>
      </c>
      <c r="AB267" s="77">
        <f t="shared" si="329"/>
        <v>0</v>
      </c>
      <c r="AC267" s="77">
        <f t="shared" si="329"/>
        <v>0</v>
      </c>
      <c r="AD267" s="77">
        <f t="shared" si="330"/>
        <v>0</v>
      </c>
      <c r="AE267" s="77">
        <f t="shared" si="330"/>
        <v>0</v>
      </c>
      <c r="AF267" s="77">
        <f t="shared" si="330"/>
        <v>0</v>
      </c>
      <c r="AG267" s="77">
        <f t="shared" si="330"/>
        <v>0</v>
      </c>
      <c r="AH267" s="77">
        <f t="shared" si="330"/>
        <v>0</v>
      </c>
      <c r="AI267" s="77">
        <f t="shared" si="330"/>
        <v>0</v>
      </c>
      <c r="AJ267" s="77">
        <f t="shared" si="330"/>
        <v>0</v>
      </c>
      <c r="AK267" s="77">
        <f t="shared" si="330"/>
        <v>0</v>
      </c>
      <c r="AL267" s="77">
        <f t="shared" si="330"/>
        <v>0</v>
      </c>
      <c r="AM267" s="77">
        <f t="shared" si="330"/>
        <v>0</v>
      </c>
      <c r="AN267" s="77">
        <f t="shared" si="331"/>
        <v>0</v>
      </c>
      <c r="AO267" s="77">
        <f t="shared" si="331"/>
        <v>0</v>
      </c>
      <c r="AP267" s="77">
        <f t="shared" si="331"/>
        <v>0</v>
      </c>
      <c r="AQ267" s="77">
        <f t="shared" si="331"/>
        <v>0</v>
      </c>
      <c r="AR267" s="77">
        <f t="shared" si="331"/>
        <v>0</v>
      </c>
      <c r="AS267" s="77">
        <f t="shared" si="331"/>
        <v>0</v>
      </c>
      <c r="AT267" s="77">
        <f t="shared" si="331"/>
        <v>0</v>
      </c>
      <c r="AU267" s="77">
        <f t="shared" si="331"/>
        <v>0</v>
      </c>
      <c r="AV267" s="77">
        <f t="shared" si="331"/>
        <v>0</v>
      </c>
      <c r="AW267" s="77">
        <f t="shared" si="331"/>
        <v>0</v>
      </c>
      <c r="AX267" s="77">
        <f t="shared" si="332"/>
        <v>0</v>
      </c>
      <c r="AY267" s="77">
        <f t="shared" si="332"/>
        <v>0</v>
      </c>
      <c r="AZ267" s="77">
        <f t="shared" si="332"/>
        <v>0</v>
      </c>
      <c r="BA267" s="77">
        <f t="shared" si="332"/>
        <v>0</v>
      </c>
      <c r="BB267" s="103">
        <v>0</v>
      </c>
      <c r="BC267" s="103">
        <v>0</v>
      </c>
    </row>
    <row r="268" spans="1:55" s="11" customFormat="1" ht="32.25" hidden="1" customHeight="1" x14ac:dyDescent="0.25">
      <c r="A268" s="27" t="s">
        <v>339</v>
      </c>
      <c r="B268" s="27"/>
      <c r="C268" s="27"/>
      <c r="D268" s="27"/>
      <c r="E268" s="62">
        <v>851</v>
      </c>
      <c r="F268" s="63" t="s">
        <v>511</v>
      </c>
      <c r="G268" s="63" t="s">
        <v>328</v>
      </c>
      <c r="H268" s="62" t="s">
        <v>536</v>
      </c>
      <c r="I268" s="63" t="s">
        <v>340</v>
      </c>
      <c r="J268" s="77"/>
      <c r="K268" s="77"/>
      <c r="L268" s="77">
        <f>J268</f>
        <v>0</v>
      </c>
      <c r="M268" s="77"/>
      <c r="N268" s="77"/>
      <c r="O268" s="77"/>
      <c r="P268" s="77">
        <f>N268</f>
        <v>0</v>
      </c>
      <c r="Q268" s="77"/>
      <c r="R268" s="77">
        <f>J268+N268</f>
        <v>0</v>
      </c>
      <c r="S268" s="77">
        <f>K268+O268</f>
        <v>0</v>
      </c>
      <c r="T268" s="77">
        <f>L268+P268</f>
        <v>0</v>
      </c>
      <c r="U268" s="77">
        <f>M268+Q268</f>
        <v>0</v>
      </c>
      <c r="V268" s="77"/>
      <c r="W268" s="77"/>
      <c r="X268" s="77">
        <f>V268</f>
        <v>0</v>
      </c>
      <c r="Y268" s="77"/>
      <c r="Z268" s="77">
        <f>R268+V268</f>
        <v>0</v>
      </c>
      <c r="AA268" s="77">
        <f>S268+W268</f>
        <v>0</v>
      </c>
      <c r="AB268" s="77">
        <f>T268+X268</f>
        <v>0</v>
      </c>
      <c r="AC268" s="77">
        <f>U268+Y268</f>
        <v>0</v>
      </c>
      <c r="AD268" s="77"/>
      <c r="AE268" s="77"/>
      <c r="AF268" s="77">
        <f>AD268</f>
        <v>0</v>
      </c>
      <c r="AG268" s="77"/>
      <c r="AH268" s="77"/>
      <c r="AI268" s="77"/>
      <c r="AJ268" s="77">
        <f>AH268</f>
        <v>0</v>
      </c>
      <c r="AK268" s="77"/>
      <c r="AL268" s="77">
        <f>AD268+AH268</f>
        <v>0</v>
      </c>
      <c r="AM268" s="77">
        <f>AE268+AI268</f>
        <v>0</v>
      </c>
      <c r="AN268" s="77">
        <f>AF268+AJ268</f>
        <v>0</v>
      </c>
      <c r="AO268" s="77">
        <f>AG268+AK268</f>
        <v>0</v>
      </c>
      <c r="AP268" s="77"/>
      <c r="AQ268" s="77"/>
      <c r="AR268" s="77">
        <f>AP268</f>
        <v>0</v>
      </c>
      <c r="AS268" s="77"/>
      <c r="AT268" s="77"/>
      <c r="AU268" s="77"/>
      <c r="AV268" s="77">
        <f>AT268</f>
        <v>0</v>
      </c>
      <c r="AW268" s="77"/>
      <c r="AX268" s="77">
        <f>AP268+AT268</f>
        <v>0</v>
      </c>
      <c r="AY268" s="77">
        <f>AQ268+AU268</f>
        <v>0</v>
      </c>
      <c r="AZ268" s="77">
        <f>AR268+AV268</f>
        <v>0</v>
      </c>
      <c r="BA268" s="77">
        <f>AS268+AW268</f>
        <v>0</v>
      </c>
      <c r="BB268" s="103">
        <v>0</v>
      </c>
      <c r="BC268" s="103">
        <v>0</v>
      </c>
    </row>
    <row r="269" spans="1:55" s="11" customFormat="1" ht="63.75" customHeight="1" x14ac:dyDescent="0.25">
      <c r="A269" s="15" t="s">
        <v>537</v>
      </c>
      <c r="B269" s="27"/>
      <c r="C269" s="27"/>
      <c r="D269" s="27"/>
      <c r="E269" s="62">
        <v>851</v>
      </c>
      <c r="F269" s="63" t="s">
        <v>511</v>
      </c>
      <c r="G269" s="63" t="s">
        <v>328</v>
      </c>
      <c r="H269" s="62" t="s">
        <v>538</v>
      </c>
      <c r="I269" s="63"/>
      <c r="J269" s="77">
        <f t="shared" ref="J269:S270" si="333">J270</f>
        <v>1846260</v>
      </c>
      <c r="K269" s="77">
        <f t="shared" si="333"/>
        <v>1753947</v>
      </c>
      <c r="L269" s="77">
        <f t="shared" si="333"/>
        <v>92313</v>
      </c>
      <c r="M269" s="77">
        <f t="shared" si="333"/>
        <v>0</v>
      </c>
      <c r="N269" s="77">
        <f t="shared" si="333"/>
        <v>0</v>
      </c>
      <c r="O269" s="77">
        <f t="shared" si="333"/>
        <v>0</v>
      </c>
      <c r="P269" s="77">
        <f t="shared" si="333"/>
        <v>0</v>
      </c>
      <c r="Q269" s="77">
        <f t="shared" si="333"/>
        <v>0</v>
      </c>
      <c r="R269" s="77">
        <f t="shared" si="333"/>
        <v>1846260</v>
      </c>
      <c r="S269" s="77">
        <f t="shared" si="333"/>
        <v>1753947</v>
      </c>
      <c r="T269" s="77">
        <f t="shared" ref="T269:AC270" si="334">T270</f>
        <v>92313</v>
      </c>
      <c r="U269" s="77">
        <f t="shared" si="334"/>
        <v>0</v>
      </c>
      <c r="V269" s="77">
        <f t="shared" si="334"/>
        <v>-1846260</v>
      </c>
      <c r="W269" s="77">
        <f t="shared" si="334"/>
        <v>-1753947</v>
      </c>
      <c r="X269" s="77">
        <f t="shared" si="334"/>
        <v>-92313</v>
      </c>
      <c r="Y269" s="77">
        <f t="shared" si="334"/>
        <v>0</v>
      </c>
      <c r="Z269" s="77">
        <f t="shared" si="334"/>
        <v>0</v>
      </c>
      <c r="AA269" s="77">
        <f t="shared" si="334"/>
        <v>0</v>
      </c>
      <c r="AB269" s="77">
        <f t="shared" si="334"/>
        <v>0</v>
      </c>
      <c r="AC269" s="77">
        <f t="shared" si="334"/>
        <v>0</v>
      </c>
      <c r="AD269" s="77">
        <f t="shared" ref="AD269:AM270" si="335">AD270</f>
        <v>0</v>
      </c>
      <c r="AE269" s="77">
        <f t="shared" si="335"/>
        <v>0</v>
      </c>
      <c r="AF269" s="77">
        <f t="shared" si="335"/>
        <v>0</v>
      </c>
      <c r="AG269" s="77">
        <f t="shared" si="335"/>
        <v>0</v>
      </c>
      <c r="AH269" s="77">
        <f t="shared" si="335"/>
        <v>0</v>
      </c>
      <c r="AI269" s="77">
        <f t="shared" si="335"/>
        <v>0</v>
      </c>
      <c r="AJ269" s="77">
        <f t="shared" si="335"/>
        <v>0</v>
      </c>
      <c r="AK269" s="77">
        <f t="shared" si="335"/>
        <v>0</v>
      </c>
      <c r="AL269" s="77">
        <f t="shared" si="335"/>
        <v>0</v>
      </c>
      <c r="AM269" s="77">
        <f t="shared" si="335"/>
        <v>0</v>
      </c>
      <c r="AN269" s="77">
        <f t="shared" ref="AN269:AW270" si="336">AN270</f>
        <v>0</v>
      </c>
      <c r="AO269" s="77">
        <f t="shared" si="336"/>
        <v>0</v>
      </c>
      <c r="AP269" s="77">
        <f t="shared" si="336"/>
        <v>0</v>
      </c>
      <c r="AQ269" s="77">
        <f t="shared" si="336"/>
        <v>0</v>
      </c>
      <c r="AR269" s="77">
        <f t="shared" si="336"/>
        <v>0</v>
      </c>
      <c r="AS269" s="77">
        <f t="shared" si="336"/>
        <v>0</v>
      </c>
      <c r="AT269" s="77">
        <f t="shared" si="336"/>
        <v>0</v>
      </c>
      <c r="AU269" s="77">
        <f t="shared" si="336"/>
        <v>0</v>
      </c>
      <c r="AV269" s="77">
        <f t="shared" si="336"/>
        <v>0</v>
      </c>
      <c r="AW269" s="77">
        <f t="shared" si="336"/>
        <v>0</v>
      </c>
      <c r="AX269" s="77">
        <f t="shared" ref="AX269:BA270" si="337">AX270</f>
        <v>0</v>
      </c>
      <c r="AY269" s="77">
        <f t="shared" si="337"/>
        <v>0</v>
      </c>
      <c r="AZ269" s="77">
        <f t="shared" si="337"/>
        <v>0</v>
      </c>
      <c r="BA269" s="77">
        <f t="shared" si="337"/>
        <v>0</v>
      </c>
      <c r="BB269" s="103">
        <v>0</v>
      </c>
      <c r="BC269" s="103">
        <v>0</v>
      </c>
    </row>
    <row r="270" spans="1:55" s="11" customFormat="1" ht="45" customHeight="1" x14ac:dyDescent="0.25">
      <c r="A270" s="27" t="s">
        <v>452</v>
      </c>
      <c r="B270" s="27"/>
      <c r="C270" s="27"/>
      <c r="D270" s="27"/>
      <c r="E270" s="62">
        <v>851</v>
      </c>
      <c r="F270" s="63" t="s">
        <v>511</v>
      </c>
      <c r="G270" s="63" t="s">
        <v>328</v>
      </c>
      <c r="H270" s="62" t="s">
        <v>538</v>
      </c>
      <c r="I270" s="63" t="s">
        <v>453</v>
      </c>
      <c r="J270" s="77">
        <f t="shared" si="333"/>
        <v>1846260</v>
      </c>
      <c r="K270" s="77">
        <f t="shared" si="333"/>
        <v>1753947</v>
      </c>
      <c r="L270" s="77">
        <f t="shared" si="333"/>
        <v>92313</v>
      </c>
      <c r="M270" s="77">
        <f t="shared" si="333"/>
        <v>0</v>
      </c>
      <c r="N270" s="77">
        <f t="shared" si="333"/>
        <v>0</v>
      </c>
      <c r="O270" s="77">
        <f t="shared" si="333"/>
        <v>0</v>
      </c>
      <c r="P270" s="77">
        <f t="shared" si="333"/>
        <v>0</v>
      </c>
      <c r="Q270" s="77">
        <f t="shared" si="333"/>
        <v>0</v>
      </c>
      <c r="R270" s="77">
        <f t="shared" si="333"/>
        <v>1846260</v>
      </c>
      <c r="S270" s="77">
        <f t="shared" si="333"/>
        <v>1753947</v>
      </c>
      <c r="T270" s="77">
        <f t="shared" si="334"/>
        <v>92313</v>
      </c>
      <c r="U270" s="77">
        <f t="shared" si="334"/>
        <v>0</v>
      </c>
      <c r="V270" s="77">
        <f t="shared" si="334"/>
        <v>-1846260</v>
      </c>
      <c r="W270" s="77">
        <f t="shared" si="334"/>
        <v>-1753947</v>
      </c>
      <c r="X270" s="77">
        <f t="shared" si="334"/>
        <v>-92313</v>
      </c>
      <c r="Y270" s="77">
        <f t="shared" si="334"/>
        <v>0</v>
      </c>
      <c r="Z270" s="77">
        <f t="shared" si="334"/>
        <v>0</v>
      </c>
      <c r="AA270" s="77">
        <f t="shared" si="334"/>
        <v>0</v>
      </c>
      <c r="AB270" s="77">
        <f t="shared" si="334"/>
        <v>0</v>
      </c>
      <c r="AC270" s="77">
        <f t="shared" si="334"/>
        <v>0</v>
      </c>
      <c r="AD270" s="77">
        <f t="shared" si="335"/>
        <v>0</v>
      </c>
      <c r="AE270" s="77">
        <f t="shared" si="335"/>
        <v>0</v>
      </c>
      <c r="AF270" s="77">
        <f t="shared" si="335"/>
        <v>0</v>
      </c>
      <c r="AG270" s="77">
        <f t="shared" si="335"/>
        <v>0</v>
      </c>
      <c r="AH270" s="77">
        <f t="shared" si="335"/>
        <v>0</v>
      </c>
      <c r="AI270" s="77">
        <f t="shared" si="335"/>
        <v>0</v>
      </c>
      <c r="AJ270" s="77">
        <f t="shared" si="335"/>
        <v>0</v>
      </c>
      <c r="AK270" s="77">
        <f t="shared" si="335"/>
        <v>0</v>
      </c>
      <c r="AL270" s="77">
        <f t="shared" si="335"/>
        <v>0</v>
      </c>
      <c r="AM270" s="77">
        <f t="shared" si="335"/>
        <v>0</v>
      </c>
      <c r="AN270" s="77">
        <f t="shared" si="336"/>
        <v>0</v>
      </c>
      <c r="AO270" s="77">
        <f t="shared" si="336"/>
        <v>0</v>
      </c>
      <c r="AP270" s="77">
        <f t="shared" si="336"/>
        <v>0</v>
      </c>
      <c r="AQ270" s="77">
        <f t="shared" si="336"/>
        <v>0</v>
      </c>
      <c r="AR270" s="77">
        <f t="shared" si="336"/>
        <v>0</v>
      </c>
      <c r="AS270" s="77">
        <f t="shared" si="336"/>
        <v>0</v>
      </c>
      <c r="AT270" s="77">
        <f t="shared" si="336"/>
        <v>0</v>
      </c>
      <c r="AU270" s="77">
        <f t="shared" si="336"/>
        <v>0</v>
      </c>
      <c r="AV270" s="77">
        <f t="shared" si="336"/>
        <v>0</v>
      </c>
      <c r="AW270" s="77">
        <f t="shared" si="336"/>
        <v>0</v>
      </c>
      <c r="AX270" s="77">
        <f t="shared" si="337"/>
        <v>0</v>
      </c>
      <c r="AY270" s="77">
        <f t="shared" si="337"/>
        <v>0</v>
      </c>
      <c r="AZ270" s="77">
        <f t="shared" si="337"/>
        <v>0</v>
      </c>
      <c r="BA270" s="77">
        <f t="shared" si="337"/>
        <v>0</v>
      </c>
      <c r="BB270" s="103">
        <v>0</v>
      </c>
      <c r="BC270" s="103">
        <v>0</v>
      </c>
    </row>
    <row r="271" spans="1:55" s="11" customFormat="1" ht="18" customHeight="1" x14ac:dyDescent="0.25">
      <c r="A271" s="27" t="s">
        <v>454</v>
      </c>
      <c r="B271" s="27"/>
      <c r="C271" s="27"/>
      <c r="D271" s="27"/>
      <c r="E271" s="62">
        <v>851</v>
      </c>
      <c r="F271" s="63" t="s">
        <v>511</v>
      </c>
      <c r="G271" s="63" t="s">
        <v>328</v>
      </c>
      <c r="H271" s="62" t="s">
        <v>538</v>
      </c>
      <c r="I271" s="63" t="s">
        <v>455</v>
      </c>
      <c r="J271" s="77">
        <v>1846260</v>
      </c>
      <c r="K271" s="77">
        <v>1753947</v>
      </c>
      <c r="L271" s="77">
        <v>92313</v>
      </c>
      <c r="M271" s="77"/>
      <c r="N271" s="77"/>
      <c r="O271" s="77"/>
      <c r="P271" s="77"/>
      <c r="Q271" s="77"/>
      <c r="R271" s="77">
        <f>J271+N271</f>
        <v>1846260</v>
      </c>
      <c r="S271" s="77">
        <f>K271+O271</f>
        <v>1753947</v>
      </c>
      <c r="T271" s="77">
        <f>L271+P271</f>
        <v>92313</v>
      </c>
      <c r="U271" s="77">
        <f>M271+Q271</f>
        <v>0</v>
      </c>
      <c r="V271" s="77">
        <f>W271+X271</f>
        <v>-1846260</v>
      </c>
      <c r="W271" s="77">
        <v>-1753947</v>
      </c>
      <c r="X271" s="77">
        <v>-92313</v>
      </c>
      <c r="Y271" s="77"/>
      <c r="Z271" s="77">
        <f>R271+V271</f>
        <v>0</v>
      </c>
      <c r="AA271" s="77">
        <f>S271+W271</f>
        <v>0</v>
      </c>
      <c r="AB271" s="77">
        <f>T271+X271</f>
        <v>0</v>
      </c>
      <c r="AC271" s="77">
        <f>U271+Y271</f>
        <v>0</v>
      </c>
      <c r="AD271" s="77"/>
      <c r="AE271" s="77"/>
      <c r="AF271" s="77"/>
      <c r="AG271" s="77"/>
      <c r="AH271" s="77"/>
      <c r="AI271" s="77"/>
      <c r="AJ271" s="77"/>
      <c r="AK271" s="77"/>
      <c r="AL271" s="77">
        <f>AD271+AH271</f>
        <v>0</v>
      </c>
      <c r="AM271" s="77">
        <f>AE271+AI271</f>
        <v>0</v>
      </c>
      <c r="AN271" s="77">
        <f>AF271+AJ271</f>
        <v>0</v>
      </c>
      <c r="AO271" s="77">
        <f>AG271+AK271</f>
        <v>0</v>
      </c>
      <c r="AP271" s="77"/>
      <c r="AQ271" s="77"/>
      <c r="AR271" s="77"/>
      <c r="AS271" s="77"/>
      <c r="AT271" s="77"/>
      <c r="AU271" s="77"/>
      <c r="AV271" s="77"/>
      <c r="AW271" s="77"/>
      <c r="AX271" s="77">
        <f>AP271+AT271</f>
        <v>0</v>
      </c>
      <c r="AY271" s="77">
        <f>AQ271+AU271</f>
        <v>0</v>
      </c>
      <c r="AZ271" s="77">
        <f>AR271+AV271</f>
        <v>0</v>
      </c>
      <c r="BA271" s="77">
        <f>AS271+AW271</f>
        <v>0</v>
      </c>
      <c r="BB271" s="103">
        <v>0</v>
      </c>
      <c r="BC271" s="103">
        <v>0</v>
      </c>
    </row>
    <row r="272" spans="1:55" s="11" customFormat="1" ht="32.25" hidden="1" customHeight="1" x14ac:dyDescent="0.25">
      <c r="A272" s="13" t="s">
        <v>539</v>
      </c>
      <c r="B272" s="123"/>
      <c r="C272" s="123"/>
      <c r="D272" s="123"/>
      <c r="E272" s="62">
        <v>851</v>
      </c>
      <c r="F272" s="113" t="s">
        <v>511</v>
      </c>
      <c r="G272" s="113" t="s">
        <v>399</v>
      </c>
      <c r="H272" s="62" t="s">
        <v>326</v>
      </c>
      <c r="I272" s="113"/>
      <c r="J272" s="76">
        <f t="shared" ref="J272:BA272" si="338">J273+J278+J286+J283+J291</f>
        <v>788500</v>
      </c>
      <c r="K272" s="76">
        <f t="shared" si="338"/>
        <v>0</v>
      </c>
      <c r="L272" s="76">
        <f t="shared" si="338"/>
        <v>520500</v>
      </c>
      <c r="M272" s="76">
        <f t="shared" si="338"/>
        <v>268000</v>
      </c>
      <c r="N272" s="76">
        <f t="shared" si="338"/>
        <v>0</v>
      </c>
      <c r="O272" s="76">
        <f t="shared" si="338"/>
        <v>0</v>
      </c>
      <c r="P272" s="76">
        <f t="shared" si="338"/>
        <v>0</v>
      </c>
      <c r="Q272" s="76">
        <f t="shared" si="338"/>
        <v>0</v>
      </c>
      <c r="R272" s="76">
        <f t="shared" si="338"/>
        <v>788500</v>
      </c>
      <c r="S272" s="76">
        <f t="shared" si="338"/>
        <v>0</v>
      </c>
      <c r="T272" s="76">
        <f t="shared" si="338"/>
        <v>520500</v>
      </c>
      <c r="U272" s="76">
        <f t="shared" si="338"/>
        <v>268000</v>
      </c>
      <c r="V272" s="76">
        <f t="shared" si="338"/>
        <v>0</v>
      </c>
      <c r="W272" s="76">
        <f t="shared" si="338"/>
        <v>0</v>
      </c>
      <c r="X272" s="76">
        <f t="shared" si="338"/>
        <v>0</v>
      </c>
      <c r="Y272" s="76">
        <f t="shared" si="338"/>
        <v>0</v>
      </c>
      <c r="Z272" s="76">
        <f t="shared" si="338"/>
        <v>788500</v>
      </c>
      <c r="AA272" s="76">
        <f t="shared" si="338"/>
        <v>0</v>
      </c>
      <c r="AB272" s="76">
        <f t="shared" si="338"/>
        <v>520500</v>
      </c>
      <c r="AC272" s="76">
        <f t="shared" si="338"/>
        <v>268000</v>
      </c>
      <c r="AD272" s="76">
        <f t="shared" si="338"/>
        <v>268000</v>
      </c>
      <c r="AE272" s="76">
        <f t="shared" si="338"/>
        <v>0</v>
      </c>
      <c r="AF272" s="76">
        <f t="shared" si="338"/>
        <v>0</v>
      </c>
      <c r="AG272" s="76">
        <f t="shared" si="338"/>
        <v>268000</v>
      </c>
      <c r="AH272" s="76">
        <f t="shared" si="338"/>
        <v>0</v>
      </c>
      <c r="AI272" s="76">
        <f t="shared" si="338"/>
        <v>0</v>
      </c>
      <c r="AJ272" s="76">
        <f t="shared" si="338"/>
        <v>0</v>
      </c>
      <c r="AK272" s="76">
        <f t="shared" si="338"/>
        <v>0</v>
      </c>
      <c r="AL272" s="76">
        <f t="shared" si="338"/>
        <v>268000</v>
      </c>
      <c r="AM272" s="76">
        <f t="shared" si="338"/>
        <v>0</v>
      </c>
      <c r="AN272" s="76">
        <f t="shared" si="338"/>
        <v>0</v>
      </c>
      <c r="AO272" s="76">
        <f t="shared" si="338"/>
        <v>268000</v>
      </c>
      <c r="AP272" s="76">
        <f t="shared" si="338"/>
        <v>268000</v>
      </c>
      <c r="AQ272" s="76">
        <f t="shared" si="338"/>
        <v>0</v>
      </c>
      <c r="AR272" s="76">
        <f t="shared" si="338"/>
        <v>0</v>
      </c>
      <c r="AS272" s="76">
        <f t="shared" si="338"/>
        <v>268000</v>
      </c>
      <c r="AT272" s="76">
        <f t="shared" si="338"/>
        <v>0</v>
      </c>
      <c r="AU272" s="76">
        <f t="shared" si="338"/>
        <v>0</v>
      </c>
      <c r="AV272" s="76">
        <f t="shared" si="338"/>
        <v>0</v>
      </c>
      <c r="AW272" s="76">
        <f t="shared" si="338"/>
        <v>0</v>
      </c>
      <c r="AX272" s="76">
        <f t="shared" si="338"/>
        <v>268000</v>
      </c>
      <c r="AY272" s="76">
        <f t="shared" si="338"/>
        <v>0</v>
      </c>
      <c r="AZ272" s="76">
        <f t="shared" si="338"/>
        <v>0</v>
      </c>
      <c r="BA272" s="76">
        <f t="shared" si="338"/>
        <v>268000</v>
      </c>
      <c r="BB272" s="103">
        <v>0</v>
      </c>
      <c r="BC272" s="103">
        <v>0</v>
      </c>
    </row>
    <row r="273" spans="1:55" s="127" customFormat="1" ht="32.25" hidden="1" customHeight="1" x14ac:dyDescent="0.25">
      <c r="A273" s="27" t="s">
        <v>540</v>
      </c>
      <c r="B273" s="27"/>
      <c r="C273" s="27"/>
      <c r="D273" s="27"/>
      <c r="E273" s="62">
        <v>851</v>
      </c>
      <c r="F273" s="63" t="s">
        <v>511</v>
      </c>
      <c r="G273" s="63" t="s">
        <v>399</v>
      </c>
      <c r="H273" s="62" t="s">
        <v>541</v>
      </c>
      <c r="I273" s="63"/>
      <c r="J273" s="77">
        <f t="shared" ref="J273:BA273" si="339">J274+J276</f>
        <v>90600</v>
      </c>
      <c r="K273" s="77">
        <f t="shared" si="339"/>
        <v>0</v>
      </c>
      <c r="L273" s="77">
        <f t="shared" si="339"/>
        <v>90600</v>
      </c>
      <c r="M273" s="77">
        <f t="shared" si="339"/>
        <v>0</v>
      </c>
      <c r="N273" s="77">
        <f t="shared" si="339"/>
        <v>0</v>
      </c>
      <c r="O273" s="77">
        <f t="shared" si="339"/>
        <v>0</v>
      </c>
      <c r="P273" s="77">
        <f t="shared" si="339"/>
        <v>0</v>
      </c>
      <c r="Q273" s="77">
        <f t="shared" si="339"/>
        <v>0</v>
      </c>
      <c r="R273" s="77">
        <f t="shared" si="339"/>
        <v>90600</v>
      </c>
      <c r="S273" s="77">
        <f t="shared" si="339"/>
        <v>0</v>
      </c>
      <c r="T273" s="77">
        <f t="shared" si="339"/>
        <v>90600</v>
      </c>
      <c r="U273" s="77">
        <f t="shared" si="339"/>
        <v>0</v>
      </c>
      <c r="V273" s="77">
        <f t="shared" si="339"/>
        <v>0</v>
      </c>
      <c r="W273" s="77">
        <f t="shared" si="339"/>
        <v>0</v>
      </c>
      <c r="X273" s="77">
        <f t="shared" si="339"/>
        <v>0</v>
      </c>
      <c r="Y273" s="77">
        <f t="shared" si="339"/>
        <v>0</v>
      </c>
      <c r="Z273" s="77">
        <f t="shared" si="339"/>
        <v>90600</v>
      </c>
      <c r="AA273" s="77">
        <f t="shared" si="339"/>
        <v>0</v>
      </c>
      <c r="AB273" s="77">
        <f t="shared" si="339"/>
        <v>90600</v>
      </c>
      <c r="AC273" s="77">
        <f t="shared" si="339"/>
        <v>0</v>
      </c>
      <c r="AD273" s="77">
        <f t="shared" si="339"/>
        <v>0</v>
      </c>
      <c r="AE273" s="77">
        <f t="shared" si="339"/>
        <v>0</v>
      </c>
      <c r="AF273" s="77">
        <f t="shared" si="339"/>
        <v>0</v>
      </c>
      <c r="AG273" s="77">
        <f t="shared" si="339"/>
        <v>0</v>
      </c>
      <c r="AH273" s="77">
        <f t="shared" si="339"/>
        <v>0</v>
      </c>
      <c r="AI273" s="77">
        <f t="shared" si="339"/>
        <v>0</v>
      </c>
      <c r="AJ273" s="77">
        <f t="shared" si="339"/>
        <v>0</v>
      </c>
      <c r="AK273" s="77">
        <f t="shared" si="339"/>
        <v>0</v>
      </c>
      <c r="AL273" s="77">
        <f t="shared" si="339"/>
        <v>0</v>
      </c>
      <c r="AM273" s="77">
        <f t="shared" si="339"/>
        <v>0</v>
      </c>
      <c r="AN273" s="77">
        <f t="shared" si="339"/>
        <v>0</v>
      </c>
      <c r="AO273" s="77">
        <f t="shared" si="339"/>
        <v>0</v>
      </c>
      <c r="AP273" s="77">
        <f t="shared" si="339"/>
        <v>0</v>
      </c>
      <c r="AQ273" s="77">
        <f t="shared" si="339"/>
        <v>0</v>
      </c>
      <c r="AR273" s="77">
        <f t="shared" si="339"/>
        <v>0</v>
      </c>
      <c r="AS273" s="77">
        <f t="shared" si="339"/>
        <v>0</v>
      </c>
      <c r="AT273" s="77">
        <f t="shared" si="339"/>
        <v>0</v>
      </c>
      <c r="AU273" s="77">
        <f t="shared" si="339"/>
        <v>0</v>
      </c>
      <c r="AV273" s="77">
        <f t="shared" si="339"/>
        <v>0</v>
      </c>
      <c r="AW273" s="77">
        <f t="shared" si="339"/>
        <v>0</v>
      </c>
      <c r="AX273" s="77">
        <f t="shared" si="339"/>
        <v>0</v>
      </c>
      <c r="AY273" s="77">
        <f t="shared" si="339"/>
        <v>0</v>
      </c>
      <c r="AZ273" s="77">
        <f t="shared" si="339"/>
        <v>0</v>
      </c>
      <c r="BA273" s="77">
        <f t="shared" si="339"/>
        <v>0</v>
      </c>
      <c r="BB273" s="103">
        <v>0</v>
      </c>
      <c r="BC273" s="103">
        <v>0</v>
      </c>
    </row>
    <row r="274" spans="1:55" s="127" customFormat="1" ht="32.25" hidden="1" customHeight="1" x14ac:dyDescent="0.25">
      <c r="A274" s="27" t="s">
        <v>333</v>
      </c>
      <c r="B274" s="27"/>
      <c r="C274" s="27"/>
      <c r="D274" s="27"/>
      <c r="E274" s="62">
        <v>851</v>
      </c>
      <c r="F274" s="63" t="s">
        <v>511</v>
      </c>
      <c r="G274" s="63" t="s">
        <v>399</v>
      </c>
      <c r="H274" s="62" t="s">
        <v>541</v>
      </c>
      <c r="I274" s="63" t="s">
        <v>334</v>
      </c>
      <c r="J274" s="77">
        <f t="shared" ref="J274:BA274" si="340">J275</f>
        <v>26000</v>
      </c>
      <c r="K274" s="77">
        <f t="shared" si="340"/>
        <v>0</v>
      </c>
      <c r="L274" s="77">
        <f t="shared" si="340"/>
        <v>26000</v>
      </c>
      <c r="M274" s="77">
        <f t="shared" si="340"/>
        <v>0</v>
      </c>
      <c r="N274" s="77">
        <f t="shared" si="340"/>
        <v>0</v>
      </c>
      <c r="O274" s="77">
        <f t="shared" si="340"/>
        <v>0</v>
      </c>
      <c r="P274" s="77">
        <f t="shared" si="340"/>
        <v>0</v>
      </c>
      <c r="Q274" s="77">
        <f t="shared" si="340"/>
        <v>0</v>
      </c>
      <c r="R274" s="77">
        <f t="shared" si="340"/>
        <v>26000</v>
      </c>
      <c r="S274" s="77">
        <f t="shared" si="340"/>
        <v>0</v>
      </c>
      <c r="T274" s="77">
        <f t="shared" si="340"/>
        <v>26000</v>
      </c>
      <c r="U274" s="77">
        <f t="shared" si="340"/>
        <v>0</v>
      </c>
      <c r="V274" s="77">
        <f t="shared" si="340"/>
        <v>0</v>
      </c>
      <c r="W274" s="77">
        <f t="shared" si="340"/>
        <v>0</v>
      </c>
      <c r="X274" s="77">
        <f t="shared" si="340"/>
        <v>0</v>
      </c>
      <c r="Y274" s="77">
        <f t="shared" si="340"/>
        <v>0</v>
      </c>
      <c r="Z274" s="77">
        <f t="shared" si="340"/>
        <v>26000</v>
      </c>
      <c r="AA274" s="77">
        <f t="shared" si="340"/>
        <v>0</v>
      </c>
      <c r="AB274" s="77">
        <f t="shared" si="340"/>
        <v>26000</v>
      </c>
      <c r="AC274" s="77">
        <f t="shared" si="340"/>
        <v>0</v>
      </c>
      <c r="AD274" s="77">
        <f t="shared" si="340"/>
        <v>0</v>
      </c>
      <c r="AE274" s="77">
        <f t="shared" si="340"/>
        <v>0</v>
      </c>
      <c r="AF274" s="77">
        <f t="shared" si="340"/>
        <v>0</v>
      </c>
      <c r="AG274" s="77">
        <f t="shared" si="340"/>
        <v>0</v>
      </c>
      <c r="AH274" s="77">
        <f t="shared" si="340"/>
        <v>0</v>
      </c>
      <c r="AI274" s="77">
        <f t="shared" si="340"/>
        <v>0</v>
      </c>
      <c r="AJ274" s="77">
        <f t="shared" si="340"/>
        <v>0</v>
      </c>
      <c r="AK274" s="77">
        <f t="shared" si="340"/>
        <v>0</v>
      </c>
      <c r="AL274" s="77">
        <f t="shared" si="340"/>
        <v>0</v>
      </c>
      <c r="AM274" s="77">
        <f t="shared" si="340"/>
        <v>0</v>
      </c>
      <c r="AN274" s="77">
        <f t="shared" si="340"/>
        <v>0</v>
      </c>
      <c r="AO274" s="77">
        <f t="shared" si="340"/>
        <v>0</v>
      </c>
      <c r="AP274" s="77">
        <f t="shared" si="340"/>
        <v>0</v>
      </c>
      <c r="AQ274" s="77">
        <f t="shared" si="340"/>
        <v>0</v>
      </c>
      <c r="AR274" s="77">
        <f t="shared" si="340"/>
        <v>0</v>
      </c>
      <c r="AS274" s="77">
        <f t="shared" si="340"/>
        <v>0</v>
      </c>
      <c r="AT274" s="77">
        <f t="shared" si="340"/>
        <v>0</v>
      </c>
      <c r="AU274" s="77">
        <f t="shared" si="340"/>
        <v>0</v>
      </c>
      <c r="AV274" s="77">
        <f t="shared" si="340"/>
        <v>0</v>
      </c>
      <c r="AW274" s="77">
        <f t="shared" si="340"/>
        <v>0</v>
      </c>
      <c r="AX274" s="77">
        <f t="shared" si="340"/>
        <v>0</v>
      </c>
      <c r="AY274" s="77">
        <f t="shared" si="340"/>
        <v>0</v>
      </c>
      <c r="AZ274" s="77">
        <f t="shared" si="340"/>
        <v>0</v>
      </c>
      <c r="BA274" s="77">
        <f t="shared" si="340"/>
        <v>0</v>
      </c>
      <c r="BB274" s="103">
        <v>0</v>
      </c>
      <c r="BC274" s="103">
        <v>0</v>
      </c>
    </row>
    <row r="275" spans="1:55" s="127" customFormat="1" ht="32.25" hidden="1" customHeight="1" x14ac:dyDescent="0.25">
      <c r="A275" s="27" t="s">
        <v>409</v>
      </c>
      <c r="B275" s="27"/>
      <c r="C275" s="27"/>
      <c r="D275" s="27"/>
      <c r="E275" s="62">
        <v>851</v>
      </c>
      <c r="F275" s="63" t="s">
        <v>511</v>
      </c>
      <c r="G275" s="63" t="s">
        <v>399</v>
      </c>
      <c r="H275" s="62" t="s">
        <v>541</v>
      </c>
      <c r="I275" s="63" t="s">
        <v>410</v>
      </c>
      <c r="J275" s="77">
        <v>26000</v>
      </c>
      <c r="K275" s="77"/>
      <c r="L275" s="77">
        <f>J275</f>
        <v>26000</v>
      </c>
      <c r="M275" s="77"/>
      <c r="N275" s="77"/>
      <c r="O275" s="77"/>
      <c r="P275" s="77">
        <f>N275</f>
        <v>0</v>
      </c>
      <c r="Q275" s="77"/>
      <c r="R275" s="77">
        <f>J275+N275</f>
        <v>26000</v>
      </c>
      <c r="S275" s="77">
        <f>K275+O275</f>
        <v>0</v>
      </c>
      <c r="T275" s="77">
        <f>L275+P275</f>
        <v>26000</v>
      </c>
      <c r="U275" s="77">
        <f>M275+Q275</f>
        <v>0</v>
      </c>
      <c r="V275" s="77"/>
      <c r="W275" s="77"/>
      <c r="X275" s="77">
        <f>V275</f>
        <v>0</v>
      </c>
      <c r="Y275" s="77"/>
      <c r="Z275" s="77">
        <f>R275+V275</f>
        <v>26000</v>
      </c>
      <c r="AA275" s="77">
        <f>S275+W275</f>
        <v>0</v>
      </c>
      <c r="AB275" s="77">
        <f>T275+X275</f>
        <v>26000</v>
      </c>
      <c r="AC275" s="77">
        <f>U275+Y275</f>
        <v>0</v>
      </c>
      <c r="AD275" s="77"/>
      <c r="AE275" s="77"/>
      <c r="AF275" s="77">
        <f>AD275</f>
        <v>0</v>
      </c>
      <c r="AG275" s="77"/>
      <c r="AH275" s="77"/>
      <c r="AI275" s="77"/>
      <c r="AJ275" s="77">
        <f>AH275</f>
        <v>0</v>
      </c>
      <c r="AK275" s="77"/>
      <c r="AL275" s="77">
        <f>AD275+AH275</f>
        <v>0</v>
      </c>
      <c r="AM275" s="77">
        <f>AE275+AI275</f>
        <v>0</v>
      </c>
      <c r="AN275" s="77">
        <f>AF275+AJ275</f>
        <v>0</v>
      </c>
      <c r="AO275" s="77">
        <f>AG275+AK275</f>
        <v>0</v>
      </c>
      <c r="AP275" s="77"/>
      <c r="AQ275" s="77"/>
      <c r="AR275" s="77">
        <f>AP275</f>
        <v>0</v>
      </c>
      <c r="AS275" s="77"/>
      <c r="AT275" s="77"/>
      <c r="AU275" s="77"/>
      <c r="AV275" s="77">
        <f>AT275</f>
        <v>0</v>
      </c>
      <c r="AW275" s="77"/>
      <c r="AX275" s="77">
        <f>AP275+AT275</f>
        <v>0</v>
      </c>
      <c r="AY275" s="77">
        <f>AQ275+AU275</f>
        <v>0</v>
      </c>
      <c r="AZ275" s="77">
        <f>AR275+AV275</f>
        <v>0</v>
      </c>
      <c r="BA275" s="77">
        <f>AS275+AW275</f>
        <v>0</v>
      </c>
      <c r="BB275" s="103">
        <v>0</v>
      </c>
      <c r="BC275" s="103">
        <v>0</v>
      </c>
    </row>
    <row r="276" spans="1:55" s="11" customFormat="1" ht="32.25" hidden="1" customHeight="1" x14ac:dyDescent="0.25">
      <c r="A276" s="27" t="s">
        <v>337</v>
      </c>
      <c r="B276" s="15"/>
      <c r="C276" s="15"/>
      <c r="D276" s="15"/>
      <c r="E276" s="62">
        <v>851</v>
      </c>
      <c r="F276" s="63" t="s">
        <v>511</v>
      </c>
      <c r="G276" s="63" t="s">
        <v>399</v>
      </c>
      <c r="H276" s="62" t="s">
        <v>541</v>
      </c>
      <c r="I276" s="63" t="s">
        <v>338</v>
      </c>
      <c r="J276" s="77">
        <f t="shared" ref="J276:BA276" si="341">J277</f>
        <v>64600</v>
      </c>
      <c r="K276" s="77">
        <f t="shared" si="341"/>
        <v>0</v>
      </c>
      <c r="L276" s="77">
        <f t="shared" si="341"/>
        <v>64600</v>
      </c>
      <c r="M276" s="77">
        <f t="shared" si="341"/>
        <v>0</v>
      </c>
      <c r="N276" s="77">
        <f t="shared" si="341"/>
        <v>0</v>
      </c>
      <c r="O276" s="77">
        <f t="shared" si="341"/>
        <v>0</v>
      </c>
      <c r="P276" s="77">
        <f t="shared" si="341"/>
        <v>0</v>
      </c>
      <c r="Q276" s="77">
        <f t="shared" si="341"/>
        <v>0</v>
      </c>
      <c r="R276" s="77">
        <f t="shared" si="341"/>
        <v>64600</v>
      </c>
      <c r="S276" s="77">
        <f t="shared" si="341"/>
        <v>0</v>
      </c>
      <c r="T276" s="77">
        <f t="shared" si="341"/>
        <v>64600</v>
      </c>
      <c r="U276" s="77">
        <f t="shared" si="341"/>
        <v>0</v>
      </c>
      <c r="V276" s="77">
        <f t="shared" si="341"/>
        <v>0</v>
      </c>
      <c r="W276" s="77">
        <f t="shared" si="341"/>
        <v>0</v>
      </c>
      <c r="X276" s="77">
        <f t="shared" si="341"/>
        <v>0</v>
      </c>
      <c r="Y276" s="77">
        <f t="shared" si="341"/>
        <v>0</v>
      </c>
      <c r="Z276" s="77">
        <f t="shared" si="341"/>
        <v>64600</v>
      </c>
      <c r="AA276" s="77">
        <f t="shared" si="341"/>
        <v>0</v>
      </c>
      <c r="AB276" s="77">
        <f t="shared" si="341"/>
        <v>64600</v>
      </c>
      <c r="AC276" s="77">
        <f t="shared" si="341"/>
        <v>0</v>
      </c>
      <c r="AD276" s="77">
        <f t="shared" si="341"/>
        <v>0</v>
      </c>
      <c r="AE276" s="77">
        <f t="shared" si="341"/>
        <v>0</v>
      </c>
      <c r="AF276" s="77">
        <f t="shared" si="341"/>
        <v>0</v>
      </c>
      <c r="AG276" s="77">
        <f t="shared" si="341"/>
        <v>0</v>
      </c>
      <c r="AH276" s="77">
        <f t="shared" si="341"/>
        <v>0</v>
      </c>
      <c r="AI276" s="77">
        <f t="shared" si="341"/>
        <v>0</v>
      </c>
      <c r="AJ276" s="77">
        <f t="shared" si="341"/>
        <v>0</v>
      </c>
      <c r="AK276" s="77">
        <f t="shared" si="341"/>
        <v>0</v>
      </c>
      <c r="AL276" s="77">
        <f t="shared" si="341"/>
        <v>0</v>
      </c>
      <c r="AM276" s="77">
        <f t="shared" si="341"/>
        <v>0</v>
      </c>
      <c r="AN276" s="77">
        <f t="shared" si="341"/>
        <v>0</v>
      </c>
      <c r="AO276" s="77">
        <f t="shared" si="341"/>
        <v>0</v>
      </c>
      <c r="AP276" s="77">
        <f t="shared" si="341"/>
        <v>0</v>
      </c>
      <c r="AQ276" s="77">
        <f t="shared" si="341"/>
        <v>0</v>
      </c>
      <c r="AR276" s="77">
        <f t="shared" si="341"/>
        <v>0</v>
      </c>
      <c r="AS276" s="77">
        <f t="shared" si="341"/>
        <v>0</v>
      </c>
      <c r="AT276" s="77">
        <f t="shared" si="341"/>
        <v>0</v>
      </c>
      <c r="AU276" s="77">
        <f t="shared" si="341"/>
        <v>0</v>
      </c>
      <c r="AV276" s="77">
        <f t="shared" si="341"/>
        <v>0</v>
      </c>
      <c r="AW276" s="77">
        <f t="shared" si="341"/>
        <v>0</v>
      </c>
      <c r="AX276" s="77">
        <f t="shared" si="341"/>
        <v>0</v>
      </c>
      <c r="AY276" s="77">
        <f t="shared" si="341"/>
        <v>0</v>
      </c>
      <c r="AZ276" s="77">
        <f t="shared" si="341"/>
        <v>0</v>
      </c>
      <c r="BA276" s="77">
        <f t="shared" si="341"/>
        <v>0</v>
      </c>
      <c r="BB276" s="103">
        <v>0</v>
      </c>
      <c r="BC276" s="103">
        <v>0</v>
      </c>
    </row>
    <row r="277" spans="1:55" s="11" customFormat="1" ht="32.25" hidden="1" customHeight="1" x14ac:dyDescent="0.25">
      <c r="A277" s="27" t="s">
        <v>339</v>
      </c>
      <c r="B277" s="27"/>
      <c r="C277" s="27"/>
      <c r="D277" s="27"/>
      <c r="E277" s="62">
        <v>851</v>
      </c>
      <c r="F277" s="63" t="s">
        <v>511</v>
      </c>
      <c r="G277" s="63" t="s">
        <v>399</v>
      </c>
      <c r="H277" s="62" t="s">
        <v>541</v>
      </c>
      <c r="I277" s="63" t="s">
        <v>340</v>
      </c>
      <c r="J277" s="77">
        <v>64600</v>
      </c>
      <c r="K277" s="77"/>
      <c r="L277" s="77">
        <f>J277</f>
        <v>64600</v>
      </c>
      <c r="M277" s="77"/>
      <c r="N277" s="77"/>
      <c r="O277" s="77"/>
      <c r="P277" s="77">
        <f>N277</f>
        <v>0</v>
      </c>
      <c r="Q277" s="77"/>
      <c r="R277" s="77">
        <f>J277+N277</f>
        <v>64600</v>
      </c>
      <c r="S277" s="77">
        <f>K277+O277</f>
        <v>0</v>
      </c>
      <c r="T277" s="77">
        <f>L277+P277</f>
        <v>64600</v>
      </c>
      <c r="U277" s="77">
        <f>M277+Q277</f>
        <v>0</v>
      </c>
      <c r="V277" s="77"/>
      <c r="W277" s="77"/>
      <c r="X277" s="77">
        <f>V277</f>
        <v>0</v>
      </c>
      <c r="Y277" s="77"/>
      <c r="Z277" s="77">
        <f>R277+V277</f>
        <v>64600</v>
      </c>
      <c r="AA277" s="77">
        <f>S277+W277</f>
        <v>0</v>
      </c>
      <c r="AB277" s="77">
        <f>T277+X277</f>
        <v>64600</v>
      </c>
      <c r="AC277" s="77">
        <f>U277+Y277</f>
        <v>0</v>
      </c>
      <c r="AD277" s="77"/>
      <c r="AE277" s="77"/>
      <c r="AF277" s="77">
        <f>AD277</f>
        <v>0</v>
      </c>
      <c r="AG277" s="77"/>
      <c r="AH277" s="77"/>
      <c r="AI277" s="77"/>
      <c r="AJ277" s="77">
        <f>AH277</f>
        <v>0</v>
      </c>
      <c r="AK277" s="77"/>
      <c r="AL277" s="77">
        <f>AD277+AH277</f>
        <v>0</v>
      </c>
      <c r="AM277" s="77">
        <f>AE277+AI277</f>
        <v>0</v>
      </c>
      <c r="AN277" s="77">
        <f>AF277+AJ277</f>
        <v>0</v>
      </c>
      <c r="AO277" s="77">
        <f>AG277+AK277</f>
        <v>0</v>
      </c>
      <c r="AP277" s="77"/>
      <c r="AQ277" s="77"/>
      <c r="AR277" s="77">
        <f>AP277</f>
        <v>0</v>
      </c>
      <c r="AS277" s="77"/>
      <c r="AT277" s="77"/>
      <c r="AU277" s="77"/>
      <c r="AV277" s="77">
        <f>AT277</f>
        <v>0</v>
      </c>
      <c r="AW277" s="77"/>
      <c r="AX277" s="77">
        <f>AP277+AT277</f>
        <v>0</v>
      </c>
      <c r="AY277" s="77">
        <f>AQ277+AU277</f>
        <v>0</v>
      </c>
      <c r="AZ277" s="77">
        <f>AR277+AV277</f>
        <v>0</v>
      </c>
      <c r="BA277" s="77">
        <f>AS277+AW277</f>
        <v>0</v>
      </c>
      <c r="BB277" s="103">
        <v>0</v>
      </c>
      <c r="BC277" s="103">
        <v>0</v>
      </c>
    </row>
    <row r="278" spans="1:55" s="11" customFormat="1" ht="32.25" hidden="1" customHeight="1" x14ac:dyDescent="0.25">
      <c r="A278" s="27" t="s">
        <v>542</v>
      </c>
      <c r="B278" s="123"/>
      <c r="C278" s="123"/>
      <c r="D278" s="123"/>
      <c r="E278" s="62">
        <v>851</v>
      </c>
      <c r="F278" s="63" t="s">
        <v>511</v>
      </c>
      <c r="G278" s="63" t="s">
        <v>399</v>
      </c>
      <c r="H278" s="62" t="s">
        <v>543</v>
      </c>
      <c r="I278" s="63"/>
      <c r="J278" s="77">
        <f t="shared" ref="J278:BA278" si="342">J281+J279</f>
        <v>419900</v>
      </c>
      <c r="K278" s="77">
        <f t="shared" si="342"/>
        <v>0</v>
      </c>
      <c r="L278" s="77">
        <f t="shared" si="342"/>
        <v>419900</v>
      </c>
      <c r="M278" s="77">
        <f t="shared" si="342"/>
        <v>0</v>
      </c>
      <c r="N278" s="77">
        <f t="shared" si="342"/>
        <v>0</v>
      </c>
      <c r="O278" s="77">
        <f t="shared" si="342"/>
        <v>0</v>
      </c>
      <c r="P278" s="77">
        <f t="shared" si="342"/>
        <v>0</v>
      </c>
      <c r="Q278" s="77">
        <f t="shared" si="342"/>
        <v>0</v>
      </c>
      <c r="R278" s="77">
        <f t="shared" si="342"/>
        <v>419900</v>
      </c>
      <c r="S278" s="77">
        <f t="shared" si="342"/>
        <v>0</v>
      </c>
      <c r="T278" s="77">
        <f t="shared" si="342"/>
        <v>419900</v>
      </c>
      <c r="U278" s="77">
        <f t="shared" si="342"/>
        <v>0</v>
      </c>
      <c r="V278" s="77">
        <f t="shared" si="342"/>
        <v>0</v>
      </c>
      <c r="W278" s="77">
        <f t="shared" si="342"/>
        <v>0</v>
      </c>
      <c r="X278" s="77">
        <f t="shared" si="342"/>
        <v>0</v>
      </c>
      <c r="Y278" s="77">
        <f t="shared" si="342"/>
        <v>0</v>
      </c>
      <c r="Z278" s="77">
        <f t="shared" si="342"/>
        <v>419900</v>
      </c>
      <c r="AA278" s="77">
        <f t="shared" si="342"/>
        <v>0</v>
      </c>
      <c r="AB278" s="77">
        <f t="shared" si="342"/>
        <v>419900</v>
      </c>
      <c r="AC278" s="77">
        <f t="shared" si="342"/>
        <v>0</v>
      </c>
      <c r="AD278" s="77">
        <f t="shared" si="342"/>
        <v>0</v>
      </c>
      <c r="AE278" s="77">
        <f t="shared" si="342"/>
        <v>0</v>
      </c>
      <c r="AF278" s="77">
        <f t="shared" si="342"/>
        <v>0</v>
      </c>
      <c r="AG278" s="77">
        <f t="shared" si="342"/>
        <v>0</v>
      </c>
      <c r="AH278" s="77">
        <f t="shared" si="342"/>
        <v>0</v>
      </c>
      <c r="AI278" s="77">
        <f t="shared" si="342"/>
        <v>0</v>
      </c>
      <c r="AJ278" s="77">
        <f t="shared" si="342"/>
        <v>0</v>
      </c>
      <c r="AK278" s="77">
        <f t="shared" si="342"/>
        <v>0</v>
      </c>
      <c r="AL278" s="77">
        <f t="shared" si="342"/>
        <v>0</v>
      </c>
      <c r="AM278" s="77">
        <f t="shared" si="342"/>
        <v>0</v>
      </c>
      <c r="AN278" s="77">
        <f t="shared" si="342"/>
        <v>0</v>
      </c>
      <c r="AO278" s="77">
        <f t="shared" si="342"/>
        <v>0</v>
      </c>
      <c r="AP278" s="77">
        <f t="shared" si="342"/>
        <v>0</v>
      </c>
      <c r="AQ278" s="77">
        <f t="shared" si="342"/>
        <v>0</v>
      </c>
      <c r="AR278" s="77">
        <f t="shared" si="342"/>
        <v>0</v>
      </c>
      <c r="AS278" s="77">
        <f t="shared" si="342"/>
        <v>0</v>
      </c>
      <c r="AT278" s="77">
        <f t="shared" si="342"/>
        <v>0</v>
      </c>
      <c r="AU278" s="77">
        <f t="shared" si="342"/>
        <v>0</v>
      </c>
      <c r="AV278" s="77">
        <f t="shared" si="342"/>
        <v>0</v>
      </c>
      <c r="AW278" s="77">
        <f t="shared" si="342"/>
        <v>0</v>
      </c>
      <c r="AX278" s="77">
        <f t="shared" si="342"/>
        <v>0</v>
      </c>
      <c r="AY278" s="77">
        <f t="shared" si="342"/>
        <v>0</v>
      </c>
      <c r="AZ278" s="77">
        <f t="shared" si="342"/>
        <v>0</v>
      </c>
      <c r="BA278" s="77">
        <f t="shared" si="342"/>
        <v>0</v>
      </c>
      <c r="BB278" s="103">
        <v>0</v>
      </c>
      <c r="BC278" s="103">
        <v>0</v>
      </c>
    </row>
    <row r="279" spans="1:55" s="11" customFormat="1" ht="32.25" hidden="1" customHeight="1" x14ac:dyDescent="0.25">
      <c r="A279" s="27" t="s">
        <v>333</v>
      </c>
      <c r="B279" s="27"/>
      <c r="C279" s="27"/>
      <c r="D279" s="27"/>
      <c r="E279" s="62">
        <v>851</v>
      </c>
      <c r="F279" s="63" t="s">
        <v>511</v>
      </c>
      <c r="G279" s="63" t="s">
        <v>399</v>
      </c>
      <c r="H279" s="62" t="s">
        <v>543</v>
      </c>
      <c r="I279" s="63" t="s">
        <v>334</v>
      </c>
      <c r="J279" s="77">
        <f t="shared" ref="J279:BA279" si="343">J280</f>
        <v>211200</v>
      </c>
      <c r="K279" s="77">
        <f t="shared" si="343"/>
        <v>0</v>
      </c>
      <c r="L279" s="77">
        <f t="shared" si="343"/>
        <v>211200</v>
      </c>
      <c r="M279" s="77">
        <f t="shared" si="343"/>
        <v>0</v>
      </c>
      <c r="N279" s="77">
        <f t="shared" si="343"/>
        <v>0</v>
      </c>
      <c r="O279" s="77">
        <f t="shared" si="343"/>
        <v>0</v>
      </c>
      <c r="P279" s="77">
        <f t="shared" si="343"/>
        <v>0</v>
      </c>
      <c r="Q279" s="77">
        <f t="shared" si="343"/>
        <v>0</v>
      </c>
      <c r="R279" s="77">
        <f t="shared" si="343"/>
        <v>211200</v>
      </c>
      <c r="S279" s="77">
        <f t="shared" si="343"/>
        <v>0</v>
      </c>
      <c r="T279" s="77">
        <f t="shared" si="343"/>
        <v>211200</v>
      </c>
      <c r="U279" s="77">
        <f t="shared" si="343"/>
        <v>0</v>
      </c>
      <c r="V279" s="77">
        <f t="shared" si="343"/>
        <v>0</v>
      </c>
      <c r="W279" s="77">
        <f t="shared" si="343"/>
        <v>0</v>
      </c>
      <c r="X279" s="77">
        <f t="shared" si="343"/>
        <v>0</v>
      </c>
      <c r="Y279" s="77">
        <f t="shared" si="343"/>
        <v>0</v>
      </c>
      <c r="Z279" s="77">
        <f t="shared" si="343"/>
        <v>211200</v>
      </c>
      <c r="AA279" s="77">
        <f t="shared" si="343"/>
        <v>0</v>
      </c>
      <c r="AB279" s="77">
        <f t="shared" si="343"/>
        <v>211200</v>
      </c>
      <c r="AC279" s="77">
        <f t="shared" si="343"/>
        <v>0</v>
      </c>
      <c r="AD279" s="77">
        <f t="shared" si="343"/>
        <v>0</v>
      </c>
      <c r="AE279" s="77">
        <f t="shared" si="343"/>
        <v>0</v>
      </c>
      <c r="AF279" s="77">
        <f t="shared" si="343"/>
        <v>0</v>
      </c>
      <c r="AG279" s="77">
        <f t="shared" si="343"/>
        <v>0</v>
      </c>
      <c r="AH279" s="77">
        <f t="shared" si="343"/>
        <v>0</v>
      </c>
      <c r="AI279" s="77">
        <f t="shared" si="343"/>
        <v>0</v>
      </c>
      <c r="AJ279" s="77">
        <f t="shared" si="343"/>
        <v>0</v>
      </c>
      <c r="AK279" s="77">
        <f t="shared" si="343"/>
        <v>0</v>
      </c>
      <c r="AL279" s="77">
        <f t="shared" si="343"/>
        <v>0</v>
      </c>
      <c r="AM279" s="77">
        <f t="shared" si="343"/>
        <v>0</v>
      </c>
      <c r="AN279" s="77">
        <f t="shared" si="343"/>
        <v>0</v>
      </c>
      <c r="AO279" s="77">
        <f t="shared" si="343"/>
        <v>0</v>
      </c>
      <c r="AP279" s="77">
        <f t="shared" si="343"/>
        <v>0</v>
      </c>
      <c r="AQ279" s="77">
        <f t="shared" si="343"/>
        <v>0</v>
      </c>
      <c r="AR279" s="77">
        <f t="shared" si="343"/>
        <v>0</v>
      </c>
      <c r="AS279" s="77">
        <f t="shared" si="343"/>
        <v>0</v>
      </c>
      <c r="AT279" s="77">
        <f t="shared" si="343"/>
        <v>0</v>
      </c>
      <c r="AU279" s="77">
        <f t="shared" si="343"/>
        <v>0</v>
      </c>
      <c r="AV279" s="77">
        <f t="shared" si="343"/>
        <v>0</v>
      </c>
      <c r="AW279" s="77">
        <f t="shared" si="343"/>
        <v>0</v>
      </c>
      <c r="AX279" s="77">
        <f t="shared" si="343"/>
        <v>0</v>
      </c>
      <c r="AY279" s="77">
        <f t="shared" si="343"/>
        <v>0</v>
      </c>
      <c r="AZ279" s="77">
        <f t="shared" si="343"/>
        <v>0</v>
      </c>
      <c r="BA279" s="77">
        <f t="shared" si="343"/>
        <v>0</v>
      </c>
      <c r="BB279" s="103">
        <v>0</v>
      </c>
      <c r="BC279" s="103">
        <v>0</v>
      </c>
    </row>
    <row r="280" spans="1:55" s="11" customFormat="1" ht="32.25" hidden="1" customHeight="1" x14ac:dyDescent="0.25">
      <c r="A280" s="27" t="s">
        <v>409</v>
      </c>
      <c r="B280" s="27"/>
      <c r="C280" s="27"/>
      <c r="D280" s="27"/>
      <c r="E280" s="62">
        <v>851</v>
      </c>
      <c r="F280" s="63" t="s">
        <v>511</v>
      </c>
      <c r="G280" s="63" t="s">
        <v>399</v>
      </c>
      <c r="H280" s="62" t="s">
        <v>543</v>
      </c>
      <c r="I280" s="63" t="s">
        <v>410</v>
      </c>
      <c r="J280" s="77">
        <v>211200</v>
      </c>
      <c r="K280" s="77"/>
      <c r="L280" s="77">
        <f>J280</f>
        <v>211200</v>
      </c>
      <c r="M280" s="77"/>
      <c r="N280" s="77"/>
      <c r="O280" s="77"/>
      <c r="P280" s="77">
        <f>N280</f>
        <v>0</v>
      </c>
      <c r="Q280" s="77"/>
      <c r="R280" s="77">
        <f>J280+N280</f>
        <v>211200</v>
      </c>
      <c r="S280" s="77">
        <f>K280+O280</f>
        <v>0</v>
      </c>
      <c r="T280" s="77">
        <f>L280+P280</f>
        <v>211200</v>
      </c>
      <c r="U280" s="77">
        <f>M280+Q280</f>
        <v>0</v>
      </c>
      <c r="V280" s="77"/>
      <c r="W280" s="77"/>
      <c r="X280" s="77">
        <f>V280</f>
        <v>0</v>
      </c>
      <c r="Y280" s="77"/>
      <c r="Z280" s="77">
        <f>R280+V280</f>
        <v>211200</v>
      </c>
      <c r="AA280" s="77">
        <f>S280+W280</f>
        <v>0</v>
      </c>
      <c r="AB280" s="77">
        <f>T280+X280</f>
        <v>211200</v>
      </c>
      <c r="AC280" s="77">
        <f>U280+Y280</f>
        <v>0</v>
      </c>
      <c r="AD280" s="77"/>
      <c r="AE280" s="77"/>
      <c r="AF280" s="77">
        <f>AD280</f>
        <v>0</v>
      </c>
      <c r="AG280" s="77"/>
      <c r="AH280" s="77"/>
      <c r="AI280" s="77"/>
      <c r="AJ280" s="77">
        <f>AH280</f>
        <v>0</v>
      </c>
      <c r="AK280" s="77"/>
      <c r="AL280" s="77">
        <f>AD280+AH280</f>
        <v>0</v>
      </c>
      <c r="AM280" s="77">
        <f>AE280+AI280</f>
        <v>0</v>
      </c>
      <c r="AN280" s="77">
        <f>AF280+AJ280</f>
        <v>0</v>
      </c>
      <c r="AO280" s="77">
        <f>AG280+AK280</f>
        <v>0</v>
      </c>
      <c r="AP280" s="77"/>
      <c r="AQ280" s="77"/>
      <c r="AR280" s="77">
        <f>AP280</f>
        <v>0</v>
      </c>
      <c r="AS280" s="77"/>
      <c r="AT280" s="77"/>
      <c r="AU280" s="77"/>
      <c r="AV280" s="77">
        <f>AT280</f>
        <v>0</v>
      </c>
      <c r="AW280" s="77"/>
      <c r="AX280" s="77">
        <f>AP280+AT280</f>
        <v>0</v>
      </c>
      <c r="AY280" s="77">
        <f>AQ280+AU280</f>
        <v>0</v>
      </c>
      <c r="AZ280" s="77">
        <f>AR280+AV280</f>
        <v>0</v>
      </c>
      <c r="BA280" s="77">
        <f>AS280+AW280</f>
        <v>0</v>
      </c>
      <c r="BB280" s="103">
        <v>0</v>
      </c>
      <c r="BC280" s="103">
        <v>0</v>
      </c>
    </row>
    <row r="281" spans="1:55" s="11" customFormat="1" ht="32.25" hidden="1" customHeight="1" x14ac:dyDescent="0.25">
      <c r="A281" s="27" t="s">
        <v>337</v>
      </c>
      <c r="B281" s="123"/>
      <c r="C281" s="123"/>
      <c r="D281" s="123"/>
      <c r="E281" s="62">
        <v>851</v>
      </c>
      <c r="F281" s="63" t="s">
        <v>511</v>
      </c>
      <c r="G281" s="63" t="s">
        <v>399</v>
      </c>
      <c r="H281" s="62" t="s">
        <v>543</v>
      </c>
      <c r="I281" s="63" t="s">
        <v>338</v>
      </c>
      <c r="J281" s="77">
        <f t="shared" ref="J281:BA281" si="344">J282</f>
        <v>208700</v>
      </c>
      <c r="K281" s="77">
        <f t="shared" si="344"/>
        <v>0</v>
      </c>
      <c r="L281" s="77">
        <f t="shared" si="344"/>
        <v>208700</v>
      </c>
      <c r="M281" s="77">
        <f t="shared" si="344"/>
        <v>0</v>
      </c>
      <c r="N281" s="77">
        <f t="shared" si="344"/>
        <v>0</v>
      </c>
      <c r="O281" s="77">
        <f t="shared" si="344"/>
        <v>0</v>
      </c>
      <c r="P281" s="77">
        <f t="shared" si="344"/>
        <v>0</v>
      </c>
      <c r="Q281" s="77">
        <f t="shared" si="344"/>
        <v>0</v>
      </c>
      <c r="R281" s="77">
        <f t="shared" si="344"/>
        <v>208700</v>
      </c>
      <c r="S281" s="77">
        <f t="shared" si="344"/>
        <v>0</v>
      </c>
      <c r="T281" s="77">
        <f t="shared" si="344"/>
        <v>208700</v>
      </c>
      <c r="U281" s="77">
        <f t="shared" si="344"/>
        <v>0</v>
      </c>
      <c r="V281" s="77">
        <f t="shared" si="344"/>
        <v>0</v>
      </c>
      <c r="W281" s="77">
        <f t="shared" si="344"/>
        <v>0</v>
      </c>
      <c r="X281" s="77">
        <f t="shared" si="344"/>
        <v>0</v>
      </c>
      <c r="Y281" s="77">
        <f t="shared" si="344"/>
        <v>0</v>
      </c>
      <c r="Z281" s="77">
        <f t="shared" si="344"/>
        <v>208700</v>
      </c>
      <c r="AA281" s="77">
        <f t="shared" si="344"/>
        <v>0</v>
      </c>
      <c r="AB281" s="77">
        <f t="shared" si="344"/>
        <v>208700</v>
      </c>
      <c r="AC281" s="77">
        <f t="shared" si="344"/>
        <v>0</v>
      </c>
      <c r="AD281" s="77">
        <f t="shared" si="344"/>
        <v>0</v>
      </c>
      <c r="AE281" s="77">
        <f t="shared" si="344"/>
        <v>0</v>
      </c>
      <c r="AF281" s="77">
        <f t="shared" si="344"/>
        <v>0</v>
      </c>
      <c r="AG281" s="77">
        <f t="shared" si="344"/>
        <v>0</v>
      </c>
      <c r="AH281" s="77">
        <f t="shared" si="344"/>
        <v>0</v>
      </c>
      <c r="AI281" s="77">
        <f t="shared" si="344"/>
        <v>0</v>
      </c>
      <c r="AJ281" s="77">
        <f t="shared" si="344"/>
        <v>0</v>
      </c>
      <c r="AK281" s="77">
        <f t="shared" si="344"/>
        <v>0</v>
      </c>
      <c r="AL281" s="77">
        <f t="shared" si="344"/>
        <v>0</v>
      </c>
      <c r="AM281" s="77">
        <f t="shared" si="344"/>
        <v>0</v>
      </c>
      <c r="AN281" s="77">
        <f t="shared" si="344"/>
        <v>0</v>
      </c>
      <c r="AO281" s="77">
        <f t="shared" si="344"/>
        <v>0</v>
      </c>
      <c r="AP281" s="77">
        <f t="shared" si="344"/>
        <v>0</v>
      </c>
      <c r="AQ281" s="77">
        <f t="shared" si="344"/>
        <v>0</v>
      </c>
      <c r="AR281" s="77">
        <f t="shared" si="344"/>
        <v>0</v>
      </c>
      <c r="AS281" s="77">
        <f t="shared" si="344"/>
        <v>0</v>
      </c>
      <c r="AT281" s="77">
        <f t="shared" si="344"/>
        <v>0</v>
      </c>
      <c r="AU281" s="77">
        <f t="shared" si="344"/>
        <v>0</v>
      </c>
      <c r="AV281" s="77">
        <f t="shared" si="344"/>
        <v>0</v>
      </c>
      <c r="AW281" s="77">
        <f t="shared" si="344"/>
        <v>0</v>
      </c>
      <c r="AX281" s="77">
        <f t="shared" si="344"/>
        <v>0</v>
      </c>
      <c r="AY281" s="77">
        <f t="shared" si="344"/>
        <v>0</v>
      </c>
      <c r="AZ281" s="77">
        <f t="shared" si="344"/>
        <v>0</v>
      </c>
      <c r="BA281" s="77">
        <f t="shared" si="344"/>
        <v>0</v>
      </c>
      <c r="BB281" s="103">
        <v>0</v>
      </c>
      <c r="BC281" s="103">
        <v>0</v>
      </c>
    </row>
    <row r="282" spans="1:55" s="11" customFormat="1" ht="32.25" hidden="1" customHeight="1" x14ac:dyDescent="0.25">
      <c r="A282" s="27" t="s">
        <v>339</v>
      </c>
      <c r="B282" s="123"/>
      <c r="C282" s="123"/>
      <c r="D282" s="123"/>
      <c r="E282" s="62">
        <v>851</v>
      </c>
      <c r="F282" s="63" t="s">
        <v>511</v>
      </c>
      <c r="G282" s="63" t="s">
        <v>399</v>
      </c>
      <c r="H282" s="62" t="s">
        <v>543</v>
      </c>
      <c r="I282" s="63" t="s">
        <v>340</v>
      </c>
      <c r="J282" s="77">
        <v>208700</v>
      </c>
      <c r="K282" s="77"/>
      <c r="L282" s="77">
        <f>J282</f>
        <v>208700</v>
      </c>
      <c r="M282" s="77"/>
      <c r="N282" s="77"/>
      <c r="O282" s="77"/>
      <c r="P282" s="77">
        <f>N282</f>
        <v>0</v>
      </c>
      <c r="Q282" s="77"/>
      <c r="R282" s="77">
        <f>J282+N282</f>
        <v>208700</v>
      </c>
      <c r="S282" s="77">
        <f>K282+O282</f>
        <v>0</v>
      </c>
      <c r="T282" s="77">
        <f>L282+P282</f>
        <v>208700</v>
      </c>
      <c r="U282" s="77">
        <f>M282+Q282</f>
        <v>0</v>
      </c>
      <c r="V282" s="77"/>
      <c r="W282" s="77"/>
      <c r="X282" s="77">
        <f>V282</f>
        <v>0</v>
      </c>
      <c r="Y282" s="77"/>
      <c r="Z282" s="77">
        <f>R282+V282</f>
        <v>208700</v>
      </c>
      <c r="AA282" s="77">
        <f>S282+W282</f>
        <v>0</v>
      </c>
      <c r="AB282" s="77">
        <f>T282+X282</f>
        <v>208700</v>
      </c>
      <c r="AC282" s="77">
        <f>U282+Y282</f>
        <v>0</v>
      </c>
      <c r="AD282" s="77"/>
      <c r="AE282" s="77"/>
      <c r="AF282" s="77">
        <f>AD282</f>
        <v>0</v>
      </c>
      <c r="AG282" s="77"/>
      <c r="AH282" s="77"/>
      <c r="AI282" s="77"/>
      <c r="AJ282" s="77">
        <f>AH282</f>
        <v>0</v>
      </c>
      <c r="AK282" s="77"/>
      <c r="AL282" s="77">
        <f>AD282+AH282</f>
        <v>0</v>
      </c>
      <c r="AM282" s="77">
        <f>AE282+AI282</f>
        <v>0</v>
      </c>
      <c r="AN282" s="77">
        <f>AF282+AJ282</f>
        <v>0</v>
      </c>
      <c r="AO282" s="77">
        <f>AG282+AK282</f>
        <v>0</v>
      </c>
      <c r="AP282" s="77"/>
      <c r="AQ282" s="77"/>
      <c r="AR282" s="77">
        <f>AP282</f>
        <v>0</v>
      </c>
      <c r="AS282" s="77"/>
      <c r="AT282" s="77"/>
      <c r="AU282" s="77"/>
      <c r="AV282" s="77">
        <f>AT282</f>
        <v>0</v>
      </c>
      <c r="AW282" s="77"/>
      <c r="AX282" s="77">
        <f>AP282+AT282</f>
        <v>0</v>
      </c>
      <c r="AY282" s="77">
        <f>AQ282+AU282</f>
        <v>0</v>
      </c>
      <c r="AZ282" s="77">
        <f>AR282+AV282</f>
        <v>0</v>
      </c>
      <c r="BA282" s="77">
        <f>AS282+AW282</f>
        <v>0</v>
      </c>
      <c r="BB282" s="103">
        <v>0</v>
      </c>
      <c r="BC282" s="103">
        <v>0</v>
      </c>
    </row>
    <row r="283" spans="1:55" s="11" customFormat="1" ht="32.25" hidden="1" customHeight="1" x14ac:dyDescent="0.25">
      <c r="A283" s="27" t="s">
        <v>544</v>
      </c>
      <c r="B283" s="123"/>
      <c r="C283" s="123"/>
      <c r="D283" s="123"/>
      <c r="E283" s="62">
        <v>851</v>
      </c>
      <c r="F283" s="63" t="s">
        <v>511</v>
      </c>
      <c r="G283" s="63" t="s">
        <v>399</v>
      </c>
      <c r="H283" s="62" t="s">
        <v>545</v>
      </c>
      <c r="I283" s="63"/>
      <c r="J283" s="77">
        <f t="shared" ref="J283:S284" si="345">J284</f>
        <v>10000</v>
      </c>
      <c r="K283" s="77">
        <f t="shared" si="345"/>
        <v>0</v>
      </c>
      <c r="L283" s="77">
        <f t="shared" si="345"/>
        <v>10000</v>
      </c>
      <c r="M283" s="77">
        <f t="shared" si="345"/>
        <v>0</v>
      </c>
      <c r="N283" s="77">
        <f t="shared" si="345"/>
        <v>0</v>
      </c>
      <c r="O283" s="77">
        <f t="shared" si="345"/>
        <v>0</v>
      </c>
      <c r="P283" s="77">
        <f t="shared" si="345"/>
        <v>0</v>
      </c>
      <c r="Q283" s="77">
        <f t="shared" si="345"/>
        <v>0</v>
      </c>
      <c r="R283" s="77">
        <f t="shared" si="345"/>
        <v>10000</v>
      </c>
      <c r="S283" s="77">
        <f t="shared" si="345"/>
        <v>0</v>
      </c>
      <c r="T283" s="77">
        <f t="shared" ref="T283:AC284" si="346">T284</f>
        <v>10000</v>
      </c>
      <c r="U283" s="77">
        <f t="shared" si="346"/>
        <v>0</v>
      </c>
      <c r="V283" s="77">
        <f t="shared" si="346"/>
        <v>0</v>
      </c>
      <c r="W283" s="77">
        <f t="shared" si="346"/>
        <v>0</v>
      </c>
      <c r="X283" s="77">
        <f t="shared" si="346"/>
        <v>0</v>
      </c>
      <c r="Y283" s="77">
        <f t="shared" si="346"/>
        <v>0</v>
      </c>
      <c r="Z283" s="77">
        <f t="shared" si="346"/>
        <v>10000</v>
      </c>
      <c r="AA283" s="77">
        <f t="shared" si="346"/>
        <v>0</v>
      </c>
      <c r="AB283" s="77">
        <f t="shared" si="346"/>
        <v>10000</v>
      </c>
      <c r="AC283" s="77">
        <f t="shared" si="346"/>
        <v>0</v>
      </c>
      <c r="AD283" s="77">
        <f t="shared" ref="AD283:AM284" si="347">AD284</f>
        <v>0</v>
      </c>
      <c r="AE283" s="77">
        <f t="shared" si="347"/>
        <v>0</v>
      </c>
      <c r="AF283" s="77">
        <f t="shared" si="347"/>
        <v>0</v>
      </c>
      <c r="AG283" s="77">
        <f t="shared" si="347"/>
        <v>0</v>
      </c>
      <c r="AH283" s="77">
        <f t="shared" si="347"/>
        <v>0</v>
      </c>
      <c r="AI283" s="77">
        <f t="shared" si="347"/>
        <v>0</v>
      </c>
      <c r="AJ283" s="77">
        <f t="shared" si="347"/>
        <v>0</v>
      </c>
      <c r="AK283" s="77">
        <f t="shared" si="347"/>
        <v>0</v>
      </c>
      <c r="AL283" s="77">
        <f t="shared" si="347"/>
        <v>0</v>
      </c>
      <c r="AM283" s="77">
        <f t="shared" si="347"/>
        <v>0</v>
      </c>
      <c r="AN283" s="77">
        <f t="shared" ref="AN283:AW284" si="348">AN284</f>
        <v>0</v>
      </c>
      <c r="AO283" s="77">
        <f t="shared" si="348"/>
        <v>0</v>
      </c>
      <c r="AP283" s="77">
        <f t="shared" si="348"/>
        <v>0</v>
      </c>
      <c r="AQ283" s="77">
        <f t="shared" si="348"/>
        <v>0</v>
      </c>
      <c r="AR283" s="77">
        <f t="shared" si="348"/>
        <v>0</v>
      </c>
      <c r="AS283" s="77">
        <f t="shared" si="348"/>
        <v>0</v>
      </c>
      <c r="AT283" s="77">
        <f t="shared" si="348"/>
        <v>0</v>
      </c>
      <c r="AU283" s="77">
        <f t="shared" si="348"/>
        <v>0</v>
      </c>
      <c r="AV283" s="77">
        <f t="shared" si="348"/>
        <v>0</v>
      </c>
      <c r="AW283" s="77">
        <f t="shared" si="348"/>
        <v>0</v>
      </c>
      <c r="AX283" s="77">
        <f t="shared" ref="AX283:BA284" si="349">AX284</f>
        <v>0</v>
      </c>
      <c r="AY283" s="77">
        <f t="shared" si="349"/>
        <v>0</v>
      </c>
      <c r="AZ283" s="77">
        <f t="shared" si="349"/>
        <v>0</v>
      </c>
      <c r="BA283" s="77">
        <f t="shared" si="349"/>
        <v>0</v>
      </c>
      <c r="BB283" s="103">
        <v>0</v>
      </c>
      <c r="BC283" s="103">
        <v>0</v>
      </c>
    </row>
    <row r="284" spans="1:55" s="11" customFormat="1" ht="32.25" hidden="1" customHeight="1" x14ac:dyDescent="0.25">
      <c r="A284" s="27" t="s">
        <v>337</v>
      </c>
      <c r="B284" s="123"/>
      <c r="C284" s="123"/>
      <c r="D284" s="123"/>
      <c r="E284" s="62">
        <v>851</v>
      </c>
      <c r="F284" s="63" t="s">
        <v>511</v>
      </c>
      <c r="G284" s="63" t="s">
        <v>399</v>
      </c>
      <c r="H284" s="62" t="s">
        <v>545</v>
      </c>
      <c r="I284" s="63" t="s">
        <v>338</v>
      </c>
      <c r="J284" s="77">
        <f t="shared" si="345"/>
        <v>10000</v>
      </c>
      <c r="K284" s="77">
        <f t="shared" si="345"/>
        <v>0</v>
      </c>
      <c r="L284" s="77">
        <f t="shared" si="345"/>
        <v>10000</v>
      </c>
      <c r="M284" s="77">
        <f t="shared" si="345"/>
        <v>0</v>
      </c>
      <c r="N284" s="77">
        <f t="shared" si="345"/>
        <v>0</v>
      </c>
      <c r="O284" s="77">
        <f t="shared" si="345"/>
        <v>0</v>
      </c>
      <c r="P284" s="77">
        <f t="shared" si="345"/>
        <v>0</v>
      </c>
      <c r="Q284" s="77">
        <f t="shared" si="345"/>
        <v>0</v>
      </c>
      <c r="R284" s="77">
        <f t="shared" si="345"/>
        <v>10000</v>
      </c>
      <c r="S284" s="77">
        <f t="shared" si="345"/>
        <v>0</v>
      </c>
      <c r="T284" s="77">
        <f t="shared" si="346"/>
        <v>10000</v>
      </c>
      <c r="U284" s="77">
        <f t="shared" si="346"/>
        <v>0</v>
      </c>
      <c r="V284" s="77">
        <f t="shared" si="346"/>
        <v>0</v>
      </c>
      <c r="W284" s="77">
        <f t="shared" si="346"/>
        <v>0</v>
      </c>
      <c r="X284" s="77">
        <f t="shared" si="346"/>
        <v>0</v>
      </c>
      <c r="Y284" s="77">
        <f t="shared" si="346"/>
        <v>0</v>
      </c>
      <c r="Z284" s="77">
        <f t="shared" si="346"/>
        <v>10000</v>
      </c>
      <c r="AA284" s="77">
        <f t="shared" si="346"/>
        <v>0</v>
      </c>
      <c r="AB284" s="77">
        <f t="shared" si="346"/>
        <v>10000</v>
      </c>
      <c r="AC284" s="77">
        <f t="shared" si="346"/>
        <v>0</v>
      </c>
      <c r="AD284" s="77">
        <f t="shared" si="347"/>
        <v>0</v>
      </c>
      <c r="AE284" s="77">
        <f t="shared" si="347"/>
        <v>0</v>
      </c>
      <c r="AF284" s="77">
        <f t="shared" si="347"/>
        <v>0</v>
      </c>
      <c r="AG284" s="77">
        <f t="shared" si="347"/>
        <v>0</v>
      </c>
      <c r="AH284" s="77">
        <f t="shared" si="347"/>
        <v>0</v>
      </c>
      <c r="AI284" s="77">
        <f t="shared" si="347"/>
        <v>0</v>
      </c>
      <c r="AJ284" s="77">
        <f t="shared" si="347"/>
        <v>0</v>
      </c>
      <c r="AK284" s="77">
        <f t="shared" si="347"/>
        <v>0</v>
      </c>
      <c r="AL284" s="77">
        <f t="shared" si="347"/>
        <v>0</v>
      </c>
      <c r="AM284" s="77">
        <f t="shared" si="347"/>
        <v>0</v>
      </c>
      <c r="AN284" s="77">
        <f t="shared" si="348"/>
        <v>0</v>
      </c>
      <c r="AO284" s="77">
        <f t="shared" si="348"/>
        <v>0</v>
      </c>
      <c r="AP284" s="77">
        <f t="shared" si="348"/>
        <v>0</v>
      </c>
      <c r="AQ284" s="77">
        <f t="shared" si="348"/>
        <v>0</v>
      </c>
      <c r="AR284" s="77">
        <f t="shared" si="348"/>
        <v>0</v>
      </c>
      <c r="AS284" s="77">
        <f t="shared" si="348"/>
        <v>0</v>
      </c>
      <c r="AT284" s="77">
        <f t="shared" si="348"/>
        <v>0</v>
      </c>
      <c r="AU284" s="77">
        <f t="shared" si="348"/>
        <v>0</v>
      </c>
      <c r="AV284" s="77">
        <f t="shared" si="348"/>
        <v>0</v>
      </c>
      <c r="AW284" s="77">
        <f t="shared" si="348"/>
        <v>0</v>
      </c>
      <c r="AX284" s="77">
        <f t="shared" si="349"/>
        <v>0</v>
      </c>
      <c r="AY284" s="77">
        <f t="shared" si="349"/>
        <v>0</v>
      </c>
      <c r="AZ284" s="77">
        <f t="shared" si="349"/>
        <v>0</v>
      </c>
      <c r="BA284" s="77">
        <f t="shared" si="349"/>
        <v>0</v>
      </c>
      <c r="BB284" s="103">
        <v>0</v>
      </c>
      <c r="BC284" s="103">
        <v>0</v>
      </c>
    </row>
    <row r="285" spans="1:55" s="11" customFormat="1" ht="33" hidden="1" customHeight="1" x14ac:dyDescent="0.25">
      <c r="A285" s="27" t="s">
        <v>339</v>
      </c>
      <c r="B285" s="123"/>
      <c r="C285" s="123"/>
      <c r="D285" s="123"/>
      <c r="E285" s="62">
        <v>851</v>
      </c>
      <c r="F285" s="63" t="s">
        <v>511</v>
      </c>
      <c r="G285" s="63" t="s">
        <v>399</v>
      </c>
      <c r="H285" s="62" t="s">
        <v>545</v>
      </c>
      <c r="I285" s="63" t="s">
        <v>340</v>
      </c>
      <c r="J285" s="77">
        <v>10000</v>
      </c>
      <c r="K285" s="77"/>
      <c r="L285" s="77">
        <f>J285</f>
        <v>10000</v>
      </c>
      <c r="M285" s="77"/>
      <c r="N285" s="77"/>
      <c r="O285" s="77"/>
      <c r="P285" s="77">
        <f>N285</f>
        <v>0</v>
      </c>
      <c r="Q285" s="77"/>
      <c r="R285" s="77">
        <f>J285+N285</f>
        <v>10000</v>
      </c>
      <c r="S285" s="77">
        <f>K285+O285</f>
        <v>0</v>
      </c>
      <c r="T285" s="77">
        <f>L285+P285</f>
        <v>10000</v>
      </c>
      <c r="U285" s="77">
        <f>M285+Q285</f>
        <v>0</v>
      </c>
      <c r="V285" s="77"/>
      <c r="W285" s="77"/>
      <c r="X285" s="77">
        <f>V285</f>
        <v>0</v>
      </c>
      <c r="Y285" s="77"/>
      <c r="Z285" s="77">
        <f>R285+V285</f>
        <v>10000</v>
      </c>
      <c r="AA285" s="77">
        <f>S285+W285</f>
        <v>0</v>
      </c>
      <c r="AB285" s="77">
        <f>T285+X285</f>
        <v>10000</v>
      </c>
      <c r="AC285" s="77">
        <f>U285+Y285</f>
        <v>0</v>
      </c>
      <c r="AD285" s="77"/>
      <c r="AE285" s="77"/>
      <c r="AF285" s="77">
        <f>AD285</f>
        <v>0</v>
      </c>
      <c r="AG285" s="77"/>
      <c r="AH285" s="77"/>
      <c r="AI285" s="77"/>
      <c r="AJ285" s="77">
        <f>AH285</f>
        <v>0</v>
      </c>
      <c r="AK285" s="77"/>
      <c r="AL285" s="77">
        <f>AD285+AH285</f>
        <v>0</v>
      </c>
      <c r="AM285" s="77">
        <f>AE285+AI285</f>
        <v>0</v>
      </c>
      <c r="AN285" s="77">
        <f>AF285+AJ285</f>
        <v>0</v>
      </c>
      <c r="AO285" s="77">
        <f>AG285+AK285</f>
        <v>0</v>
      </c>
      <c r="AP285" s="77"/>
      <c r="AQ285" s="77"/>
      <c r="AR285" s="77">
        <f>AP285</f>
        <v>0</v>
      </c>
      <c r="AS285" s="77"/>
      <c r="AT285" s="77"/>
      <c r="AU285" s="77"/>
      <c r="AV285" s="77">
        <f>AT285</f>
        <v>0</v>
      </c>
      <c r="AW285" s="77"/>
      <c r="AX285" s="77">
        <f>AP285+AT285</f>
        <v>0</v>
      </c>
      <c r="AY285" s="77">
        <f>AQ285+AU285</f>
        <v>0</v>
      </c>
      <c r="AZ285" s="77">
        <f>AR285+AV285</f>
        <v>0</v>
      </c>
      <c r="BA285" s="77">
        <f>AS285+AW285</f>
        <v>0</v>
      </c>
      <c r="BB285" s="103">
        <v>0</v>
      </c>
      <c r="BC285" s="103">
        <v>0</v>
      </c>
    </row>
    <row r="286" spans="1:55" s="11" customFormat="1" ht="32.25" hidden="1" customHeight="1" x14ac:dyDescent="0.25">
      <c r="A286" s="27" t="s">
        <v>546</v>
      </c>
      <c r="B286" s="123"/>
      <c r="C286" s="123"/>
      <c r="D286" s="123"/>
      <c r="E286" s="62">
        <v>851</v>
      </c>
      <c r="F286" s="63" t="s">
        <v>511</v>
      </c>
      <c r="G286" s="63" t="s">
        <v>399</v>
      </c>
      <c r="H286" s="62" t="s">
        <v>547</v>
      </c>
      <c r="I286" s="63"/>
      <c r="J286" s="77">
        <f t="shared" ref="J286:AC286" si="350">J287+J289</f>
        <v>268000</v>
      </c>
      <c r="K286" s="77">
        <f t="shared" si="350"/>
        <v>0</v>
      </c>
      <c r="L286" s="77">
        <f t="shared" si="350"/>
        <v>0</v>
      </c>
      <c r="M286" s="77">
        <f t="shared" si="350"/>
        <v>268000</v>
      </c>
      <c r="N286" s="77">
        <f t="shared" si="350"/>
        <v>0</v>
      </c>
      <c r="O286" s="77">
        <f t="shared" si="350"/>
        <v>0</v>
      </c>
      <c r="P286" s="77">
        <f t="shared" si="350"/>
        <v>0</v>
      </c>
      <c r="Q286" s="77">
        <f t="shared" si="350"/>
        <v>0</v>
      </c>
      <c r="R286" s="77">
        <f t="shared" si="350"/>
        <v>268000</v>
      </c>
      <c r="S286" s="77">
        <f t="shared" si="350"/>
        <v>0</v>
      </c>
      <c r="T286" s="77">
        <f t="shared" si="350"/>
        <v>0</v>
      </c>
      <c r="U286" s="77">
        <f t="shared" si="350"/>
        <v>268000</v>
      </c>
      <c r="V286" s="77">
        <f t="shared" si="350"/>
        <v>0</v>
      </c>
      <c r="W286" s="77">
        <f t="shared" si="350"/>
        <v>0</v>
      </c>
      <c r="X286" s="77">
        <f t="shared" si="350"/>
        <v>0</v>
      </c>
      <c r="Y286" s="77">
        <f t="shared" si="350"/>
        <v>0</v>
      </c>
      <c r="Z286" s="77">
        <f t="shared" si="350"/>
        <v>268000</v>
      </c>
      <c r="AA286" s="77">
        <f t="shared" si="350"/>
        <v>0</v>
      </c>
      <c r="AB286" s="77">
        <f t="shared" si="350"/>
        <v>0</v>
      </c>
      <c r="AC286" s="77">
        <f t="shared" si="350"/>
        <v>268000</v>
      </c>
      <c r="AD286" s="77">
        <f>AD289+AD287</f>
        <v>268000</v>
      </c>
      <c r="AE286" s="77">
        <f t="shared" ref="AE286:AO286" si="351">AE287+AE289</f>
        <v>0</v>
      </c>
      <c r="AF286" s="77">
        <f t="shared" si="351"/>
        <v>0</v>
      </c>
      <c r="AG286" s="77">
        <f t="shared" si="351"/>
        <v>268000</v>
      </c>
      <c r="AH286" s="77">
        <f t="shared" si="351"/>
        <v>0</v>
      </c>
      <c r="AI286" s="77">
        <f t="shared" si="351"/>
        <v>0</v>
      </c>
      <c r="AJ286" s="77">
        <f t="shared" si="351"/>
        <v>0</v>
      </c>
      <c r="AK286" s="77">
        <f t="shared" si="351"/>
        <v>0</v>
      </c>
      <c r="AL286" s="77">
        <f t="shared" si="351"/>
        <v>268000</v>
      </c>
      <c r="AM286" s="77">
        <f t="shared" si="351"/>
        <v>0</v>
      </c>
      <c r="AN286" s="77">
        <f t="shared" si="351"/>
        <v>0</v>
      </c>
      <c r="AO286" s="77">
        <f t="shared" si="351"/>
        <v>268000</v>
      </c>
      <c r="AP286" s="77">
        <f>AP289+AP287</f>
        <v>268000</v>
      </c>
      <c r="AQ286" s="77">
        <f t="shared" ref="AQ286:BA286" si="352">AQ287+AQ289</f>
        <v>0</v>
      </c>
      <c r="AR286" s="77">
        <f t="shared" si="352"/>
        <v>0</v>
      </c>
      <c r="AS286" s="77">
        <f t="shared" si="352"/>
        <v>268000</v>
      </c>
      <c r="AT286" s="77">
        <f t="shared" si="352"/>
        <v>0</v>
      </c>
      <c r="AU286" s="77">
        <f t="shared" si="352"/>
        <v>0</v>
      </c>
      <c r="AV286" s="77">
        <f t="shared" si="352"/>
        <v>0</v>
      </c>
      <c r="AW286" s="77">
        <f t="shared" si="352"/>
        <v>0</v>
      </c>
      <c r="AX286" s="77">
        <f t="shared" si="352"/>
        <v>268000</v>
      </c>
      <c r="AY286" s="77">
        <f t="shared" si="352"/>
        <v>0</v>
      </c>
      <c r="AZ286" s="77">
        <f t="shared" si="352"/>
        <v>0</v>
      </c>
      <c r="BA286" s="77">
        <f t="shared" si="352"/>
        <v>268000</v>
      </c>
      <c r="BB286" s="103">
        <v>0</v>
      </c>
      <c r="BC286" s="103">
        <v>0</v>
      </c>
    </row>
    <row r="287" spans="1:55" s="11" customFormat="1" ht="32.25" hidden="1" customHeight="1" x14ac:dyDescent="0.25">
      <c r="A287" s="27" t="s">
        <v>333</v>
      </c>
      <c r="B287" s="27"/>
      <c r="C287" s="27"/>
      <c r="D287" s="27"/>
      <c r="E287" s="62">
        <v>851</v>
      </c>
      <c r="F287" s="63" t="s">
        <v>511</v>
      </c>
      <c r="G287" s="63" t="s">
        <v>399</v>
      </c>
      <c r="H287" s="62" t="s">
        <v>547</v>
      </c>
      <c r="I287" s="63" t="s">
        <v>334</v>
      </c>
      <c r="J287" s="77">
        <f t="shared" ref="J287:BA287" si="353">J288</f>
        <v>71000</v>
      </c>
      <c r="K287" s="77">
        <f t="shared" si="353"/>
        <v>0</v>
      </c>
      <c r="L287" s="77">
        <f t="shared" si="353"/>
        <v>0</v>
      </c>
      <c r="M287" s="77">
        <f t="shared" si="353"/>
        <v>71000</v>
      </c>
      <c r="N287" s="77">
        <f t="shared" si="353"/>
        <v>0</v>
      </c>
      <c r="O287" s="77">
        <f t="shared" si="353"/>
        <v>0</v>
      </c>
      <c r="P287" s="77">
        <f t="shared" si="353"/>
        <v>0</v>
      </c>
      <c r="Q287" s="77">
        <f t="shared" si="353"/>
        <v>0</v>
      </c>
      <c r="R287" s="77">
        <f t="shared" si="353"/>
        <v>71000</v>
      </c>
      <c r="S287" s="77">
        <f t="shared" si="353"/>
        <v>0</v>
      </c>
      <c r="T287" s="77">
        <f t="shared" si="353"/>
        <v>0</v>
      </c>
      <c r="U287" s="77">
        <f t="shared" si="353"/>
        <v>71000</v>
      </c>
      <c r="V287" s="77">
        <f t="shared" si="353"/>
        <v>0</v>
      </c>
      <c r="W287" s="77">
        <f t="shared" si="353"/>
        <v>0</v>
      </c>
      <c r="X287" s="77">
        <f t="shared" si="353"/>
        <v>0</v>
      </c>
      <c r="Y287" s="77">
        <f t="shared" si="353"/>
        <v>0</v>
      </c>
      <c r="Z287" s="77">
        <f t="shared" si="353"/>
        <v>71000</v>
      </c>
      <c r="AA287" s="77">
        <f t="shared" si="353"/>
        <v>0</v>
      </c>
      <c r="AB287" s="77">
        <f t="shared" si="353"/>
        <v>0</v>
      </c>
      <c r="AC287" s="77">
        <f t="shared" si="353"/>
        <v>71000</v>
      </c>
      <c r="AD287" s="77">
        <f t="shared" si="353"/>
        <v>71000</v>
      </c>
      <c r="AE287" s="77">
        <f t="shared" si="353"/>
        <v>0</v>
      </c>
      <c r="AF287" s="77">
        <f t="shared" si="353"/>
        <v>0</v>
      </c>
      <c r="AG287" s="77">
        <f t="shared" si="353"/>
        <v>71000</v>
      </c>
      <c r="AH287" s="77">
        <f t="shared" si="353"/>
        <v>0</v>
      </c>
      <c r="AI287" s="77">
        <f t="shared" si="353"/>
        <v>0</v>
      </c>
      <c r="AJ287" s="77">
        <f t="shared" si="353"/>
        <v>0</v>
      </c>
      <c r="AK287" s="77">
        <f t="shared" si="353"/>
        <v>0</v>
      </c>
      <c r="AL287" s="77">
        <f t="shared" si="353"/>
        <v>71000</v>
      </c>
      <c r="AM287" s="77">
        <f t="shared" si="353"/>
        <v>0</v>
      </c>
      <c r="AN287" s="77">
        <f t="shared" si="353"/>
        <v>0</v>
      </c>
      <c r="AO287" s="77">
        <f t="shared" si="353"/>
        <v>71000</v>
      </c>
      <c r="AP287" s="77">
        <f t="shared" si="353"/>
        <v>71000</v>
      </c>
      <c r="AQ287" s="77">
        <f t="shared" si="353"/>
        <v>0</v>
      </c>
      <c r="AR287" s="77">
        <f t="shared" si="353"/>
        <v>0</v>
      </c>
      <c r="AS287" s="77">
        <f t="shared" si="353"/>
        <v>71000</v>
      </c>
      <c r="AT287" s="77">
        <f t="shared" si="353"/>
        <v>0</v>
      </c>
      <c r="AU287" s="77">
        <f t="shared" si="353"/>
        <v>0</v>
      </c>
      <c r="AV287" s="77">
        <f t="shared" si="353"/>
        <v>0</v>
      </c>
      <c r="AW287" s="77">
        <f t="shared" si="353"/>
        <v>0</v>
      </c>
      <c r="AX287" s="77">
        <f t="shared" si="353"/>
        <v>71000</v>
      </c>
      <c r="AY287" s="77">
        <f t="shared" si="353"/>
        <v>0</v>
      </c>
      <c r="AZ287" s="77">
        <f t="shared" si="353"/>
        <v>0</v>
      </c>
      <c r="BA287" s="77">
        <f t="shared" si="353"/>
        <v>71000</v>
      </c>
      <c r="BB287" s="103">
        <v>0</v>
      </c>
      <c r="BC287" s="103">
        <v>0</v>
      </c>
    </row>
    <row r="288" spans="1:55" s="11" customFormat="1" ht="32.25" hidden="1" customHeight="1" x14ac:dyDescent="0.25">
      <c r="A288" s="27" t="s">
        <v>409</v>
      </c>
      <c r="B288" s="27"/>
      <c r="C288" s="27"/>
      <c r="D288" s="27"/>
      <c r="E288" s="62">
        <v>851</v>
      </c>
      <c r="F288" s="63" t="s">
        <v>511</v>
      </c>
      <c r="G288" s="63" t="s">
        <v>399</v>
      </c>
      <c r="H288" s="62" t="s">
        <v>547</v>
      </c>
      <c r="I288" s="63" t="s">
        <v>410</v>
      </c>
      <c r="J288" s="77">
        <v>71000</v>
      </c>
      <c r="K288" s="77"/>
      <c r="L288" s="77"/>
      <c r="M288" s="77">
        <f>J288</f>
        <v>71000</v>
      </c>
      <c r="N288" s="77"/>
      <c r="O288" s="77"/>
      <c r="P288" s="77"/>
      <c r="Q288" s="77">
        <f>N288</f>
        <v>0</v>
      </c>
      <c r="R288" s="77">
        <f>J288+N288</f>
        <v>71000</v>
      </c>
      <c r="S288" s="77">
        <f>K288+O288</f>
        <v>0</v>
      </c>
      <c r="T288" s="77">
        <f>L288+P288</f>
        <v>0</v>
      </c>
      <c r="U288" s="77">
        <f>M288+Q288</f>
        <v>71000</v>
      </c>
      <c r="V288" s="77"/>
      <c r="W288" s="77"/>
      <c r="X288" s="77"/>
      <c r="Y288" s="77">
        <f>V288</f>
        <v>0</v>
      </c>
      <c r="Z288" s="77">
        <f>R288+V288</f>
        <v>71000</v>
      </c>
      <c r="AA288" s="77">
        <f>S288+W288</f>
        <v>0</v>
      </c>
      <c r="AB288" s="77">
        <f>T288+X288</f>
        <v>0</v>
      </c>
      <c r="AC288" s="77">
        <f>U288+Y288</f>
        <v>71000</v>
      </c>
      <c r="AD288" s="77">
        <v>71000</v>
      </c>
      <c r="AE288" s="77"/>
      <c r="AF288" s="77"/>
      <c r="AG288" s="77">
        <f>AD288</f>
        <v>71000</v>
      </c>
      <c r="AH288" s="77"/>
      <c r="AI288" s="77"/>
      <c r="AJ288" s="77"/>
      <c r="AK288" s="77">
        <f>AH288</f>
        <v>0</v>
      </c>
      <c r="AL288" s="77">
        <f>AD288+AH288</f>
        <v>71000</v>
      </c>
      <c r="AM288" s="77">
        <f>AE288+AI288</f>
        <v>0</v>
      </c>
      <c r="AN288" s="77">
        <f>AF288+AJ288</f>
        <v>0</v>
      </c>
      <c r="AO288" s="77">
        <f>AG288+AK288</f>
        <v>71000</v>
      </c>
      <c r="AP288" s="77">
        <v>71000</v>
      </c>
      <c r="AQ288" s="77"/>
      <c r="AR288" s="77"/>
      <c r="AS288" s="77">
        <f>AP288</f>
        <v>71000</v>
      </c>
      <c r="AT288" s="77"/>
      <c r="AU288" s="77"/>
      <c r="AV288" s="77"/>
      <c r="AW288" s="77">
        <f>AT288</f>
        <v>0</v>
      </c>
      <c r="AX288" s="77">
        <f>AP288+AT288</f>
        <v>71000</v>
      </c>
      <c r="AY288" s="77">
        <f>AQ288+AU288</f>
        <v>0</v>
      </c>
      <c r="AZ288" s="77">
        <f>AR288+AV288</f>
        <v>0</v>
      </c>
      <c r="BA288" s="77">
        <f>AS288+AW288</f>
        <v>71000</v>
      </c>
      <c r="BB288" s="103">
        <v>0</v>
      </c>
      <c r="BC288" s="103">
        <v>0</v>
      </c>
    </row>
    <row r="289" spans="1:55" s="11" customFormat="1" ht="32.25" hidden="1" customHeight="1" x14ac:dyDescent="0.25">
      <c r="A289" s="27" t="s">
        <v>337</v>
      </c>
      <c r="B289" s="123"/>
      <c r="C289" s="123"/>
      <c r="D289" s="123"/>
      <c r="E289" s="62">
        <v>851</v>
      </c>
      <c r="F289" s="63" t="s">
        <v>511</v>
      </c>
      <c r="G289" s="63" t="s">
        <v>399</v>
      </c>
      <c r="H289" s="62" t="s">
        <v>547</v>
      </c>
      <c r="I289" s="63" t="s">
        <v>338</v>
      </c>
      <c r="J289" s="77">
        <f t="shared" ref="J289:BA289" si="354">J290</f>
        <v>197000</v>
      </c>
      <c r="K289" s="77">
        <f t="shared" si="354"/>
        <v>0</v>
      </c>
      <c r="L289" s="77">
        <f t="shared" si="354"/>
        <v>0</v>
      </c>
      <c r="M289" s="77">
        <f t="shared" si="354"/>
        <v>197000</v>
      </c>
      <c r="N289" s="77">
        <f t="shared" si="354"/>
        <v>0</v>
      </c>
      <c r="O289" s="77">
        <f t="shared" si="354"/>
        <v>0</v>
      </c>
      <c r="P289" s="77">
        <f t="shared" si="354"/>
        <v>0</v>
      </c>
      <c r="Q289" s="77">
        <f t="shared" si="354"/>
        <v>0</v>
      </c>
      <c r="R289" s="77">
        <f t="shared" si="354"/>
        <v>197000</v>
      </c>
      <c r="S289" s="77">
        <f t="shared" si="354"/>
        <v>0</v>
      </c>
      <c r="T289" s="77">
        <f t="shared" si="354"/>
        <v>0</v>
      </c>
      <c r="U289" s="77">
        <f t="shared" si="354"/>
        <v>197000</v>
      </c>
      <c r="V289" s="77">
        <f t="shared" si="354"/>
        <v>0</v>
      </c>
      <c r="W289" s="77">
        <f t="shared" si="354"/>
        <v>0</v>
      </c>
      <c r="X289" s="77">
        <f t="shared" si="354"/>
        <v>0</v>
      </c>
      <c r="Y289" s="77">
        <f t="shared" si="354"/>
        <v>0</v>
      </c>
      <c r="Z289" s="77">
        <f t="shared" si="354"/>
        <v>197000</v>
      </c>
      <c r="AA289" s="77">
        <f t="shared" si="354"/>
        <v>0</v>
      </c>
      <c r="AB289" s="77">
        <f t="shared" si="354"/>
        <v>0</v>
      </c>
      <c r="AC289" s="77">
        <f t="shared" si="354"/>
        <v>197000</v>
      </c>
      <c r="AD289" s="77">
        <f t="shared" si="354"/>
        <v>197000</v>
      </c>
      <c r="AE289" s="77">
        <f t="shared" si="354"/>
        <v>0</v>
      </c>
      <c r="AF289" s="77">
        <f t="shared" si="354"/>
        <v>0</v>
      </c>
      <c r="AG289" s="77">
        <f t="shared" si="354"/>
        <v>197000</v>
      </c>
      <c r="AH289" s="77">
        <f t="shared" si="354"/>
        <v>0</v>
      </c>
      <c r="AI289" s="77">
        <f t="shared" si="354"/>
        <v>0</v>
      </c>
      <c r="AJ289" s="77">
        <f t="shared" si="354"/>
        <v>0</v>
      </c>
      <c r="AK289" s="77">
        <f t="shared" si="354"/>
        <v>0</v>
      </c>
      <c r="AL289" s="77">
        <f t="shared" si="354"/>
        <v>197000</v>
      </c>
      <c r="AM289" s="77">
        <f t="shared" si="354"/>
        <v>0</v>
      </c>
      <c r="AN289" s="77">
        <f t="shared" si="354"/>
        <v>0</v>
      </c>
      <c r="AO289" s="77">
        <f t="shared" si="354"/>
        <v>197000</v>
      </c>
      <c r="AP289" s="77">
        <f t="shared" si="354"/>
        <v>197000</v>
      </c>
      <c r="AQ289" s="77">
        <f t="shared" si="354"/>
        <v>0</v>
      </c>
      <c r="AR289" s="77">
        <f t="shared" si="354"/>
        <v>0</v>
      </c>
      <c r="AS289" s="77">
        <f t="shared" si="354"/>
        <v>197000</v>
      </c>
      <c r="AT289" s="77">
        <f t="shared" si="354"/>
        <v>0</v>
      </c>
      <c r="AU289" s="77">
        <f t="shared" si="354"/>
        <v>0</v>
      </c>
      <c r="AV289" s="77">
        <f t="shared" si="354"/>
        <v>0</v>
      </c>
      <c r="AW289" s="77">
        <f t="shared" si="354"/>
        <v>0</v>
      </c>
      <c r="AX289" s="77">
        <f t="shared" si="354"/>
        <v>197000</v>
      </c>
      <c r="AY289" s="77">
        <f t="shared" si="354"/>
        <v>0</v>
      </c>
      <c r="AZ289" s="77">
        <f t="shared" si="354"/>
        <v>0</v>
      </c>
      <c r="BA289" s="77">
        <f t="shared" si="354"/>
        <v>197000</v>
      </c>
      <c r="BB289" s="103">
        <v>0</v>
      </c>
      <c r="BC289" s="103">
        <v>0</v>
      </c>
    </row>
    <row r="290" spans="1:55" s="11" customFormat="1" ht="32.25" hidden="1" customHeight="1" x14ac:dyDescent="0.25">
      <c r="A290" s="27" t="s">
        <v>339</v>
      </c>
      <c r="B290" s="123"/>
      <c r="C290" s="123"/>
      <c r="D290" s="123"/>
      <c r="E290" s="62">
        <v>851</v>
      </c>
      <c r="F290" s="63" t="s">
        <v>511</v>
      </c>
      <c r="G290" s="63" t="s">
        <v>399</v>
      </c>
      <c r="H290" s="62" t="s">
        <v>547</v>
      </c>
      <c r="I290" s="63" t="s">
        <v>340</v>
      </c>
      <c r="J290" s="77">
        <v>197000</v>
      </c>
      <c r="K290" s="77"/>
      <c r="L290" s="77"/>
      <c r="M290" s="77">
        <f>J290</f>
        <v>197000</v>
      </c>
      <c r="N290" s="77"/>
      <c r="O290" s="77"/>
      <c r="P290" s="77"/>
      <c r="Q290" s="77">
        <f>N290</f>
        <v>0</v>
      </c>
      <c r="R290" s="77">
        <f>J290+N290</f>
        <v>197000</v>
      </c>
      <c r="S290" s="77">
        <f>K290+O290</f>
        <v>0</v>
      </c>
      <c r="T290" s="77">
        <f>L290+P290</f>
        <v>0</v>
      </c>
      <c r="U290" s="77">
        <f>M290+Q290</f>
        <v>197000</v>
      </c>
      <c r="V290" s="77"/>
      <c r="W290" s="77"/>
      <c r="X290" s="77"/>
      <c r="Y290" s="77">
        <f>V290</f>
        <v>0</v>
      </c>
      <c r="Z290" s="77">
        <f>R290+V290</f>
        <v>197000</v>
      </c>
      <c r="AA290" s="77">
        <f>S290+W290</f>
        <v>0</v>
      </c>
      <c r="AB290" s="77">
        <f>T290+X290</f>
        <v>0</v>
      </c>
      <c r="AC290" s="77">
        <f>U290+Y290</f>
        <v>197000</v>
      </c>
      <c r="AD290" s="77">
        <v>197000</v>
      </c>
      <c r="AE290" s="77"/>
      <c r="AF290" s="77"/>
      <c r="AG290" s="77">
        <f>AD290</f>
        <v>197000</v>
      </c>
      <c r="AH290" s="77"/>
      <c r="AI290" s="77"/>
      <c r="AJ290" s="77"/>
      <c r="AK290" s="77">
        <f>AH290</f>
        <v>0</v>
      </c>
      <c r="AL290" s="77">
        <f>AD290+AH290</f>
        <v>197000</v>
      </c>
      <c r="AM290" s="77">
        <f>AE290+AI290</f>
        <v>0</v>
      </c>
      <c r="AN290" s="77">
        <f>AF290+AJ290</f>
        <v>0</v>
      </c>
      <c r="AO290" s="77">
        <f>AG290+AK290</f>
        <v>197000</v>
      </c>
      <c r="AP290" s="77">
        <v>197000</v>
      </c>
      <c r="AQ290" s="77"/>
      <c r="AR290" s="77"/>
      <c r="AS290" s="77">
        <f>AP290</f>
        <v>197000</v>
      </c>
      <c r="AT290" s="77"/>
      <c r="AU290" s="77"/>
      <c r="AV290" s="77"/>
      <c r="AW290" s="77">
        <f>AT290</f>
        <v>0</v>
      </c>
      <c r="AX290" s="77">
        <f>AP290+AT290</f>
        <v>197000</v>
      </c>
      <c r="AY290" s="77">
        <f>AQ290+AU290</f>
        <v>0</v>
      </c>
      <c r="AZ290" s="77">
        <f>AR290+AV290</f>
        <v>0</v>
      </c>
      <c r="BA290" s="77">
        <f>AS290+AW290</f>
        <v>197000</v>
      </c>
      <c r="BB290" s="103">
        <v>0</v>
      </c>
      <c r="BC290" s="103">
        <v>0</v>
      </c>
    </row>
    <row r="291" spans="1:55" s="11" customFormat="1" ht="32.25" hidden="1" customHeight="1" x14ac:dyDescent="0.25">
      <c r="A291" s="27" t="s">
        <v>548</v>
      </c>
      <c r="B291" s="123"/>
      <c r="C291" s="123"/>
      <c r="D291" s="123"/>
      <c r="E291" s="63" t="s">
        <v>418</v>
      </c>
      <c r="F291" s="63" t="s">
        <v>511</v>
      </c>
      <c r="G291" s="63" t="s">
        <v>399</v>
      </c>
      <c r="H291" s="62" t="s">
        <v>549</v>
      </c>
      <c r="I291" s="63"/>
      <c r="J291" s="77">
        <f t="shared" ref="J291:S292" si="355">J292</f>
        <v>0</v>
      </c>
      <c r="K291" s="77">
        <f t="shared" si="355"/>
        <v>0</v>
      </c>
      <c r="L291" s="77">
        <f t="shared" si="355"/>
        <v>0</v>
      </c>
      <c r="M291" s="77">
        <f t="shared" si="355"/>
        <v>0</v>
      </c>
      <c r="N291" s="77">
        <f t="shared" si="355"/>
        <v>0</v>
      </c>
      <c r="O291" s="77">
        <f t="shared" si="355"/>
        <v>0</v>
      </c>
      <c r="P291" s="77">
        <f t="shared" si="355"/>
        <v>0</v>
      </c>
      <c r="Q291" s="77">
        <f t="shared" si="355"/>
        <v>0</v>
      </c>
      <c r="R291" s="77">
        <f t="shared" si="355"/>
        <v>0</v>
      </c>
      <c r="S291" s="77">
        <f t="shared" si="355"/>
        <v>0</v>
      </c>
      <c r="T291" s="77">
        <f t="shared" ref="T291:AC292" si="356">T292</f>
        <v>0</v>
      </c>
      <c r="U291" s="77">
        <f t="shared" si="356"/>
        <v>0</v>
      </c>
      <c r="V291" s="77">
        <f t="shared" si="356"/>
        <v>0</v>
      </c>
      <c r="W291" s="77">
        <f t="shared" si="356"/>
        <v>0</v>
      </c>
      <c r="X291" s="77">
        <f t="shared" si="356"/>
        <v>0</v>
      </c>
      <c r="Y291" s="77">
        <f t="shared" si="356"/>
        <v>0</v>
      </c>
      <c r="Z291" s="77">
        <f t="shared" si="356"/>
        <v>0</v>
      </c>
      <c r="AA291" s="77">
        <f t="shared" si="356"/>
        <v>0</v>
      </c>
      <c r="AB291" s="77">
        <f t="shared" si="356"/>
        <v>0</v>
      </c>
      <c r="AC291" s="77">
        <f t="shared" si="356"/>
        <v>0</v>
      </c>
      <c r="AD291" s="77">
        <f t="shared" ref="AD291:AM292" si="357">AD292</f>
        <v>0</v>
      </c>
      <c r="AE291" s="77">
        <f t="shared" si="357"/>
        <v>0</v>
      </c>
      <c r="AF291" s="77">
        <f t="shared" si="357"/>
        <v>0</v>
      </c>
      <c r="AG291" s="77">
        <f t="shared" si="357"/>
        <v>0</v>
      </c>
      <c r="AH291" s="77">
        <f t="shared" si="357"/>
        <v>0</v>
      </c>
      <c r="AI291" s="77">
        <f t="shared" si="357"/>
        <v>0</v>
      </c>
      <c r="AJ291" s="77">
        <f t="shared" si="357"/>
        <v>0</v>
      </c>
      <c r="AK291" s="77">
        <f t="shared" si="357"/>
        <v>0</v>
      </c>
      <c r="AL291" s="77">
        <f t="shared" si="357"/>
        <v>0</v>
      </c>
      <c r="AM291" s="77">
        <f t="shared" si="357"/>
        <v>0</v>
      </c>
      <c r="AN291" s="77">
        <f t="shared" ref="AN291:AW292" si="358">AN292</f>
        <v>0</v>
      </c>
      <c r="AO291" s="77">
        <f t="shared" si="358"/>
        <v>0</v>
      </c>
      <c r="AP291" s="77">
        <f t="shared" si="358"/>
        <v>0</v>
      </c>
      <c r="AQ291" s="77">
        <f t="shared" si="358"/>
        <v>0</v>
      </c>
      <c r="AR291" s="77">
        <f t="shared" si="358"/>
        <v>0</v>
      </c>
      <c r="AS291" s="77">
        <f t="shared" si="358"/>
        <v>0</v>
      </c>
      <c r="AT291" s="77">
        <f t="shared" si="358"/>
        <v>0</v>
      </c>
      <c r="AU291" s="77">
        <f t="shared" si="358"/>
        <v>0</v>
      </c>
      <c r="AV291" s="77">
        <f t="shared" si="358"/>
        <v>0</v>
      </c>
      <c r="AW291" s="77">
        <f t="shared" si="358"/>
        <v>0</v>
      </c>
      <c r="AX291" s="77">
        <f t="shared" ref="AX291:BA292" si="359">AX292</f>
        <v>0</v>
      </c>
      <c r="AY291" s="77">
        <f t="shared" si="359"/>
        <v>0</v>
      </c>
      <c r="AZ291" s="77">
        <f t="shared" si="359"/>
        <v>0</v>
      </c>
      <c r="BA291" s="77">
        <f t="shared" si="359"/>
        <v>0</v>
      </c>
      <c r="BB291" s="103">
        <v>0</v>
      </c>
      <c r="BC291" s="103">
        <v>0</v>
      </c>
    </row>
    <row r="292" spans="1:55" s="11" customFormat="1" ht="32.25" hidden="1" customHeight="1" x14ac:dyDescent="0.25">
      <c r="A292" s="27" t="s">
        <v>337</v>
      </c>
      <c r="B292" s="123"/>
      <c r="C292" s="123"/>
      <c r="D292" s="123"/>
      <c r="E292" s="63" t="s">
        <v>418</v>
      </c>
      <c r="F292" s="63" t="s">
        <v>511</v>
      </c>
      <c r="G292" s="63" t="s">
        <v>399</v>
      </c>
      <c r="H292" s="62" t="s">
        <v>549</v>
      </c>
      <c r="I292" s="63" t="s">
        <v>338</v>
      </c>
      <c r="J292" s="77">
        <f t="shared" si="355"/>
        <v>0</v>
      </c>
      <c r="K292" s="77">
        <f t="shared" si="355"/>
        <v>0</v>
      </c>
      <c r="L292" s="77">
        <f t="shared" si="355"/>
        <v>0</v>
      </c>
      <c r="M292" s="77">
        <f t="shared" si="355"/>
        <v>0</v>
      </c>
      <c r="N292" s="77">
        <f t="shared" si="355"/>
        <v>0</v>
      </c>
      <c r="O292" s="77">
        <f t="shared" si="355"/>
        <v>0</v>
      </c>
      <c r="P292" s="77">
        <f t="shared" si="355"/>
        <v>0</v>
      </c>
      <c r="Q292" s="77">
        <f t="shared" si="355"/>
        <v>0</v>
      </c>
      <c r="R292" s="77">
        <f t="shared" si="355"/>
        <v>0</v>
      </c>
      <c r="S292" s="77">
        <f t="shared" si="355"/>
        <v>0</v>
      </c>
      <c r="T292" s="77">
        <f t="shared" si="356"/>
        <v>0</v>
      </c>
      <c r="U292" s="77">
        <f t="shared" si="356"/>
        <v>0</v>
      </c>
      <c r="V292" s="77">
        <f t="shared" si="356"/>
        <v>0</v>
      </c>
      <c r="W292" s="77">
        <f t="shared" si="356"/>
        <v>0</v>
      </c>
      <c r="X292" s="77">
        <f t="shared" si="356"/>
        <v>0</v>
      </c>
      <c r="Y292" s="77">
        <f t="shared" si="356"/>
        <v>0</v>
      </c>
      <c r="Z292" s="77">
        <f t="shared" si="356"/>
        <v>0</v>
      </c>
      <c r="AA292" s="77">
        <f t="shared" si="356"/>
        <v>0</v>
      </c>
      <c r="AB292" s="77">
        <f t="shared" si="356"/>
        <v>0</v>
      </c>
      <c r="AC292" s="77">
        <f t="shared" si="356"/>
        <v>0</v>
      </c>
      <c r="AD292" s="77">
        <f t="shared" si="357"/>
        <v>0</v>
      </c>
      <c r="AE292" s="77">
        <f t="shared" si="357"/>
        <v>0</v>
      </c>
      <c r="AF292" s="77">
        <f t="shared" si="357"/>
        <v>0</v>
      </c>
      <c r="AG292" s="77">
        <f t="shared" si="357"/>
        <v>0</v>
      </c>
      <c r="AH292" s="77">
        <f t="shared" si="357"/>
        <v>0</v>
      </c>
      <c r="AI292" s="77">
        <f t="shared" si="357"/>
        <v>0</v>
      </c>
      <c r="AJ292" s="77">
        <f t="shared" si="357"/>
        <v>0</v>
      </c>
      <c r="AK292" s="77">
        <f t="shared" si="357"/>
        <v>0</v>
      </c>
      <c r="AL292" s="77">
        <f t="shared" si="357"/>
        <v>0</v>
      </c>
      <c r="AM292" s="77">
        <f t="shared" si="357"/>
        <v>0</v>
      </c>
      <c r="AN292" s="77">
        <f t="shared" si="358"/>
        <v>0</v>
      </c>
      <c r="AO292" s="77">
        <f t="shared" si="358"/>
        <v>0</v>
      </c>
      <c r="AP292" s="77">
        <f t="shared" si="358"/>
        <v>0</v>
      </c>
      <c r="AQ292" s="77">
        <f t="shared" si="358"/>
        <v>0</v>
      </c>
      <c r="AR292" s="77">
        <f t="shared" si="358"/>
        <v>0</v>
      </c>
      <c r="AS292" s="77">
        <f t="shared" si="358"/>
        <v>0</v>
      </c>
      <c r="AT292" s="77">
        <f t="shared" si="358"/>
        <v>0</v>
      </c>
      <c r="AU292" s="77">
        <f t="shared" si="358"/>
        <v>0</v>
      </c>
      <c r="AV292" s="77">
        <f t="shared" si="358"/>
        <v>0</v>
      </c>
      <c r="AW292" s="77">
        <f t="shared" si="358"/>
        <v>0</v>
      </c>
      <c r="AX292" s="77">
        <f t="shared" si="359"/>
        <v>0</v>
      </c>
      <c r="AY292" s="77">
        <f t="shared" si="359"/>
        <v>0</v>
      </c>
      <c r="AZ292" s="77">
        <f t="shared" si="359"/>
        <v>0</v>
      </c>
      <c r="BA292" s="77">
        <f t="shared" si="359"/>
        <v>0</v>
      </c>
      <c r="BB292" s="103">
        <v>0</v>
      </c>
      <c r="BC292" s="103">
        <v>0</v>
      </c>
    </row>
    <row r="293" spans="1:55" s="11" customFormat="1" ht="32.25" hidden="1" customHeight="1" x14ac:dyDescent="0.25">
      <c r="A293" s="27" t="s">
        <v>339</v>
      </c>
      <c r="B293" s="123"/>
      <c r="C293" s="123"/>
      <c r="D293" s="123"/>
      <c r="E293" s="63" t="s">
        <v>418</v>
      </c>
      <c r="F293" s="63" t="s">
        <v>511</v>
      </c>
      <c r="G293" s="63" t="s">
        <v>399</v>
      </c>
      <c r="H293" s="62" t="s">
        <v>549</v>
      </c>
      <c r="I293" s="63" t="s">
        <v>340</v>
      </c>
      <c r="J293" s="77"/>
      <c r="K293" s="77"/>
      <c r="L293" s="77"/>
      <c r="M293" s="77"/>
      <c r="N293" s="77"/>
      <c r="O293" s="77"/>
      <c r="P293" s="77"/>
      <c r="Q293" s="77"/>
      <c r="R293" s="77">
        <f>J293+N293</f>
        <v>0</v>
      </c>
      <c r="S293" s="77">
        <f>K293+O293</f>
        <v>0</v>
      </c>
      <c r="T293" s="77">
        <f>L293+P293</f>
        <v>0</v>
      </c>
      <c r="U293" s="77">
        <f>M293+Q293</f>
        <v>0</v>
      </c>
      <c r="V293" s="77"/>
      <c r="W293" s="77"/>
      <c r="X293" s="77"/>
      <c r="Y293" s="77"/>
      <c r="Z293" s="77">
        <f>R293+V293</f>
        <v>0</v>
      </c>
      <c r="AA293" s="77">
        <f>S293+W293</f>
        <v>0</v>
      </c>
      <c r="AB293" s="77">
        <f>T293+X293</f>
        <v>0</v>
      </c>
      <c r="AC293" s="77">
        <f>U293+Y293</f>
        <v>0</v>
      </c>
      <c r="AD293" s="77"/>
      <c r="AE293" s="77"/>
      <c r="AF293" s="77"/>
      <c r="AG293" s="77"/>
      <c r="AH293" s="77"/>
      <c r="AI293" s="77"/>
      <c r="AJ293" s="77"/>
      <c r="AK293" s="77"/>
      <c r="AL293" s="77">
        <f>AD293+AH293</f>
        <v>0</v>
      </c>
      <c r="AM293" s="77">
        <f>AE293+AI293</f>
        <v>0</v>
      </c>
      <c r="AN293" s="77">
        <f>AF293+AJ293</f>
        <v>0</v>
      </c>
      <c r="AO293" s="77">
        <f>AG293+AK293</f>
        <v>0</v>
      </c>
      <c r="AP293" s="77"/>
      <c r="AQ293" s="77"/>
      <c r="AR293" s="77"/>
      <c r="AS293" s="77"/>
      <c r="AT293" s="77"/>
      <c r="AU293" s="77"/>
      <c r="AV293" s="77"/>
      <c r="AW293" s="77"/>
      <c r="AX293" s="77">
        <f>AP293+AT293</f>
        <v>0</v>
      </c>
      <c r="AY293" s="77">
        <f>AQ293+AU293</f>
        <v>0</v>
      </c>
      <c r="AZ293" s="77">
        <f>AR293+AV293</f>
        <v>0</v>
      </c>
      <c r="BA293" s="77">
        <f>AS293+AW293</f>
        <v>0</v>
      </c>
      <c r="BB293" s="103">
        <v>0</v>
      </c>
      <c r="BC293" s="103">
        <v>0</v>
      </c>
    </row>
    <row r="294" spans="1:55" s="11" customFormat="1" ht="17.25" hidden="1" customHeight="1" x14ac:dyDescent="0.25">
      <c r="A294" s="27"/>
      <c r="B294" s="123"/>
      <c r="C294" s="123"/>
      <c r="D294" s="123"/>
      <c r="E294" s="63"/>
      <c r="F294" s="63"/>
      <c r="G294" s="63"/>
      <c r="H294" s="62"/>
      <c r="I294" s="63"/>
      <c r="J294" s="77"/>
      <c r="K294" s="77"/>
      <c r="L294" s="77"/>
      <c r="M294" s="77"/>
      <c r="N294" s="77">
        <v>52404532.93</v>
      </c>
      <c r="O294" s="77"/>
      <c r="P294" s="77"/>
      <c r="Q294" s="77"/>
      <c r="R294" s="77"/>
      <c r="S294" s="77"/>
      <c r="T294" s="77"/>
      <c r="U294" s="77"/>
      <c r="V294" s="77"/>
      <c r="W294" s="77"/>
      <c r="X294" s="77"/>
      <c r="Y294" s="77"/>
      <c r="Z294" s="77"/>
      <c r="AA294" s="77"/>
      <c r="AB294" s="77"/>
      <c r="AC294" s="77"/>
      <c r="AD294" s="77">
        <f>162608205-AD295</f>
        <v>55680</v>
      </c>
      <c r="AE294" s="77"/>
      <c r="AF294" s="77"/>
      <c r="AG294" s="77"/>
      <c r="AH294" s="77">
        <f>194808526-AH295</f>
        <v>194808528.41999999</v>
      </c>
      <c r="AI294" s="77"/>
      <c r="AJ294" s="77"/>
      <c r="AK294" s="77"/>
      <c r="AL294" s="77">
        <f>194808526-AL295</f>
        <v>32256003.420000017</v>
      </c>
      <c r="AM294" s="77"/>
      <c r="AN294" s="77"/>
      <c r="AO294" s="77"/>
      <c r="AP294" s="77">
        <f>165451989-AP295</f>
        <v>26822</v>
      </c>
      <c r="AQ294" s="77"/>
      <c r="AR294" s="77"/>
      <c r="AS294" s="77"/>
      <c r="AT294" s="77">
        <f>194808526-AT295</f>
        <v>194808527.25999999</v>
      </c>
      <c r="AU294" s="77"/>
      <c r="AV294" s="77"/>
      <c r="AW294" s="77"/>
      <c r="AX294" s="77">
        <f>194808526-AX295</f>
        <v>29383360.25999999</v>
      </c>
      <c r="AY294" s="77"/>
      <c r="AZ294" s="77"/>
      <c r="BA294" s="77"/>
      <c r="BB294" s="103">
        <v>0</v>
      </c>
      <c r="BC294" s="103">
        <v>0</v>
      </c>
    </row>
    <row r="295" spans="1:55" s="11" customFormat="1" ht="45.75" customHeight="1" x14ac:dyDescent="0.25">
      <c r="A295" s="111" t="s">
        <v>550</v>
      </c>
      <c r="B295" s="128"/>
      <c r="C295" s="128"/>
      <c r="D295" s="128"/>
      <c r="E295" s="119">
        <v>852</v>
      </c>
      <c r="F295" s="62"/>
      <c r="G295" s="62"/>
      <c r="H295" s="114" t="s">
        <v>326</v>
      </c>
      <c r="I295" s="63"/>
      <c r="J295" s="76">
        <f t="shared" ref="J295:BA295" si="360">J296+J430</f>
        <v>196863356</v>
      </c>
      <c r="K295" s="76">
        <f t="shared" si="360"/>
        <v>134296198</v>
      </c>
      <c r="L295" s="76">
        <f t="shared" si="360"/>
        <v>62567158</v>
      </c>
      <c r="M295" s="76">
        <f t="shared" si="360"/>
        <v>0</v>
      </c>
      <c r="N295" s="76">
        <f t="shared" si="360"/>
        <v>52492372.930000007</v>
      </c>
      <c r="O295" s="76">
        <f t="shared" si="360"/>
        <v>49215740.410000004</v>
      </c>
      <c r="P295" s="76">
        <f t="shared" si="360"/>
        <v>3276632.52</v>
      </c>
      <c r="Q295" s="76">
        <f t="shared" si="360"/>
        <v>0</v>
      </c>
      <c r="R295" s="76">
        <f t="shared" si="360"/>
        <v>249355728.93000004</v>
      </c>
      <c r="S295" s="76">
        <f t="shared" si="360"/>
        <v>183511938.41</v>
      </c>
      <c r="T295" s="76">
        <f t="shared" si="360"/>
        <v>65843790.519999996</v>
      </c>
      <c r="U295" s="76">
        <f t="shared" si="360"/>
        <v>0</v>
      </c>
      <c r="V295" s="76">
        <f t="shared" si="360"/>
        <v>1117361.27</v>
      </c>
      <c r="W295" s="76">
        <f t="shared" si="360"/>
        <v>-1644664.8900000001</v>
      </c>
      <c r="X295" s="76">
        <f t="shared" si="360"/>
        <v>2762026.16</v>
      </c>
      <c r="Y295" s="76">
        <f t="shared" si="360"/>
        <v>0</v>
      </c>
      <c r="Z295" s="76">
        <f t="shared" si="360"/>
        <v>250473090.20000005</v>
      </c>
      <c r="AA295" s="76">
        <f t="shared" si="360"/>
        <v>181867273.52000001</v>
      </c>
      <c r="AB295" s="76">
        <f t="shared" si="360"/>
        <v>68605816.679999992</v>
      </c>
      <c r="AC295" s="76">
        <f t="shared" si="360"/>
        <v>0</v>
      </c>
      <c r="AD295" s="76">
        <f t="shared" si="360"/>
        <v>162552525</v>
      </c>
      <c r="AE295" s="76">
        <f t="shared" si="360"/>
        <v>121566502</v>
      </c>
      <c r="AF295" s="76">
        <f t="shared" si="360"/>
        <v>40986023</v>
      </c>
      <c r="AG295" s="76">
        <f t="shared" si="360"/>
        <v>0</v>
      </c>
      <c r="AH295" s="76">
        <f t="shared" si="360"/>
        <v>-2.42</v>
      </c>
      <c r="AI295" s="76">
        <f t="shared" si="360"/>
        <v>0</v>
      </c>
      <c r="AJ295" s="76">
        <f t="shared" si="360"/>
        <v>-2.42</v>
      </c>
      <c r="AK295" s="76">
        <f t="shared" si="360"/>
        <v>0</v>
      </c>
      <c r="AL295" s="76">
        <f t="shared" si="360"/>
        <v>162552522.57999998</v>
      </c>
      <c r="AM295" s="76">
        <f t="shared" si="360"/>
        <v>121566502</v>
      </c>
      <c r="AN295" s="76">
        <f t="shared" si="360"/>
        <v>40986020.579999998</v>
      </c>
      <c r="AO295" s="76">
        <f t="shared" si="360"/>
        <v>0</v>
      </c>
      <c r="AP295" s="76">
        <f t="shared" si="360"/>
        <v>165425167</v>
      </c>
      <c r="AQ295" s="76">
        <f t="shared" si="360"/>
        <v>122932388</v>
      </c>
      <c r="AR295" s="76">
        <f t="shared" si="360"/>
        <v>42492779</v>
      </c>
      <c r="AS295" s="76">
        <f t="shared" si="360"/>
        <v>0</v>
      </c>
      <c r="AT295" s="76">
        <f t="shared" si="360"/>
        <v>-1.26</v>
      </c>
      <c r="AU295" s="76">
        <f t="shared" si="360"/>
        <v>0</v>
      </c>
      <c r="AV295" s="76">
        <f t="shared" si="360"/>
        <v>-1.26</v>
      </c>
      <c r="AW295" s="76">
        <f t="shared" si="360"/>
        <v>0</v>
      </c>
      <c r="AX295" s="76">
        <f t="shared" si="360"/>
        <v>165425165.74000001</v>
      </c>
      <c r="AY295" s="76">
        <f t="shared" si="360"/>
        <v>122932388</v>
      </c>
      <c r="AZ295" s="76">
        <f t="shared" si="360"/>
        <v>42492777.740000002</v>
      </c>
      <c r="BA295" s="76">
        <f t="shared" si="360"/>
        <v>0</v>
      </c>
      <c r="BB295" s="103">
        <v>0</v>
      </c>
      <c r="BC295" s="103">
        <v>0</v>
      </c>
    </row>
    <row r="296" spans="1:55" s="116" customFormat="1" ht="18" customHeight="1" x14ac:dyDescent="0.25">
      <c r="A296" s="13" t="s">
        <v>476</v>
      </c>
      <c r="B296" s="111"/>
      <c r="C296" s="111"/>
      <c r="D296" s="111"/>
      <c r="E296" s="62">
        <v>852</v>
      </c>
      <c r="F296" s="113" t="s">
        <v>477</v>
      </c>
      <c r="G296" s="113"/>
      <c r="H296" s="62" t="s">
        <v>326</v>
      </c>
      <c r="I296" s="113"/>
      <c r="J296" s="76">
        <f t="shared" ref="J296:BA296" si="361">J297+J325+J377+J402+J408</f>
        <v>188134798</v>
      </c>
      <c r="K296" s="76">
        <f t="shared" si="361"/>
        <v>125567640</v>
      </c>
      <c r="L296" s="76">
        <f t="shared" si="361"/>
        <v>62567158</v>
      </c>
      <c r="M296" s="76">
        <f t="shared" si="361"/>
        <v>0</v>
      </c>
      <c r="N296" s="76">
        <f t="shared" si="361"/>
        <v>52492372.930000007</v>
      </c>
      <c r="O296" s="76">
        <f t="shared" si="361"/>
        <v>49215740.410000004</v>
      </c>
      <c r="P296" s="76">
        <f t="shared" si="361"/>
        <v>3276632.52</v>
      </c>
      <c r="Q296" s="76">
        <f t="shared" si="361"/>
        <v>0</v>
      </c>
      <c r="R296" s="76">
        <f t="shared" si="361"/>
        <v>240627170.93000004</v>
      </c>
      <c r="S296" s="76">
        <f t="shared" si="361"/>
        <v>174783380.41</v>
      </c>
      <c r="T296" s="76">
        <f t="shared" si="361"/>
        <v>65843790.519999996</v>
      </c>
      <c r="U296" s="76">
        <f t="shared" si="361"/>
        <v>0</v>
      </c>
      <c r="V296" s="76">
        <f t="shared" si="361"/>
        <v>3612961.27</v>
      </c>
      <c r="W296" s="76">
        <f t="shared" si="361"/>
        <v>850935.11</v>
      </c>
      <c r="X296" s="76">
        <f t="shared" si="361"/>
        <v>2762026.16</v>
      </c>
      <c r="Y296" s="76">
        <f t="shared" si="361"/>
        <v>0</v>
      </c>
      <c r="Z296" s="76">
        <f t="shared" si="361"/>
        <v>244240132.20000005</v>
      </c>
      <c r="AA296" s="76">
        <f t="shared" si="361"/>
        <v>175634315.52000001</v>
      </c>
      <c r="AB296" s="76">
        <f t="shared" si="361"/>
        <v>68605816.679999992</v>
      </c>
      <c r="AC296" s="76">
        <f t="shared" si="361"/>
        <v>0</v>
      </c>
      <c r="AD296" s="76">
        <f t="shared" si="361"/>
        <v>152370767</v>
      </c>
      <c r="AE296" s="76">
        <f t="shared" si="361"/>
        <v>111384744</v>
      </c>
      <c r="AF296" s="76">
        <f t="shared" si="361"/>
        <v>40986023</v>
      </c>
      <c r="AG296" s="76">
        <f t="shared" si="361"/>
        <v>0</v>
      </c>
      <c r="AH296" s="76">
        <f t="shared" si="361"/>
        <v>-2.42</v>
      </c>
      <c r="AI296" s="76">
        <f t="shared" si="361"/>
        <v>0</v>
      </c>
      <c r="AJ296" s="76">
        <f t="shared" si="361"/>
        <v>-2.42</v>
      </c>
      <c r="AK296" s="76">
        <f t="shared" si="361"/>
        <v>0</v>
      </c>
      <c r="AL296" s="76">
        <f t="shared" si="361"/>
        <v>152370764.57999998</v>
      </c>
      <c r="AM296" s="76">
        <f t="shared" si="361"/>
        <v>111384744</v>
      </c>
      <c r="AN296" s="76">
        <f t="shared" si="361"/>
        <v>40986020.579999998</v>
      </c>
      <c r="AO296" s="76">
        <f t="shared" si="361"/>
        <v>0</v>
      </c>
      <c r="AP296" s="76">
        <f t="shared" si="361"/>
        <v>153891909</v>
      </c>
      <c r="AQ296" s="76">
        <f t="shared" si="361"/>
        <v>111399130</v>
      </c>
      <c r="AR296" s="76">
        <f t="shared" si="361"/>
        <v>42492779</v>
      </c>
      <c r="AS296" s="76">
        <f t="shared" si="361"/>
        <v>0</v>
      </c>
      <c r="AT296" s="76">
        <f t="shared" si="361"/>
        <v>-1.26</v>
      </c>
      <c r="AU296" s="76">
        <f t="shared" si="361"/>
        <v>0</v>
      </c>
      <c r="AV296" s="76">
        <f t="shared" si="361"/>
        <v>-1.26</v>
      </c>
      <c r="AW296" s="76">
        <f t="shared" si="361"/>
        <v>0</v>
      </c>
      <c r="AX296" s="76">
        <f t="shared" si="361"/>
        <v>153891907.74000001</v>
      </c>
      <c r="AY296" s="76">
        <f t="shared" si="361"/>
        <v>111399130</v>
      </c>
      <c r="AZ296" s="76">
        <f t="shared" si="361"/>
        <v>42492777.740000002</v>
      </c>
      <c r="BA296" s="76">
        <f t="shared" si="361"/>
        <v>0</v>
      </c>
      <c r="BB296" s="103">
        <v>0</v>
      </c>
      <c r="BC296" s="103">
        <v>0</v>
      </c>
    </row>
    <row r="297" spans="1:55" s="116" customFormat="1" ht="18" customHeight="1" x14ac:dyDescent="0.25">
      <c r="A297" s="13" t="s">
        <v>551</v>
      </c>
      <c r="B297" s="111"/>
      <c r="C297" s="111"/>
      <c r="D297" s="111"/>
      <c r="E297" s="62">
        <v>852</v>
      </c>
      <c r="F297" s="113" t="s">
        <v>477</v>
      </c>
      <c r="G297" s="113" t="s">
        <v>328</v>
      </c>
      <c r="H297" s="62" t="s">
        <v>326</v>
      </c>
      <c r="I297" s="113"/>
      <c r="J297" s="76">
        <f t="shared" ref="J297:BA297" si="362">J298+J304+J310+J301+J307+J313+J319+J322+J316</f>
        <v>42566690</v>
      </c>
      <c r="K297" s="76">
        <f t="shared" si="362"/>
        <v>31941946</v>
      </c>
      <c r="L297" s="76">
        <f t="shared" si="362"/>
        <v>10624744</v>
      </c>
      <c r="M297" s="76">
        <f t="shared" si="362"/>
        <v>0</v>
      </c>
      <c r="N297" s="76">
        <f t="shared" si="362"/>
        <v>86922</v>
      </c>
      <c r="O297" s="76">
        <f t="shared" si="362"/>
        <v>0</v>
      </c>
      <c r="P297" s="76">
        <f t="shared" si="362"/>
        <v>86922</v>
      </c>
      <c r="Q297" s="76">
        <f t="shared" si="362"/>
        <v>0</v>
      </c>
      <c r="R297" s="76">
        <f t="shared" si="362"/>
        <v>42653612</v>
      </c>
      <c r="S297" s="76">
        <f t="shared" si="362"/>
        <v>31941946</v>
      </c>
      <c r="T297" s="76">
        <f t="shared" si="362"/>
        <v>10711666</v>
      </c>
      <c r="U297" s="76">
        <f t="shared" si="362"/>
        <v>0</v>
      </c>
      <c r="V297" s="76">
        <f t="shared" si="362"/>
        <v>242988</v>
      </c>
      <c r="W297" s="76">
        <f t="shared" si="362"/>
        <v>0</v>
      </c>
      <c r="X297" s="76">
        <f t="shared" si="362"/>
        <v>242988</v>
      </c>
      <c r="Y297" s="76">
        <f t="shared" si="362"/>
        <v>0</v>
      </c>
      <c r="Z297" s="76">
        <f t="shared" si="362"/>
        <v>42896600</v>
      </c>
      <c r="AA297" s="76">
        <f t="shared" si="362"/>
        <v>31941946</v>
      </c>
      <c r="AB297" s="76">
        <f t="shared" si="362"/>
        <v>10954654</v>
      </c>
      <c r="AC297" s="76">
        <f t="shared" si="362"/>
        <v>0</v>
      </c>
      <c r="AD297" s="76">
        <f t="shared" si="362"/>
        <v>36359977</v>
      </c>
      <c r="AE297" s="76">
        <f t="shared" si="362"/>
        <v>28867677</v>
      </c>
      <c r="AF297" s="76">
        <f t="shared" si="362"/>
        <v>7492300</v>
      </c>
      <c r="AG297" s="76">
        <f t="shared" si="362"/>
        <v>0</v>
      </c>
      <c r="AH297" s="76">
        <f t="shared" si="362"/>
        <v>0</v>
      </c>
      <c r="AI297" s="76">
        <f t="shared" si="362"/>
        <v>0</v>
      </c>
      <c r="AJ297" s="76">
        <f t="shared" si="362"/>
        <v>0</v>
      </c>
      <c r="AK297" s="76">
        <f t="shared" si="362"/>
        <v>0</v>
      </c>
      <c r="AL297" s="76">
        <f t="shared" si="362"/>
        <v>36359977</v>
      </c>
      <c r="AM297" s="76">
        <f t="shared" si="362"/>
        <v>28867677</v>
      </c>
      <c r="AN297" s="76">
        <f t="shared" si="362"/>
        <v>7492300</v>
      </c>
      <c r="AO297" s="76">
        <f t="shared" si="362"/>
        <v>0</v>
      </c>
      <c r="AP297" s="76">
        <f t="shared" si="362"/>
        <v>37950977</v>
      </c>
      <c r="AQ297" s="76">
        <f t="shared" si="362"/>
        <v>28867677</v>
      </c>
      <c r="AR297" s="76">
        <f t="shared" si="362"/>
        <v>9083300</v>
      </c>
      <c r="AS297" s="76">
        <f t="shared" si="362"/>
        <v>0</v>
      </c>
      <c r="AT297" s="76">
        <f t="shared" si="362"/>
        <v>0</v>
      </c>
      <c r="AU297" s="76">
        <f t="shared" si="362"/>
        <v>0</v>
      </c>
      <c r="AV297" s="76">
        <f t="shared" si="362"/>
        <v>0</v>
      </c>
      <c r="AW297" s="76">
        <f t="shared" si="362"/>
        <v>0</v>
      </c>
      <c r="AX297" s="76">
        <f t="shared" si="362"/>
        <v>37950977</v>
      </c>
      <c r="AY297" s="76">
        <f t="shared" si="362"/>
        <v>28867677</v>
      </c>
      <c r="AZ297" s="76">
        <f t="shared" si="362"/>
        <v>9083300</v>
      </c>
      <c r="BA297" s="76">
        <f t="shared" si="362"/>
        <v>0</v>
      </c>
      <c r="BB297" s="103">
        <v>0</v>
      </c>
      <c r="BC297" s="103">
        <v>0</v>
      </c>
    </row>
    <row r="298" spans="1:55" s="116" customFormat="1" ht="32.25" hidden="1" customHeight="1" x14ac:dyDescent="0.25">
      <c r="A298" s="27" t="s">
        <v>552</v>
      </c>
      <c r="B298" s="111"/>
      <c r="C298" s="111"/>
      <c r="D298" s="111"/>
      <c r="E298" s="62">
        <v>852</v>
      </c>
      <c r="F298" s="63" t="s">
        <v>477</v>
      </c>
      <c r="G298" s="63" t="s">
        <v>328</v>
      </c>
      <c r="H298" s="62" t="s">
        <v>553</v>
      </c>
      <c r="I298" s="63"/>
      <c r="J298" s="77">
        <f t="shared" ref="J298:S299" si="363">J299</f>
        <v>31482346</v>
      </c>
      <c r="K298" s="77">
        <f t="shared" si="363"/>
        <v>31482346</v>
      </c>
      <c r="L298" s="77">
        <f t="shared" si="363"/>
        <v>0</v>
      </c>
      <c r="M298" s="77">
        <f t="shared" si="363"/>
        <v>0</v>
      </c>
      <c r="N298" s="77">
        <f t="shared" si="363"/>
        <v>0</v>
      </c>
      <c r="O298" s="77">
        <f t="shared" si="363"/>
        <v>0</v>
      </c>
      <c r="P298" s="77">
        <f t="shared" si="363"/>
        <v>0</v>
      </c>
      <c r="Q298" s="77">
        <f t="shared" si="363"/>
        <v>0</v>
      </c>
      <c r="R298" s="77">
        <f t="shared" si="363"/>
        <v>31482346</v>
      </c>
      <c r="S298" s="77">
        <f t="shared" si="363"/>
        <v>31482346</v>
      </c>
      <c r="T298" s="77">
        <f t="shared" ref="T298:AC299" si="364">T299</f>
        <v>0</v>
      </c>
      <c r="U298" s="77">
        <f t="shared" si="364"/>
        <v>0</v>
      </c>
      <c r="V298" s="77">
        <f t="shared" si="364"/>
        <v>0</v>
      </c>
      <c r="W298" s="77">
        <f t="shared" si="364"/>
        <v>0</v>
      </c>
      <c r="X298" s="77">
        <f t="shared" si="364"/>
        <v>0</v>
      </c>
      <c r="Y298" s="77">
        <f t="shared" si="364"/>
        <v>0</v>
      </c>
      <c r="Z298" s="77">
        <f t="shared" si="364"/>
        <v>31482346</v>
      </c>
      <c r="AA298" s="77">
        <f t="shared" si="364"/>
        <v>31482346</v>
      </c>
      <c r="AB298" s="77">
        <f t="shared" si="364"/>
        <v>0</v>
      </c>
      <c r="AC298" s="77">
        <f t="shared" si="364"/>
        <v>0</v>
      </c>
      <c r="AD298" s="77">
        <f t="shared" ref="AD298:AM299" si="365">AD299</f>
        <v>28408077</v>
      </c>
      <c r="AE298" s="77">
        <f t="shared" si="365"/>
        <v>28408077</v>
      </c>
      <c r="AF298" s="77">
        <f t="shared" si="365"/>
        <v>0</v>
      </c>
      <c r="AG298" s="77">
        <f t="shared" si="365"/>
        <v>0</v>
      </c>
      <c r="AH298" s="77">
        <f t="shared" si="365"/>
        <v>0</v>
      </c>
      <c r="AI298" s="77">
        <f t="shared" si="365"/>
        <v>0</v>
      </c>
      <c r="AJ298" s="77">
        <f t="shared" si="365"/>
        <v>0</v>
      </c>
      <c r="AK298" s="77">
        <f t="shared" si="365"/>
        <v>0</v>
      </c>
      <c r="AL298" s="77">
        <f t="shared" si="365"/>
        <v>28408077</v>
      </c>
      <c r="AM298" s="77">
        <f t="shared" si="365"/>
        <v>28408077</v>
      </c>
      <c r="AN298" s="77">
        <f t="shared" ref="AN298:AW299" si="366">AN299</f>
        <v>0</v>
      </c>
      <c r="AO298" s="77">
        <f t="shared" si="366"/>
        <v>0</v>
      </c>
      <c r="AP298" s="77">
        <f t="shared" si="366"/>
        <v>28408077</v>
      </c>
      <c r="AQ298" s="77">
        <f t="shared" si="366"/>
        <v>28408077</v>
      </c>
      <c r="AR298" s="77">
        <f t="shared" si="366"/>
        <v>0</v>
      </c>
      <c r="AS298" s="77">
        <f t="shared" si="366"/>
        <v>0</v>
      </c>
      <c r="AT298" s="77">
        <f t="shared" si="366"/>
        <v>0</v>
      </c>
      <c r="AU298" s="77">
        <f t="shared" si="366"/>
        <v>0</v>
      </c>
      <c r="AV298" s="77">
        <f t="shared" si="366"/>
        <v>0</v>
      </c>
      <c r="AW298" s="77">
        <f t="shared" si="366"/>
        <v>0</v>
      </c>
      <c r="AX298" s="77">
        <f t="shared" ref="AX298:BA299" si="367">AX299</f>
        <v>28408077</v>
      </c>
      <c r="AY298" s="77">
        <f t="shared" si="367"/>
        <v>28408077</v>
      </c>
      <c r="AZ298" s="77">
        <f t="shared" si="367"/>
        <v>0</v>
      </c>
      <c r="BA298" s="77">
        <f t="shared" si="367"/>
        <v>0</v>
      </c>
      <c r="BB298" s="103">
        <v>0</v>
      </c>
      <c r="BC298" s="103">
        <v>0</v>
      </c>
    </row>
    <row r="299" spans="1:55" s="116" customFormat="1" ht="32.25" hidden="1" customHeight="1" x14ac:dyDescent="0.25">
      <c r="A299" s="27" t="s">
        <v>392</v>
      </c>
      <c r="B299" s="111"/>
      <c r="C299" s="111"/>
      <c r="D299" s="111"/>
      <c r="E299" s="62">
        <v>852</v>
      </c>
      <c r="F299" s="63" t="s">
        <v>477</v>
      </c>
      <c r="G299" s="63" t="s">
        <v>328</v>
      </c>
      <c r="H299" s="62" t="s">
        <v>553</v>
      </c>
      <c r="I299" s="63" t="s">
        <v>396</v>
      </c>
      <c r="J299" s="77">
        <f t="shared" si="363"/>
        <v>31482346</v>
      </c>
      <c r="K299" s="77">
        <f t="shared" si="363"/>
        <v>31482346</v>
      </c>
      <c r="L299" s="77">
        <f t="shared" si="363"/>
        <v>0</v>
      </c>
      <c r="M299" s="77">
        <f t="shared" si="363"/>
        <v>0</v>
      </c>
      <c r="N299" s="77">
        <f t="shared" si="363"/>
        <v>0</v>
      </c>
      <c r="O299" s="77">
        <f t="shared" si="363"/>
        <v>0</v>
      </c>
      <c r="P299" s="77">
        <f t="shared" si="363"/>
        <v>0</v>
      </c>
      <c r="Q299" s="77">
        <f t="shared" si="363"/>
        <v>0</v>
      </c>
      <c r="R299" s="77">
        <f t="shared" si="363"/>
        <v>31482346</v>
      </c>
      <c r="S299" s="77">
        <f t="shared" si="363"/>
        <v>31482346</v>
      </c>
      <c r="T299" s="77">
        <f t="shared" si="364"/>
        <v>0</v>
      </c>
      <c r="U299" s="77">
        <f t="shared" si="364"/>
        <v>0</v>
      </c>
      <c r="V299" s="77">
        <f t="shared" si="364"/>
        <v>0</v>
      </c>
      <c r="W299" s="77">
        <f t="shared" si="364"/>
        <v>0</v>
      </c>
      <c r="X299" s="77">
        <f t="shared" si="364"/>
        <v>0</v>
      </c>
      <c r="Y299" s="77">
        <f t="shared" si="364"/>
        <v>0</v>
      </c>
      <c r="Z299" s="77">
        <f t="shared" si="364"/>
        <v>31482346</v>
      </c>
      <c r="AA299" s="77">
        <f t="shared" si="364"/>
        <v>31482346</v>
      </c>
      <c r="AB299" s="77">
        <f t="shared" si="364"/>
        <v>0</v>
      </c>
      <c r="AC299" s="77">
        <f t="shared" si="364"/>
        <v>0</v>
      </c>
      <c r="AD299" s="77">
        <f t="shared" si="365"/>
        <v>28408077</v>
      </c>
      <c r="AE299" s="77">
        <f t="shared" si="365"/>
        <v>28408077</v>
      </c>
      <c r="AF299" s="77">
        <f t="shared" si="365"/>
        <v>0</v>
      </c>
      <c r="AG299" s="77">
        <f t="shared" si="365"/>
        <v>0</v>
      </c>
      <c r="AH299" s="77">
        <f t="shared" si="365"/>
        <v>0</v>
      </c>
      <c r="AI299" s="77">
        <f t="shared" si="365"/>
        <v>0</v>
      </c>
      <c r="AJ299" s="77">
        <f t="shared" si="365"/>
        <v>0</v>
      </c>
      <c r="AK299" s="77">
        <f t="shared" si="365"/>
        <v>0</v>
      </c>
      <c r="AL299" s="77">
        <f t="shared" si="365"/>
        <v>28408077</v>
      </c>
      <c r="AM299" s="77">
        <f t="shared" si="365"/>
        <v>28408077</v>
      </c>
      <c r="AN299" s="77">
        <f t="shared" si="366"/>
        <v>0</v>
      </c>
      <c r="AO299" s="77">
        <f t="shared" si="366"/>
        <v>0</v>
      </c>
      <c r="AP299" s="77">
        <f t="shared" si="366"/>
        <v>28408077</v>
      </c>
      <c r="AQ299" s="77">
        <f t="shared" si="366"/>
        <v>28408077</v>
      </c>
      <c r="AR299" s="77">
        <f t="shared" si="366"/>
        <v>0</v>
      </c>
      <c r="AS299" s="77">
        <f t="shared" si="366"/>
        <v>0</v>
      </c>
      <c r="AT299" s="77">
        <f t="shared" si="366"/>
        <v>0</v>
      </c>
      <c r="AU299" s="77">
        <f t="shared" si="366"/>
        <v>0</v>
      </c>
      <c r="AV299" s="77">
        <f t="shared" si="366"/>
        <v>0</v>
      </c>
      <c r="AW299" s="77">
        <f t="shared" si="366"/>
        <v>0</v>
      </c>
      <c r="AX299" s="77">
        <f t="shared" si="367"/>
        <v>28408077</v>
      </c>
      <c r="AY299" s="77">
        <f t="shared" si="367"/>
        <v>28408077</v>
      </c>
      <c r="AZ299" s="77">
        <f t="shared" si="367"/>
        <v>0</v>
      </c>
      <c r="BA299" s="77">
        <f t="shared" si="367"/>
        <v>0</v>
      </c>
      <c r="BB299" s="103">
        <v>0</v>
      </c>
      <c r="BC299" s="103">
        <v>0</v>
      </c>
    </row>
    <row r="300" spans="1:55" s="116" customFormat="1" ht="32.25" hidden="1" customHeight="1" x14ac:dyDescent="0.25">
      <c r="A300" s="27" t="s">
        <v>393</v>
      </c>
      <c r="B300" s="27"/>
      <c r="C300" s="27"/>
      <c r="D300" s="27"/>
      <c r="E300" s="62">
        <v>852</v>
      </c>
      <c r="F300" s="63" t="s">
        <v>477</v>
      </c>
      <c r="G300" s="63" t="s">
        <v>328</v>
      </c>
      <c r="H300" s="62" t="s">
        <v>553</v>
      </c>
      <c r="I300" s="63" t="s">
        <v>397</v>
      </c>
      <c r="J300" s="77">
        <v>31482346</v>
      </c>
      <c r="K300" s="77">
        <f>J300</f>
        <v>31482346</v>
      </c>
      <c r="L300" s="77"/>
      <c r="M300" s="77"/>
      <c r="N300" s="77"/>
      <c r="O300" s="77">
        <f>N300</f>
        <v>0</v>
      </c>
      <c r="P300" s="77"/>
      <c r="Q300" s="77"/>
      <c r="R300" s="77">
        <f>J300+N300</f>
        <v>31482346</v>
      </c>
      <c r="S300" s="77">
        <f>K300+O300</f>
        <v>31482346</v>
      </c>
      <c r="T300" s="77">
        <f>L300+P300</f>
        <v>0</v>
      </c>
      <c r="U300" s="77">
        <f>M300+Q300</f>
        <v>0</v>
      </c>
      <c r="V300" s="77"/>
      <c r="W300" s="77">
        <f>V300</f>
        <v>0</v>
      </c>
      <c r="X300" s="77"/>
      <c r="Y300" s="77"/>
      <c r="Z300" s="77">
        <f>R300+V300</f>
        <v>31482346</v>
      </c>
      <c r="AA300" s="77">
        <f>S300+W300</f>
        <v>31482346</v>
      </c>
      <c r="AB300" s="77">
        <f>T300+X300</f>
        <v>0</v>
      </c>
      <c r="AC300" s="77">
        <f>U300+Y300</f>
        <v>0</v>
      </c>
      <c r="AD300" s="77">
        <v>28408077</v>
      </c>
      <c r="AE300" s="77">
        <f>AD300</f>
        <v>28408077</v>
      </c>
      <c r="AF300" s="77"/>
      <c r="AG300" s="77"/>
      <c r="AH300" s="77"/>
      <c r="AI300" s="77">
        <f>AH300</f>
        <v>0</v>
      </c>
      <c r="AJ300" s="77"/>
      <c r="AK300" s="77"/>
      <c r="AL300" s="77">
        <f>AD300+AH300</f>
        <v>28408077</v>
      </c>
      <c r="AM300" s="77">
        <f>AE300+AI300</f>
        <v>28408077</v>
      </c>
      <c r="AN300" s="77">
        <f>AF300+AJ300</f>
        <v>0</v>
      </c>
      <c r="AO300" s="77">
        <f>AG300+AK300</f>
        <v>0</v>
      </c>
      <c r="AP300" s="77">
        <v>28408077</v>
      </c>
      <c r="AQ300" s="77">
        <f>AP300</f>
        <v>28408077</v>
      </c>
      <c r="AR300" s="77"/>
      <c r="AS300" s="77"/>
      <c r="AT300" s="77"/>
      <c r="AU300" s="77">
        <f>AT300</f>
        <v>0</v>
      </c>
      <c r="AV300" s="77"/>
      <c r="AW300" s="77"/>
      <c r="AX300" s="77">
        <f>AP300+AT300</f>
        <v>28408077</v>
      </c>
      <c r="AY300" s="77">
        <f>AQ300+AU300</f>
        <v>28408077</v>
      </c>
      <c r="AZ300" s="77">
        <f>AR300+AV300</f>
        <v>0</v>
      </c>
      <c r="BA300" s="77">
        <f>AS300+AW300</f>
        <v>0</v>
      </c>
      <c r="BB300" s="103">
        <v>0</v>
      </c>
      <c r="BC300" s="103">
        <v>0</v>
      </c>
    </row>
    <row r="301" spans="1:55" s="120" customFormat="1" ht="32.25" hidden="1" customHeight="1" x14ac:dyDescent="0.25">
      <c r="A301" s="27" t="s">
        <v>554</v>
      </c>
      <c r="B301" s="27"/>
      <c r="C301" s="27"/>
      <c r="D301" s="15"/>
      <c r="E301" s="62">
        <v>852</v>
      </c>
      <c r="F301" s="62" t="s">
        <v>477</v>
      </c>
      <c r="G301" s="62" t="s">
        <v>328</v>
      </c>
      <c r="H301" s="62" t="s">
        <v>555</v>
      </c>
      <c r="I301" s="62"/>
      <c r="J301" s="77">
        <f t="shared" ref="J301:S302" si="368">J302</f>
        <v>10381100</v>
      </c>
      <c r="K301" s="77">
        <f t="shared" si="368"/>
        <v>0</v>
      </c>
      <c r="L301" s="77">
        <f t="shared" si="368"/>
        <v>10381100</v>
      </c>
      <c r="M301" s="77">
        <f t="shared" si="368"/>
        <v>0</v>
      </c>
      <c r="N301" s="77">
        <f t="shared" si="368"/>
        <v>0</v>
      </c>
      <c r="O301" s="77">
        <f t="shared" si="368"/>
        <v>0</v>
      </c>
      <c r="P301" s="77">
        <f t="shared" si="368"/>
        <v>0</v>
      </c>
      <c r="Q301" s="77">
        <f t="shared" si="368"/>
        <v>0</v>
      </c>
      <c r="R301" s="77">
        <f t="shared" si="368"/>
        <v>10381100</v>
      </c>
      <c r="S301" s="77">
        <f t="shared" si="368"/>
        <v>0</v>
      </c>
      <c r="T301" s="77">
        <f t="shared" ref="T301:AC302" si="369">T302</f>
        <v>10381100</v>
      </c>
      <c r="U301" s="77">
        <f t="shared" si="369"/>
        <v>0</v>
      </c>
      <c r="V301" s="77">
        <f t="shared" si="369"/>
        <v>0</v>
      </c>
      <c r="W301" s="77">
        <f t="shared" si="369"/>
        <v>0</v>
      </c>
      <c r="X301" s="77">
        <f t="shared" si="369"/>
        <v>0</v>
      </c>
      <c r="Y301" s="77">
        <f t="shared" si="369"/>
        <v>0</v>
      </c>
      <c r="Z301" s="77">
        <f t="shared" si="369"/>
        <v>10381100</v>
      </c>
      <c r="AA301" s="77">
        <f t="shared" si="369"/>
        <v>0</v>
      </c>
      <c r="AB301" s="77">
        <f t="shared" si="369"/>
        <v>10381100</v>
      </c>
      <c r="AC301" s="77">
        <f t="shared" si="369"/>
        <v>0</v>
      </c>
      <c r="AD301" s="77">
        <f t="shared" ref="AD301:AM302" si="370">AD302</f>
        <v>7414185</v>
      </c>
      <c r="AE301" s="77">
        <f t="shared" si="370"/>
        <v>0</v>
      </c>
      <c r="AF301" s="77">
        <f t="shared" si="370"/>
        <v>7414185</v>
      </c>
      <c r="AG301" s="77">
        <f t="shared" si="370"/>
        <v>0</v>
      </c>
      <c r="AH301" s="77">
        <f t="shared" si="370"/>
        <v>0</v>
      </c>
      <c r="AI301" s="77">
        <f t="shared" si="370"/>
        <v>0</v>
      </c>
      <c r="AJ301" s="77">
        <f t="shared" si="370"/>
        <v>0</v>
      </c>
      <c r="AK301" s="77">
        <f t="shared" si="370"/>
        <v>0</v>
      </c>
      <c r="AL301" s="77">
        <f t="shared" si="370"/>
        <v>7414185</v>
      </c>
      <c r="AM301" s="77">
        <f t="shared" si="370"/>
        <v>0</v>
      </c>
      <c r="AN301" s="77">
        <f t="shared" ref="AN301:AW302" si="371">AN302</f>
        <v>7414185</v>
      </c>
      <c r="AO301" s="77">
        <f t="shared" si="371"/>
        <v>0</v>
      </c>
      <c r="AP301" s="77">
        <f t="shared" si="371"/>
        <v>9005185</v>
      </c>
      <c r="AQ301" s="77">
        <f t="shared" si="371"/>
        <v>0</v>
      </c>
      <c r="AR301" s="77">
        <f t="shared" si="371"/>
        <v>9005185</v>
      </c>
      <c r="AS301" s="77">
        <f t="shared" si="371"/>
        <v>0</v>
      </c>
      <c r="AT301" s="77">
        <f t="shared" si="371"/>
        <v>0</v>
      </c>
      <c r="AU301" s="77">
        <f t="shared" si="371"/>
        <v>0</v>
      </c>
      <c r="AV301" s="77">
        <f t="shared" si="371"/>
        <v>0</v>
      </c>
      <c r="AW301" s="77">
        <f t="shared" si="371"/>
        <v>0</v>
      </c>
      <c r="AX301" s="77">
        <f t="shared" ref="AX301:BA302" si="372">AX302</f>
        <v>9005185</v>
      </c>
      <c r="AY301" s="77">
        <f t="shared" si="372"/>
        <v>0</v>
      </c>
      <c r="AZ301" s="77">
        <f t="shared" si="372"/>
        <v>9005185</v>
      </c>
      <c r="BA301" s="77">
        <f t="shared" si="372"/>
        <v>0</v>
      </c>
      <c r="BB301" s="103">
        <v>0</v>
      </c>
      <c r="BC301" s="103">
        <v>0</v>
      </c>
    </row>
    <row r="302" spans="1:55" s="120" customFormat="1" ht="32.25" hidden="1" customHeight="1" x14ac:dyDescent="0.25">
      <c r="A302" s="27" t="s">
        <v>392</v>
      </c>
      <c r="B302" s="27"/>
      <c r="C302" s="27"/>
      <c r="D302" s="27"/>
      <c r="E302" s="62">
        <v>852</v>
      </c>
      <c r="F302" s="62" t="s">
        <v>477</v>
      </c>
      <c r="G302" s="62" t="s">
        <v>328</v>
      </c>
      <c r="H302" s="62" t="s">
        <v>555</v>
      </c>
      <c r="I302" s="62" t="s">
        <v>396</v>
      </c>
      <c r="J302" s="77">
        <f t="shared" si="368"/>
        <v>10381100</v>
      </c>
      <c r="K302" s="77">
        <f t="shared" si="368"/>
        <v>0</v>
      </c>
      <c r="L302" s="77">
        <f t="shared" si="368"/>
        <v>10381100</v>
      </c>
      <c r="M302" s="77">
        <f t="shared" si="368"/>
        <v>0</v>
      </c>
      <c r="N302" s="77">
        <f t="shared" si="368"/>
        <v>0</v>
      </c>
      <c r="O302" s="77">
        <f t="shared" si="368"/>
        <v>0</v>
      </c>
      <c r="P302" s="77">
        <f t="shared" si="368"/>
        <v>0</v>
      </c>
      <c r="Q302" s="77">
        <f t="shared" si="368"/>
        <v>0</v>
      </c>
      <c r="R302" s="77">
        <f t="shared" si="368"/>
        <v>10381100</v>
      </c>
      <c r="S302" s="77">
        <f t="shared" si="368"/>
        <v>0</v>
      </c>
      <c r="T302" s="77">
        <f t="shared" si="369"/>
        <v>10381100</v>
      </c>
      <c r="U302" s="77">
        <f t="shared" si="369"/>
        <v>0</v>
      </c>
      <c r="V302" s="77">
        <f t="shared" si="369"/>
        <v>0</v>
      </c>
      <c r="W302" s="77">
        <f t="shared" si="369"/>
        <v>0</v>
      </c>
      <c r="X302" s="77">
        <f t="shared" si="369"/>
        <v>0</v>
      </c>
      <c r="Y302" s="77">
        <f t="shared" si="369"/>
        <v>0</v>
      </c>
      <c r="Z302" s="77">
        <f t="shared" si="369"/>
        <v>10381100</v>
      </c>
      <c r="AA302" s="77">
        <f t="shared" si="369"/>
        <v>0</v>
      </c>
      <c r="AB302" s="77">
        <f t="shared" si="369"/>
        <v>10381100</v>
      </c>
      <c r="AC302" s="77">
        <f t="shared" si="369"/>
        <v>0</v>
      </c>
      <c r="AD302" s="77">
        <f t="shared" si="370"/>
        <v>7414185</v>
      </c>
      <c r="AE302" s="77">
        <f t="shared" si="370"/>
        <v>0</v>
      </c>
      <c r="AF302" s="77">
        <f t="shared" si="370"/>
        <v>7414185</v>
      </c>
      <c r="AG302" s="77">
        <f t="shared" si="370"/>
        <v>0</v>
      </c>
      <c r="AH302" s="77">
        <f t="shared" si="370"/>
        <v>0</v>
      </c>
      <c r="AI302" s="77">
        <f t="shared" si="370"/>
        <v>0</v>
      </c>
      <c r="AJ302" s="77">
        <f t="shared" si="370"/>
        <v>0</v>
      </c>
      <c r="AK302" s="77">
        <f t="shared" si="370"/>
        <v>0</v>
      </c>
      <c r="AL302" s="77">
        <f t="shared" si="370"/>
        <v>7414185</v>
      </c>
      <c r="AM302" s="77">
        <f t="shared" si="370"/>
        <v>0</v>
      </c>
      <c r="AN302" s="77">
        <f t="shared" si="371"/>
        <v>7414185</v>
      </c>
      <c r="AO302" s="77">
        <f t="shared" si="371"/>
        <v>0</v>
      </c>
      <c r="AP302" s="77">
        <f t="shared" si="371"/>
        <v>9005185</v>
      </c>
      <c r="AQ302" s="77">
        <f t="shared" si="371"/>
        <v>0</v>
      </c>
      <c r="AR302" s="77">
        <f t="shared" si="371"/>
        <v>9005185</v>
      </c>
      <c r="AS302" s="77">
        <f t="shared" si="371"/>
        <v>0</v>
      </c>
      <c r="AT302" s="77">
        <f t="shared" si="371"/>
        <v>0</v>
      </c>
      <c r="AU302" s="77">
        <f t="shared" si="371"/>
        <v>0</v>
      </c>
      <c r="AV302" s="77">
        <f t="shared" si="371"/>
        <v>0</v>
      </c>
      <c r="AW302" s="77">
        <f t="shared" si="371"/>
        <v>0</v>
      </c>
      <c r="AX302" s="77">
        <f t="shared" si="372"/>
        <v>9005185</v>
      </c>
      <c r="AY302" s="77">
        <f t="shared" si="372"/>
        <v>0</v>
      </c>
      <c r="AZ302" s="77">
        <f t="shared" si="372"/>
        <v>9005185</v>
      </c>
      <c r="BA302" s="77">
        <f t="shared" si="372"/>
        <v>0</v>
      </c>
      <c r="BB302" s="103">
        <v>0</v>
      </c>
      <c r="BC302" s="103">
        <v>0</v>
      </c>
    </row>
    <row r="303" spans="1:55" s="120" customFormat="1" ht="32.25" hidden="1" customHeight="1" x14ac:dyDescent="0.25">
      <c r="A303" s="27" t="s">
        <v>393</v>
      </c>
      <c r="B303" s="27"/>
      <c r="C303" s="27"/>
      <c r="D303" s="27"/>
      <c r="E303" s="62">
        <v>852</v>
      </c>
      <c r="F303" s="62" t="s">
        <v>477</v>
      </c>
      <c r="G303" s="62" t="s">
        <v>328</v>
      </c>
      <c r="H303" s="62" t="s">
        <v>555</v>
      </c>
      <c r="I303" s="63" t="s">
        <v>397</v>
      </c>
      <c r="J303" s="77">
        <f>7976400+2404700</f>
        <v>10381100</v>
      </c>
      <c r="K303" s="77"/>
      <c r="L303" s="77">
        <f>J303</f>
        <v>10381100</v>
      </c>
      <c r="M303" s="77"/>
      <c r="N303" s="77"/>
      <c r="O303" s="77"/>
      <c r="P303" s="77">
        <f>N303</f>
        <v>0</v>
      </c>
      <c r="Q303" s="77"/>
      <c r="R303" s="77">
        <f>J303+N303</f>
        <v>10381100</v>
      </c>
      <c r="S303" s="77">
        <f>K303+O303</f>
        <v>0</v>
      </c>
      <c r="T303" s="77">
        <f>L303+P303</f>
        <v>10381100</v>
      </c>
      <c r="U303" s="77">
        <f>M303+Q303</f>
        <v>0</v>
      </c>
      <c r="V303" s="77"/>
      <c r="W303" s="77"/>
      <c r="X303" s="77">
        <f>V303</f>
        <v>0</v>
      </c>
      <c r="Y303" s="77"/>
      <c r="Z303" s="77">
        <f>R303+V303</f>
        <v>10381100</v>
      </c>
      <c r="AA303" s="77">
        <f>S303+W303</f>
        <v>0</v>
      </c>
      <c r="AB303" s="77">
        <f>T303+X303</f>
        <v>10381100</v>
      </c>
      <c r="AC303" s="77">
        <f>U303+Y303</f>
        <v>0</v>
      </c>
      <c r="AD303" s="77">
        <f>5514185+1900000</f>
        <v>7414185</v>
      </c>
      <c r="AE303" s="77"/>
      <c r="AF303" s="77">
        <f>AD303</f>
        <v>7414185</v>
      </c>
      <c r="AG303" s="77"/>
      <c r="AH303" s="77"/>
      <c r="AI303" s="77"/>
      <c r="AJ303" s="77">
        <f>AH303</f>
        <v>0</v>
      </c>
      <c r="AK303" s="77"/>
      <c r="AL303" s="77">
        <f>AD303+AH303</f>
        <v>7414185</v>
      </c>
      <c r="AM303" s="77">
        <f>AE303+AI303</f>
        <v>0</v>
      </c>
      <c r="AN303" s="77">
        <f>AF303+AJ303</f>
        <v>7414185</v>
      </c>
      <c r="AO303" s="77">
        <f>AG303+AK303</f>
        <v>0</v>
      </c>
      <c r="AP303" s="77">
        <f>6605185+2400000</f>
        <v>9005185</v>
      </c>
      <c r="AQ303" s="77"/>
      <c r="AR303" s="77">
        <f>AP303</f>
        <v>9005185</v>
      </c>
      <c r="AS303" s="77"/>
      <c r="AT303" s="77"/>
      <c r="AU303" s="77"/>
      <c r="AV303" s="77">
        <f>AT303</f>
        <v>0</v>
      </c>
      <c r="AW303" s="77"/>
      <c r="AX303" s="77">
        <f>AP303+AT303</f>
        <v>9005185</v>
      </c>
      <c r="AY303" s="77">
        <f>AQ303+AU303</f>
        <v>0</v>
      </c>
      <c r="AZ303" s="77">
        <f>AR303+AV303</f>
        <v>9005185</v>
      </c>
      <c r="BA303" s="77">
        <f>AS303+AW303</f>
        <v>0</v>
      </c>
      <c r="BB303" s="103">
        <v>0</v>
      </c>
      <c r="BC303" s="103">
        <v>0</v>
      </c>
    </row>
    <row r="304" spans="1:55" s="120" customFormat="1" ht="32.25" hidden="1" customHeight="1" x14ac:dyDescent="0.25">
      <c r="A304" s="27" t="s">
        <v>556</v>
      </c>
      <c r="B304" s="123"/>
      <c r="C304" s="123"/>
      <c r="D304" s="123"/>
      <c r="E304" s="62">
        <v>852</v>
      </c>
      <c r="F304" s="63" t="s">
        <v>477</v>
      </c>
      <c r="G304" s="62" t="s">
        <v>328</v>
      </c>
      <c r="H304" s="62" t="s">
        <v>557</v>
      </c>
      <c r="I304" s="63"/>
      <c r="J304" s="77">
        <f t="shared" ref="J304:S305" si="373">J305</f>
        <v>0</v>
      </c>
      <c r="K304" s="77">
        <f t="shared" si="373"/>
        <v>0</v>
      </c>
      <c r="L304" s="77">
        <f t="shared" si="373"/>
        <v>0</v>
      </c>
      <c r="M304" s="77">
        <f t="shared" si="373"/>
        <v>0</v>
      </c>
      <c r="N304" s="77">
        <f t="shared" si="373"/>
        <v>0</v>
      </c>
      <c r="O304" s="77">
        <f t="shared" si="373"/>
        <v>0</v>
      </c>
      <c r="P304" s="77">
        <f t="shared" si="373"/>
        <v>0</v>
      </c>
      <c r="Q304" s="77">
        <f t="shared" si="373"/>
        <v>0</v>
      </c>
      <c r="R304" s="77">
        <f t="shared" si="373"/>
        <v>0</v>
      </c>
      <c r="S304" s="77">
        <f t="shared" si="373"/>
        <v>0</v>
      </c>
      <c r="T304" s="77">
        <f t="shared" ref="T304:AC305" si="374">T305</f>
        <v>0</v>
      </c>
      <c r="U304" s="77">
        <f t="shared" si="374"/>
        <v>0</v>
      </c>
      <c r="V304" s="77">
        <f t="shared" si="374"/>
        <v>0</v>
      </c>
      <c r="W304" s="77">
        <f t="shared" si="374"/>
        <v>0</v>
      </c>
      <c r="X304" s="77">
        <f t="shared" si="374"/>
        <v>0</v>
      </c>
      <c r="Y304" s="77">
        <f t="shared" si="374"/>
        <v>0</v>
      </c>
      <c r="Z304" s="77">
        <f t="shared" si="374"/>
        <v>0</v>
      </c>
      <c r="AA304" s="77">
        <f t="shared" si="374"/>
        <v>0</v>
      </c>
      <c r="AB304" s="77">
        <f t="shared" si="374"/>
        <v>0</v>
      </c>
      <c r="AC304" s="77">
        <f t="shared" si="374"/>
        <v>0</v>
      </c>
      <c r="AD304" s="77">
        <f t="shared" ref="AD304:AM305" si="375">AD305</f>
        <v>0</v>
      </c>
      <c r="AE304" s="77">
        <f t="shared" si="375"/>
        <v>0</v>
      </c>
      <c r="AF304" s="77">
        <f t="shared" si="375"/>
        <v>0</v>
      </c>
      <c r="AG304" s="77">
        <f t="shared" si="375"/>
        <v>0</v>
      </c>
      <c r="AH304" s="77">
        <f t="shared" si="375"/>
        <v>0</v>
      </c>
      <c r="AI304" s="77">
        <f t="shared" si="375"/>
        <v>0</v>
      </c>
      <c r="AJ304" s="77">
        <f t="shared" si="375"/>
        <v>0</v>
      </c>
      <c r="AK304" s="77">
        <f t="shared" si="375"/>
        <v>0</v>
      </c>
      <c r="AL304" s="77">
        <f t="shared" si="375"/>
        <v>0</v>
      </c>
      <c r="AM304" s="77">
        <f t="shared" si="375"/>
        <v>0</v>
      </c>
      <c r="AN304" s="77">
        <f t="shared" ref="AN304:AW305" si="376">AN305</f>
        <v>0</v>
      </c>
      <c r="AO304" s="77">
        <f t="shared" si="376"/>
        <v>0</v>
      </c>
      <c r="AP304" s="77">
        <f t="shared" si="376"/>
        <v>0</v>
      </c>
      <c r="AQ304" s="77">
        <f t="shared" si="376"/>
        <v>0</v>
      </c>
      <c r="AR304" s="77">
        <f t="shared" si="376"/>
        <v>0</v>
      </c>
      <c r="AS304" s="77">
        <f t="shared" si="376"/>
        <v>0</v>
      </c>
      <c r="AT304" s="77">
        <f t="shared" si="376"/>
        <v>0</v>
      </c>
      <c r="AU304" s="77">
        <f t="shared" si="376"/>
        <v>0</v>
      </c>
      <c r="AV304" s="77">
        <f t="shared" si="376"/>
        <v>0</v>
      </c>
      <c r="AW304" s="77">
        <f t="shared" si="376"/>
        <v>0</v>
      </c>
      <c r="AX304" s="77">
        <f t="shared" ref="AX304:BA305" si="377">AX305</f>
        <v>0</v>
      </c>
      <c r="AY304" s="77">
        <f t="shared" si="377"/>
        <v>0</v>
      </c>
      <c r="AZ304" s="77">
        <f t="shared" si="377"/>
        <v>0</v>
      </c>
      <c r="BA304" s="77">
        <f t="shared" si="377"/>
        <v>0</v>
      </c>
      <c r="BB304" s="103">
        <v>0</v>
      </c>
      <c r="BC304" s="103">
        <v>0</v>
      </c>
    </row>
    <row r="305" spans="1:55" s="120" customFormat="1" ht="32.25" hidden="1" customHeight="1" x14ac:dyDescent="0.25">
      <c r="A305" s="27" t="s">
        <v>392</v>
      </c>
      <c r="B305" s="123"/>
      <c r="C305" s="123"/>
      <c r="D305" s="123"/>
      <c r="E305" s="62">
        <v>852</v>
      </c>
      <c r="F305" s="63" t="s">
        <v>477</v>
      </c>
      <c r="G305" s="62" t="s">
        <v>328</v>
      </c>
      <c r="H305" s="62" t="s">
        <v>557</v>
      </c>
      <c r="I305" s="63" t="s">
        <v>396</v>
      </c>
      <c r="J305" s="77">
        <f t="shared" si="373"/>
        <v>0</v>
      </c>
      <c r="K305" s="77">
        <f t="shared" si="373"/>
        <v>0</v>
      </c>
      <c r="L305" s="77">
        <f t="shared" si="373"/>
        <v>0</v>
      </c>
      <c r="M305" s="77">
        <f t="shared" si="373"/>
        <v>0</v>
      </c>
      <c r="N305" s="77">
        <f t="shared" si="373"/>
        <v>0</v>
      </c>
      <c r="O305" s="77">
        <f t="shared" si="373"/>
        <v>0</v>
      </c>
      <c r="P305" s="77">
        <f t="shared" si="373"/>
        <v>0</v>
      </c>
      <c r="Q305" s="77">
        <f t="shared" si="373"/>
        <v>0</v>
      </c>
      <c r="R305" s="77">
        <f t="shared" si="373"/>
        <v>0</v>
      </c>
      <c r="S305" s="77">
        <f t="shared" si="373"/>
        <v>0</v>
      </c>
      <c r="T305" s="77">
        <f t="shared" si="374"/>
        <v>0</v>
      </c>
      <c r="U305" s="77">
        <f t="shared" si="374"/>
        <v>0</v>
      </c>
      <c r="V305" s="77">
        <f t="shared" si="374"/>
        <v>0</v>
      </c>
      <c r="W305" s="77">
        <f t="shared" si="374"/>
        <v>0</v>
      </c>
      <c r="X305" s="77">
        <f t="shared" si="374"/>
        <v>0</v>
      </c>
      <c r="Y305" s="77">
        <f t="shared" si="374"/>
        <v>0</v>
      </c>
      <c r="Z305" s="77">
        <f t="shared" si="374"/>
        <v>0</v>
      </c>
      <c r="AA305" s="77">
        <f t="shared" si="374"/>
        <v>0</v>
      </c>
      <c r="AB305" s="77">
        <f t="shared" si="374"/>
        <v>0</v>
      </c>
      <c r="AC305" s="77">
        <f t="shared" si="374"/>
        <v>0</v>
      </c>
      <c r="AD305" s="77">
        <f t="shared" si="375"/>
        <v>0</v>
      </c>
      <c r="AE305" s="77">
        <f t="shared" si="375"/>
        <v>0</v>
      </c>
      <c r="AF305" s="77">
        <f t="shared" si="375"/>
        <v>0</v>
      </c>
      <c r="AG305" s="77">
        <f t="shared" si="375"/>
        <v>0</v>
      </c>
      <c r="AH305" s="77">
        <f t="shared" si="375"/>
        <v>0</v>
      </c>
      <c r="AI305" s="77">
        <f t="shared" si="375"/>
        <v>0</v>
      </c>
      <c r="AJ305" s="77">
        <f t="shared" si="375"/>
        <v>0</v>
      </c>
      <c r="AK305" s="77">
        <f t="shared" si="375"/>
        <v>0</v>
      </c>
      <c r="AL305" s="77">
        <f t="shared" si="375"/>
        <v>0</v>
      </c>
      <c r="AM305" s="77">
        <f t="shared" si="375"/>
        <v>0</v>
      </c>
      <c r="AN305" s="77">
        <f t="shared" si="376"/>
        <v>0</v>
      </c>
      <c r="AO305" s="77">
        <f t="shared" si="376"/>
        <v>0</v>
      </c>
      <c r="AP305" s="77">
        <f t="shared" si="376"/>
        <v>0</v>
      </c>
      <c r="AQ305" s="77">
        <f t="shared" si="376"/>
        <v>0</v>
      </c>
      <c r="AR305" s="77">
        <f t="shared" si="376"/>
        <v>0</v>
      </c>
      <c r="AS305" s="77">
        <f t="shared" si="376"/>
        <v>0</v>
      </c>
      <c r="AT305" s="77">
        <f t="shared" si="376"/>
        <v>0</v>
      </c>
      <c r="AU305" s="77">
        <f t="shared" si="376"/>
        <v>0</v>
      </c>
      <c r="AV305" s="77">
        <f t="shared" si="376"/>
        <v>0</v>
      </c>
      <c r="AW305" s="77">
        <f t="shared" si="376"/>
        <v>0</v>
      </c>
      <c r="AX305" s="77">
        <f t="shared" si="377"/>
        <v>0</v>
      </c>
      <c r="AY305" s="77">
        <f t="shared" si="377"/>
        <v>0</v>
      </c>
      <c r="AZ305" s="77">
        <f t="shared" si="377"/>
        <v>0</v>
      </c>
      <c r="BA305" s="77">
        <f t="shared" si="377"/>
        <v>0</v>
      </c>
      <c r="BB305" s="103">
        <v>0</v>
      </c>
      <c r="BC305" s="103">
        <v>0</v>
      </c>
    </row>
    <row r="306" spans="1:55" s="120" customFormat="1" ht="32.25" hidden="1" customHeight="1" x14ac:dyDescent="0.25">
      <c r="A306" s="27" t="s">
        <v>393</v>
      </c>
      <c r="B306" s="123"/>
      <c r="C306" s="123"/>
      <c r="D306" s="123"/>
      <c r="E306" s="62">
        <v>852</v>
      </c>
      <c r="F306" s="63" t="s">
        <v>477</v>
      </c>
      <c r="G306" s="62" t="s">
        <v>328</v>
      </c>
      <c r="H306" s="62" t="s">
        <v>557</v>
      </c>
      <c r="I306" s="63" t="s">
        <v>397</v>
      </c>
      <c r="J306" s="77"/>
      <c r="K306" s="77"/>
      <c r="L306" s="77">
        <f>J306</f>
        <v>0</v>
      </c>
      <c r="M306" s="77"/>
      <c r="N306" s="77"/>
      <c r="O306" s="77"/>
      <c r="P306" s="77">
        <f>N306</f>
        <v>0</v>
      </c>
      <c r="Q306" s="77"/>
      <c r="R306" s="77">
        <f>J306+N306</f>
        <v>0</v>
      </c>
      <c r="S306" s="77">
        <f>K306+O306</f>
        <v>0</v>
      </c>
      <c r="T306" s="77">
        <f>L306+P306</f>
        <v>0</v>
      </c>
      <c r="U306" s="77">
        <f>M306+Q306</f>
        <v>0</v>
      </c>
      <c r="V306" s="77"/>
      <c r="W306" s="77"/>
      <c r="X306" s="77">
        <f>V306</f>
        <v>0</v>
      </c>
      <c r="Y306" s="77"/>
      <c r="Z306" s="77">
        <f>R306+V306</f>
        <v>0</v>
      </c>
      <c r="AA306" s="77">
        <f>S306+W306</f>
        <v>0</v>
      </c>
      <c r="AB306" s="77">
        <f>T306+X306</f>
        <v>0</v>
      </c>
      <c r="AC306" s="77">
        <f>U306+Y306</f>
        <v>0</v>
      </c>
      <c r="AD306" s="77"/>
      <c r="AE306" s="77"/>
      <c r="AF306" s="77">
        <f>AD306</f>
        <v>0</v>
      </c>
      <c r="AG306" s="77"/>
      <c r="AH306" s="77"/>
      <c r="AI306" s="77"/>
      <c r="AJ306" s="77">
        <f>AH306</f>
        <v>0</v>
      </c>
      <c r="AK306" s="77"/>
      <c r="AL306" s="77">
        <f>AD306+AH306</f>
        <v>0</v>
      </c>
      <c r="AM306" s="77">
        <f>AE306+AI306</f>
        <v>0</v>
      </c>
      <c r="AN306" s="77">
        <f>AF306+AJ306</f>
        <v>0</v>
      </c>
      <c r="AO306" s="77">
        <f>AG306+AK306</f>
        <v>0</v>
      </c>
      <c r="AP306" s="77"/>
      <c r="AQ306" s="77"/>
      <c r="AR306" s="77">
        <f>AP306</f>
        <v>0</v>
      </c>
      <c r="AS306" s="77"/>
      <c r="AT306" s="77"/>
      <c r="AU306" s="77"/>
      <c r="AV306" s="77">
        <f>AT306</f>
        <v>0</v>
      </c>
      <c r="AW306" s="77"/>
      <c r="AX306" s="77">
        <f>AP306+AT306</f>
        <v>0</v>
      </c>
      <c r="AY306" s="77">
        <f>AQ306+AU306</f>
        <v>0</v>
      </c>
      <c r="AZ306" s="77">
        <f>AR306+AV306</f>
        <v>0</v>
      </c>
      <c r="BA306" s="77">
        <f>AS306+AW306</f>
        <v>0</v>
      </c>
      <c r="BB306" s="103">
        <v>0</v>
      </c>
      <c r="BC306" s="103">
        <v>0</v>
      </c>
    </row>
    <row r="307" spans="1:55" s="116" customFormat="1" ht="19.5" customHeight="1" x14ac:dyDescent="0.25">
      <c r="A307" s="27" t="s">
        <v>483</v>
      </c>
      <c r="B307" s="111"/>
      <c r="C307" s="111"/>
      <c r="D307" s="111"/>
      <c r="E307" s="62">
        <v>852</v>
      </c>
      <c r="F307" s="63" t="s">
        <v>477</v>
      </c>
      <c r="G307" s="63" t="s">
        <v>328</v>
      </c>
      <c r="H307" s="62" t="s">
        <v>558</v>
      </c>
      <c r="I307" s="63"/>
      <c r="J307" s="77">
        <f t="shared" ref="J307:S308" si="378">J308</f>
        <v>0</v>
      </c>
      <c r="K307" s="77">
        <f t="shared" si="378"/>
        <v>0</v>
      </c>
      <c r="L307" s="77">
        <f t="shared" si="378"/>
        <v>0</v>
      </c>
      <c r="M307" s="77">
        <f t="shared" si="378"/>
        <v>0</v>
      </c>
      <c r="N307" s="77">
        <f t="shared" si="378"/>
        <v>86922</v>
      </c>
      <c r="O307" s="77">
        <f t="shared" si="378"/>
        <v>0</v>
      </c>
      <c r="P307" s="77">
        <f t="shared" si="378"/>
        <v>86922</v>
      </c>
      <c r="Q307" s="77">
        <f t="shared" si="378"/>
        <v>0</v>
      </c>
      <c r="R307" s="77">
        <f t="shared" si="378"/>
        <v>86922</v>
      </c>
      <c r="S307" s="77">
        <f t="shared" si="378"/>
        <v>0</v>
      </c>
      <c r="T307" s="77">
        <f t="shared" ref="T307:AC308" si="379">T308</f>
        <v>86922</v>
      </c>
      <c r="U307" s="77">
        <f t="shared" si="379"/>
        <v>0</v>
      </c>
      <c r="V307" s="77">
        <f t="shared" si="379"/>
        <v>242988</v>
      </c>
      <c r="W307" s="77">
        <f t="shared" si="379"/>
        <v>0</v>
      </c>
      <c r="X307" s="77">
        <f t="shared" si="379"/>
        <v>242988</v>
      </c>
      <c r="Y307" s="77">
        <f t="shared" si="379"/>
        <v>0</v>
      </c>
      <c r="Z307" s="77">
        <f t="shared" si="379"/>
        <v>329910</v>
      </c>
      <c r="AA307" s="77">
        <f t="shared" si="379"/>
        <v>0</v>
      </c>
      <c r="AB307" s="77">
        <f t="shared" si="379"/>
        <v>329910</v>
      </c>
      <c r="AC307" s="77">
        <f t="shared" si="379"/>
        <v>0</v>
      </c>
      <c r="AD307" s="77">
        <f t="shared" ref="AD307:AM308" si="380">AD308</f>
        <v>0</v>
      </c>
      <c r="AE307" s="77">
        <f t="shared" si="380"/>
        <v>0</v>
      </c>
      <c r="AF307" s="77">
        <f t="shared" si="380"/>
        <v>0</v>
      </c>
      <c r="AG307" s="77">
        <f t="shared" si="380"/>
        <v>0</v>
      </c>
      <c r="AH307" s="77">
        <f t="shared" si="380"/>
        <v>0</v>
      </c>
      <c r="AI307" s="77">
        <f t="shared" si="380"/>
        <v>0</v>
      </c>
      <c r="AJ307" s="77">
        <f t="shared" si="380"/>
        <v>0</v>
      </c>
      <c r="AK307" s="77">
        <f t="shared" si="380"/>
        <v>0</v>
      </c>
      <c r="AL307" s="77">
        <f t="shared" si="380"/>
        <v>0</v>
      </c>
      <c r="AM307" s="77">
        <f t="shared" si="380"/>
        <v>0</v>
      </c>
      <c r="AN307" s="77">
        <f t="shared" ref="AN307:AW308" si="381">AN308</f>
        <v>0</v>
      </c>
      <c r="AO307" s="77">
        <f t="shared" si="381"/>
        <v>0</v>
      </c>
      <c r="AP307" s="77">
        <f t="shared" si="381"/>
        <v>0</v>
      </c>
      <c r="AQ307" s="77">
        <f t="shared" si="381"/>
        <v>0</v>
      </c>
      <c r="AR307" s="77">
        <f t="shared" si="381"/>
        <v>0</v>
      </c>
      <c r="AS307" s="77">
        <f t="shared" si="381"/>
        <v>0</v>
      </c>
      <c r="AT307" s="77">
        <f t="shared" si="381"/>
        <v>0</v>
      </c>
      <c r="AU307" s="77">
        <f t="shared" si="381"/>
        <v>0</v>
      </c>
      <c r="AV307" s="77">
        <f t="shared" si="381"/>
        <v>0</v>
      </c>
      <c r="AW307" s="77">
        <f t="shared" si="381"/>
        <v>0</v>
      </c>
      <c r="AX307" s="77">
        <f t="shared" ref="AX307:BA308" si="382">AX308</f>
        <v>0</v>
      </c>
      <c r="AY307" s="77">
        <f t="shared" si="382"/>
        <v>0</v>
      </c>
      <c r="AZ307" s="77">
        <f t="shared" si="382"/>
        <v>0</v>
      </c>
      <c r="BA307" s="77">
        <f t="shared" si="382"/>
        <v>0</v>
      </c>
      <c r="BB307" s="103">
        <v>0</v>
      </c>
      <c r="BC307" s="103">
        <v>0</v>
      </c>
    </row>
    <row r="308" spans="1:55" s="116" customFormat="1" ht="50.25" customHeight="1" x14ac:dyDescent="0.25">
      <c r="A308" s="27" t="s">
        <v>392</v>
      </c>
      <c r="B308" s="111"/>
      <c r="C308" s="111"/>
      <c r="D308" s="111"/>
      <c r="E308" s="62">
        <v>852</v>
      </c>
      <c r="F308" s="63" t="s">
        <v>477</v>
      </c>
      <c r="G308" s="63" t="s">
        <v>328</v>
      </c>
      <c r="H308" s="62" t="s">
        <v>558</v>
      </c>
      <c r="I308" s="63" t="s">
        <v>396</v>
      </c>
      <c r="J308" s="77">
        <f t="shared" si="378"/>
        <v>0</v>
      </c>
      <c r="K308" s="77">
        <f t="shared" si="378"/>
        <v>0</v>
      </c>
      <c r="L308" s="77">
        <f t="shared" si="378"/>
        <v>0</v>
      </c>
      <c r="M308" s="77">
        <f t="shared" si="378"/>
        <v>0</v>
      </c>
      <c r="N308" s="77">
        <f t="shared" si="378"/>
        <v>86922</v>
      </c>
      <c r="O308" s="77">
        <f t="shared" si="378"/>
        <v>0</v>
      </c>
      <c r="P308" s="77">
        <f t="shared" si="378"/>
        <v>86922</v>
      </c>
      <c r="Q308" s="77">
        <f t="shared" si="378"/>
        <v>0</v>
      </c>
      <c r="R308" s="77">
        <f t="shared" si="378"/>
        <v>86922</v>
      </c>
      <c r="S308" s="77">
        <f t="shared" si="378"/>
        <v>0</v>
      </c>
      <c r="T308" s="77">
        <f t="shared" si="379"/>
        <v>86922</v>
      </c>
      <c r="U308" s="77">
        <f t="shared" si="379"/>
        <v>0</v>
      </c>
      <c r="V308" s="77">
        <f t="shared" si="379"/>
        <v>242988</v>
      </c>
      <c r="W308" s="77">
        <f t="shared" si="379"/>
        <v>0</v>
      </c>
      <c r="X308" s="77">
        <f t="shared" si="379"/>
        <v>242988</v>
      </c>
      <c r="Y308" s="77">
        <f t="shared" si="379"/>
        <v>0</v>
      </c>
      <c r="Z308" s="77">
        <f t="shared" si="379"/>
        <v>329910</v>
      </c>
      <c r="AA308" s="77">
        <f t="shared" si="379"/>
        <v>0</v>
      </c>
      <c r="AB308" s="77">
        <f t="shared" si="379"/>
        <v>329910</v>
      </c>
      <c r="AC308" s="77">
        <f t="shared" si="379"/>
        <v>0</v>
      </c>
      <c r="AD308" s="77">
        <f t="shared" si="380"/>
        <v>0</v>
      </c>
      <c r="AE308" s="77">
        <f t="shared" si="380"/>
        <v>0</v>
      </c>
      <c r="AF308" s="77">
        <f t="shared" si="380"/>
        <v>0</v>
      </c>
      <c r="AG308" s="77">
        <f t="shared" si="380"/>
        <v>0</v>
      </c>
      <c r="AH308" s="77">
        <f t="shared" si="380"/>
        <v>0</v>
      </c>
      <c r="AI308" s="77">
        <f t="shared" si="380"/>
        <v>0</v>
      </c>
      <c r="AJ308" s="77">
        <f t="shared" si="380"/>
        <v>0</v>
      </c>
      <c r="AK308" s="77">
        <f t="shared" si="380"/>
        <v>0</v>
      </c>
      <c r="AL308" s="77">
        <f t="shared" si="380"/>
        <v>0</v>
      </c>
      <c r="AM308" s="77">
        <f t="shared" si="380"/>
        <v>0</v>
      </c>
      <c r="AN308" s="77">
        <f t="shared" si="381"/>
        <v>0</v>
      </c>
      <c r="AO308" s="77">
        <f t="shared" si="381"/>
        <v>0</v>
      </c>
      <c r="AP308" s="77">
        <f t="shared" si="381"/>
        <v>0</v>
      </c>
      <c r="AQ308" s="77">
        <f t="shared" si="381"/>
        <v>0</v>
      </c>
      <c r="AR308" s="77">
        <f t="shared" si="381"/>
        <v>0</v>
      </c>
      <c r="AS308" s="77">
        <f t="shared" si="381"/>
        <v>0</v>
      </c>
      <c r="AT308" s="77">
        <f t="shared" si="381"/>
        <v>0</v>
      </c>
      <c r="AU308" s="77">
        <f t="shared" si="381"/>
        <v>0</v>
      </c>
      <c r="AV308" s="77">
        <f t="shared" si="381"/>
        <v>0</v>
      </c>
      <c r="AW308" s="77">
        <f t="shared" si="381"/>
        <v>0</v>
      </c>
      <c r="AX308" s="77">
        <f t="shared" si="382"/>
        <v>0</v>
      </c>
      <c r="AY308" s="77">
        <f t="shared" si="382"/>
        <v>0</v>
      </c>
      <c r="AZ308" s="77">
        <f t="shared" si="382"/>
        <v>0</v>
      </c>
      <c r="BA308" s="77">
        <f t="shared" si="382"/>
        <v>0</v>
      </c>
      <c r="BB308" s="103">
        <v>0</v>
      </c>
      <c r="BC308" s="103">
        <v>0</v>
      </c>
    </row>
    <row r="309" spans="1:55" s="116" customFormat="1" ht="18" customHeight="1" x14ac:dyDescent="0.25">
      <c r="A309" s="27" t="s">
        <v>393</v>
      </c>
      <c r="B309" s="27"/>
      <c r="C309" s="27"/>
      <c r="D309" s="27"/>
      <c r="E309" s="62">
        <v>852</v>
      </c>
      <c r="F309" s="63" t="s">
        <v>477</v>
      </c>
      <c r="G309" s="63" t="s">
        <v>328</v>
      </c>
      <c r="H309" s="62" t="s">
        <v>558</v>
      </c>
      <c r="I309" s="63" t="s">
        <v>397</v>
      </c>
      <c r="J309" s="77"/>
      <c r="K309" s="77"/>
      <c r="L309" s="77">
        <f>J309</f>
        <v>0</v>
      </c>
      <c r="M309" s="77"/>
      <c r="N309" s="77">
        <v>86922</v>
      </c>
      <c r="O309" s="77"/>
      <c r="P309" s="77">
        <f>N309</f>
        <v>86922</v>
      </c>
      <c r="Q309" s="77"/>
      <c r="R309" s="77">
        <f>J309+N309</f>
        <v>86922</v>
      </c>
      <c r="S309" s="77">
        <f>K309+O309</f>
        <v>0</v>
      </c>
      <c r="T309" s="77">
        <f>L309+P309</f>
        <v>86922</v>
      </c>
      <c r="U309" s="77">
        <f>M309+Q309</f>
        <v>0</v>
      </c>
      <c r="V309" s="77">
        <v>242988</v>
      </c>
      <c r="W309" s="77"/>
      <c r="X309" s="77">
        <f>V309</f>
        <v>242988</v>
      </c>
      <c r="Y309" s="77"/>
      <c r="Z309" s="77">
        <f>R309+V309</f>
        <v>329910</v>
      </c>
      <c r="AA309" s="77">
        <f>S309+W309</f>
        <v>0</v>
      </c>
      <c r="AB309" s="77">
        <f>T309+X309</f>
        <v>329910</v>
      </c>
      <c r="AC309" s="77">
        <f>U309+Y309</f>
        <v>0</v>
      </c>
      <c r="AD309" s="77"/>
      <c r="AE309" s="77"/>
      <c r="AF309" s="77">
        <f>AD309</f>
        <v>0</v>
      </c>
      <c r="AG309" s="77"/>
      <c r="AH309" s="77"/>
      <c r="AI309" s="77"/>
      <c r="AJ309" s="77">
        <f>AH309</f>
        <v>0</v>
      </c>
      <c r="AK309" s="77"/>
      <c r="AL309" s="77">
        <f>AD309+AH309</f>
        <v>0</v>
      </c>
      <c r="AM309" s="77">
        <f>AE309+AI309</f>
        <v>0</v>
      </c>
      <c r="AN309" s="77">
        <f>AF309+AJ309</f>
        <v>0</v>
      </c>
      <c r="AO309" s="77">
        <f>AG309+AK309</f>
        <v>0</v>
      </c>
      <c r="AP309" s="77"/>
      <c r="AQ309" s="77"/>
      <c r="AR309" s="77">
        <f>AP309</f>
        <v>0</v>
      </c>
      <c r="AS309" s="77"/>
      <c r="AT309" s="77"/>
      <c r="AU309" s="77"/>
      <c r="AV309" s="77">
        <f>AT309</f>
        <v>0</v>
      </c>
      <c r="AW309" s="77"/>
      <c r="AX309" s="77">
        <f>AP309+AT309</f>
        <v>0</v>
      </c>
      <c r="AY309" s="77">
        <f>AQ309+AU309</f>
        <v>0</v>
      </c>
      <c r="AZ309" s="77">
        <f>AR309+AV309</f>
        <v>0</v>
      </c>
      <c r="BA309" s="77">
        <f>AS309+AW309</f>
        <v>0</v>
      </c>
      <c r="BB309" s="103">
        <v>0</v>
      </c>
      <c r="BC309" s="103">
        <v>0</v>
      </c>
    </row>
    <row r="310" spans="1:55" s="11" customFormat="1" ht="32.25" hidden="1" customHeight="1" x14ac:dyDescent="0.25">
      <c r="A310" s="27" t="s">
        <v>559</v>
      </c>
      <c r="B310" s="27"/>
      <c r="C310" s="27"/>
      <c r="D310" s="27"/>
      <c r="E310" s="62">
        <v>852</v>
      </c>
      <c r="F310" s="62" t="s">
        <v>477</v>
      </c>
      <c r="G310" s="62" t="s">
        <v>328</v>
      </c>
      <c r="H310" s="62" t="s">
        <v>560</v>
      </c>
      <c r="I310" s="62"/>
      <c r="J310" s="77">
        <f t="shared" ref="J310:S311" si="383">J311</f>
        <v>0</v>
      </c>
      <c r="K310" s="77">
        <f t="shared" si="383"/>
        <v>0</v>
      </c>
      <c r="L310" s="77">
        <f t="shared" si="383"/>
        <v>0</v>
      </c>
      <c r="M310" s="77">
        <f t="shared" si="383"/>
        <v>0</v>
      </c>
      <c r="N310" s="77">
        <f t="shared" si="383"/>
        <v>0</v>
      </c>
      <c r="O310" s="77">
        <f t="shared" si="383"/>
        <v>0</v>
      </c>
      <c r="P310" s="77">
        <f t="shared" si="383"/>
        <v>0</v>
      </c>
      <c r="Q310" s="77">
        <f t="shared" si="383"/>
        <v>0</v>
      </c>
      <c r="R310" s="77">
        <f t="shared" si="383"/>
        <v>0</v>
      </c>
      <c r="S310" s="77">
        <f t="shared" si="383"/>
        <v>0</v>
      </c>
      <c r="T310" s="77">
        <f t="shared" ref="T310:AC311" si="384">T311</f>
        <v>0</v>
      </c>
      <c r="U310" s="77">
        <f t="shared" si="384"/>
        <v>0</v>
      </c>
      <c r="V310" s="77">
        <f t="shared" si="384"/>
        <v>0</v>
      </c>
      <c r="W310" s="77">
        <f t="shared" si="384"/>
        <v>0</v>
      </c>
      <c r="X310" s="77">
        <f t="shared" si="384"/>
        <v>0</v>
      </c>
      <c r="Y310" s="77">
        <f t="shared" si="384"/>
        <v>0</v>
      </c>
      <c r="Z310" s="77">
        <f t="shared" si="384"/>
        <v>0</v>
      </c>
      <c r="AA310" s="77">
        <f t="shared" si="384"/>
        <v>0</v>
      </c>
      <c r="AB310" s="77">
        <f t="shared" si="384"/>
        <v>0</v>
      </c>
      <c r="AC310" s="77">
        <f t="shared" si="384"/>
        <v>0</v>
      </c>
      <c r="AD310" s="77">
        <f t="shared" ref="AD310:AM311" si="385">AD311</f>
        <v>0</v>
      </c>
      <c r="AE310" s="77">
        <f t="shared" si="385"/>
        <v>0</v>
      </c>
      <c r="AF310" s="77">
        <f t="shared" si="385"/>
        <v>0</v>
      </c>
      <c r="AG310" s="77">
        <f t="shared" si="385"/>
        <v>0</v>
      </c>
      <c r="AH310" s="77">
        <f t="shared" si="385"/>
        <v>0</v>
      </c>
      <c r="AI310" s="77">
        <f t="shared" si="385"/>
        <v>0</v>
      </c>
      <c r="AJ310" s="77">
        <f t="shared" si="385"/>
        <v>0</v>
      </c>
      <c r="AK310" s="77">
        <f t="shared" si="385"/>
        <v>0</v>
      </c>
      <c r="AL310" s="77">
        <f t="shared" si="385"/>
        <v>0</v>
      </c>
      <c r="AM310" s="77">
        <f t="shared" si="385"/>
        <v>0</v>
      </c>
      <c r="AN310" s="77">
        <f t="shared" ref="AN310:AW311" si="386">AN311</f>
        <v>0</v>
      </c>
      <c r="AO310" s="77">
        <f t="shared" si="386"/>
        <v>0</v>
      </c>
      <c r="AP310" s="77">
        <f t="shared" si="386"/>
        <v>0</v>
      </c>
      <c r="AQ310" s="77">
        <f t="shared" si="386"/>
        <v>0</v>
      </c>
      <c r="AR310" s="77">
        <f t="shared" si="386"/>
        <v>0</v>
      </c>
      <c r="AS310" s="77">
        <f t="shared" si="386"/>
        <v>0</v>
      </c>
      <c r="AT310" s="77">
        <f t="shared" si="386"/>
        <v>0</v>
      </c>
      <c r="AU310" s="77">
        <f t="shared" si="386"/>
        <v>0</v>
      </c>
      <c r="AV310" s="77">
        <f t="shared" si="386"/>
        <v>0</v>
      </c>
      <c r="AW310" s="77">
        <f t="shared" si="386"/>
        <v>0</v>
      </c>
      <c r="AX310" s="77">
        <f t="shared" ref="AX310:BA311" si="387">AX311</f>
        <v>0</v>
      </c>
      <c r="AY310" s="77">
        <f t="shared" si="387"/>
        <v>0</v>
      </c>
      <c r="AZ310" s="77">
        <f t="shared" si="387"/>
        <v>0</v>
      </c>
      <c r="BA310" s="77">
        <f t="shared" si="387"/>
        <v>0</v>
      </c>
      <c r="BB310" s="103">
        <v>0</v>
      </c>
      <c r="BC310" s="103">
        <v>0</v>
      </c>
    </row>
    <row r="311" spans="1:55" s="11" customFormat="1" ht="32.25" hidden="1" customHeight="1" x14ac:dyDescent="0.25">
      <c r="A311" s="27" t="s">
        <v>392</v>
      </c>
      <c r="B311" s="27"/>
      <c r="C311" s="27"/>
      <c r="D311" s="27"/>
      <c r="E311" s="62">
        <v>852</v>
      </c>
      <c r="F311" s="62" t="s">
        <v>477</v>
      </c>
      <c r="G311" s="62" t="s">
        <v>328</v>
      </c>
      <c r="H311" s="62" t="s">
        <v>560</v>
      </c>
      <c r="I311" s="62" t="s">
        <v>396</v>
      </c>
      <c r="J311" s="77">
        <f t="shared" si="383"/>
        <v>0</v>
      </c>
      <c r="K311" s="77">
        <f t="shared" si="383"/>
        <v>0</v>
      </c>
      <c r="L311" s="77">
        <f t="shared" si="383"/>
        <v>0</v>
      </c>
      <c r="M311" s="77">
        <f t="shared" si="383"/>
        <v>0</v>
      </c>
      <c r="N311" s="77">
        <f t="shared" si="383"/>
        <v>0</v>
      </c>
      <c r="O311" s="77">
        <f t="shared" si="383"/>
        <v>0</v>
      </c>
      <c r="P311" s="77">
        <f t="shared" si="383"/>
        <v>0</v>
      </c>
      <c r="Q311" s="77">
        <f t="shared" si="383"/>
        <v>0</v>
      </c>
      <c r="R311" s="77">
        <f t="shared" si="383"/>
        <v>0</v>
      </c>
      <c r="S311" s="77">
        <f t="shared" si="383"/>
        <v>0</v>
      </c>
      <c r="T311" s="77">
        <f t="shared" si="384"/>
        <v>0</v>
      </c>
      <c r="U311" s="77">
        <f t="shared" si="384"/>
        <v>0</v>
      </c>
      <c r="V311" s="77">
        <f t="shared" si="384"/>
        <v>0</v>
      </c>
      <c r="W311" s="77">
        <f t="shared" si="384"/>
        <v>0</v>
      </c>
      <c r="X311" s="77">
        <f t="shared" si="384"/>
        <v>0</v>
      </c>
      <c r="Y311" s="77">
        <f t="shared" si="384"/>
        <v>0</v>
      </c>
      <c r="Z311" s="77">
        <f t="shared" si="384"/>
        <v>0</v>
      </c>
      <c r="AA311" s="77">
        <f t="shared" si="384"/>
        <v>0</v>
      </c>
      <c r="AB311" s="77">
        <f t="shared" si="384"/>
        <v>0</v>
      </c>
      <c r="AC311" s="77">
        <f t="shared" si="384"/>
        <v>0</v>
      </c>
      <c r="AD311" s="77">
        <f t="shared" si="385"/>
        <v>0</v>
      </c>
      <c r="AE311" s="77">
        <f t="shared" si="385"/>
        <v>0</v>
      </c>
      <c r="AF311" s="77">
        <f t="shared" si="385"/>
        <v>0</v>
      </c>
      <c r="AG311" s="77">
        <f t="shared" si="385"/>
        <v>0</v>
      </c>
      <c r="AH311" s="77">
        <f t="shared" si="385"/>
        <v>0</v>
      </c>
      <c r="AI311" s="77">
        <f t="shared" si="385"/>
        <v>0</v>
      </c>
      <c r="AJ311" s="77">
        <f t="shared" si="385"/>
        <v>0</v>
      </c>
      <c r="AK311" s="77">
        <f t="shared" si="385"/>
        <v>0</v>
      </c>
      <c r="AL311" s="77">
        <f t="shared" si="385"/>
        <v>0</v>
      </c>
      <c r="AM311" s="77">
        <f t="shared" si="385"/>
        <v>0</v>
      </c>
      <c r="AN311" s="77">
        <f t="shared" si="386"/>
        <v>0</v>
      </c>
      <c r="AO311" s="77">
        <f t="shared" si="386"/>
        <v>0</v>
      </c>
      <c r="AP311" s="77">
        <f t="shared" si="386"/>
        <v>0</v>
      </c>
      <c r="AQ311" s="77">
        <f t="shared" si="386"/>
        <v>0</v>
      </c>
      <c r="AR311" s="77">
        <f t="shared" si="386"/>
        <v>0</v>
      </c>
      <c r="AS311" s="77">
        <f t="shared" si="386"/>
        <v>0</v>
      </c>
      <c r="AT311" s="77">
        <f t="shared" si="386"/>
        <v>0</v>
      </c>
      <c r="AU311" s="77">
        <f t="shared" si="386"/>
        <v>0</v>
      </c>
      <c r="AV311" s="77">
        <f t="shared" si="386"/>
        <v>0</v>
      </c>
      <c r="AW311" s="77">
        <f t="shared" si="386"/>
        <v>0</v>
      </c>
      <c r="AX311" s="77">
        <f t="shared" si="387"/>
        <v>0</v>
      </c>
      <c r="AY311" s="77">
        <f t="shared" si="387"/>
        <v>0</v>
      </c>
      <c r="AZ311" s="77">
        <f t="shared" si="387"/>
        <v>0</v>
      </c>
      <c r="BA311" s="77">
        <f t="shared" si="387"/>
        <v>0</v>
      </c>
      <c r="BB311" s="103">
        <v>0</v>
      </c>
      <c r="BC311" s="103">
        <v>0</v>
      </c>
    </row>
    <row r="312" spans="1:55" s="11" customFormat="1" ht="32.25" hidden="1" customHeight="1" x14ac:dyDescent="0.25">
      <c r="A312" s="27" t="s">
        <v>393</v>
      </c>
      <c r="B312" s="27"/>
      <c r="C312" s="27"/>
      <c r="D312" s="27"/>
      <c r="E312" s="62">
        <v>852</v>
      </c>
      <c r="F312" s="62" t="s">
        <v>477</v>
      </c>
      <c r="G312" s="62" t="s">
        <v>328</v>
      </c>
      <c r="H312" s="62" t="s">
        <v>560</v>
      </c>
      <c r="I312" s="63" t="s">
        <v>397</v>
      </c>
      <c r="J312" s="77">
        <f>2404700-2404700</f>
        <v>0</v>
      </c>
      <c r="K312" s="77"/>
      <c r="L312" s="77">
        <f>J312</f>
        <v>0</v>
      </c>
      <c r="M312" s="77"/>
      <c r="N312" s="77">
        <f>2404700-2404700</f>
        <v>0</v>
      </c>
      <c r="O312" s="77"/>
      <c r="P312" s="77">
        <f>N312</f>
        <v>0</v>
      </c>
      <c r="Q312" s="77"/>
      <c r="R312" s="77">
        <f>J312+N312</f>
        <v>0</v>
      </c>
      <c r="S312" s="77">
        <f>K312+O312</f>
        <v>0</v>
      </c>
      <c r="T312" s="77">
        <f>L312+P312</f>
        <v>0</v>
      </c>
      <c r="U312" s="77">
        <f>M312+Q312</f>
        <v>0</v>
      </c>
      <c r="V312" s="77">
        <f>2404700-2404700</f>
        <v>0</v>
      </c>
      <c r="W312" s="77"/>
      <c r="X312" s="77">
        <f>V312</f>
        <v>0</v>
      </c>
      <c r="Y312" s="77"/>
      <c r="Z312" s="77">
        <f>R312+V312</f>
        <v>0</v>
      </c>
      <c r="AA312" s="77">
        <f>S312+W312</f>
        <v>0</v>
      </c>
      <c r="AB312" s="77">
        <f>T312+X312</f>
        <v>0</v>
      </c>
      <c r="AC312" s="77">
        <f>U312+Y312</f>
        <v>0</v>
      </c>
      <c r="AD312" s="77">
        <f>1900000-1900000</f>
        <v>0</v>
      </c>
      <c r="AE312" s="77"/>
      <c r="AF312" s="77">
        <f>AD312</f>
        <v>0</v>
      </c>
      <c r="AG312" s="77"/>
      <c r="AH312" s="77">
        <f>2404700-2404700</f>
        <v>0</v>
      </c>
      <c r="AI312" s="77"/>
      <c r="AJ312" s="77">
        <f>AH312</f>
        <v>0</v>
      </c>
      <c r="AK312" s="77"/>
      <c r="AL312" s="77">
        <f>AD312+AH312</f>
        <v>0</v>
      </c>
      <c r="AM312" s="77">
        <f>AE312+AI312</f>
        <v>0</v>
      </c>
      <c r="AN312" s="77">
        <f>AF312+AJ312</f>
        <v>0</v>
      </c>
      <c r="AO312" s="77">
        <f>AG312+AK312</f>
        <v>0</v>
      </c>
      <c r="AP312" s="77">
        <f>2400000-2400000</f>
        <v>0</v>
      </c>
      <c r="AQ312" s="77"/>
      <c r="AR312" s="77">
        <f>AP312</f>
        <v>0</v>
      </c>
      <c r="AS312" s="77"/>
      <c r="AT312" s="77">
        <f>2404700-2404700</f>
        <v>0</v>
      </c>
      <c r="AU312" s="77"/>
      <c r="AV312" s="77">
        <f>AT312</f>
        <v>0</v>
      </c>
      <c r="AW312" s="77"/>
      <c r="AX312" s="77">
        <f>AP312+AT312</f>
        <v>0</v>
      </c>
      <c r="AY312" s="77">
        <f>AQ312+AU312</f>
        <v>0</v>
      </c>
      <c r="AZ312" s="77">
        <f>AR312+AV312</f>
        <v>0</v>
      </c>
      <c r="BA312" s="77">
        <f>AS312+AW312</f>
        <v>0</v>
      </c>
      <c r="BB312" s="103">
        <v>0</v>
      </c>
      <c r="BC312" s="103">
        <v>0</v>
      </c>
    </row>
    <row r="313" spans="1:55" s="11" customFormat="1" ht="32.25" hidden="1" customHeight="1" x14ac:dyDescent="0.25">
      <c r="A313" s="27" t="s">
        <v>485</v>
      </c>
      <c r="B313" s="27"/>
      <c r="C313" s="27"/>
      <c r="D313" s="27"/>
      <c r="E313" s="62">
        <v>852</v>
      </c>
      <c r="F313" s="62" t="s">
        <v>477</v>
      </c>
      <c r="G313" s="63" t="s">
        <v>328</v>
      </c>
      <c r="H313" s="62" t="s">
        <v>561</v>
      </c>
      <c r="I313" s="63"/>
      <c r="J313" s="77">
        <f t="shared" ref="J313:S314" si="388">J314</f>
        <v>243644</v>
      </c>
      <c r="K313" s="77">
        <f t="shared" si="388"/>
        <v>0</v>
      </c>
      <c r="L313" s="77">
        <f t="shared" si="388"/>
        <v>243644</v>
      </c>
      <c r="M313" s="77">
        <f t="shared" si="388"/>
        <v>0</v>
      </c>
      <c r="N313" s="77">
        <f t="shared" si="388"/>
        <v>0</v>
      </c>
      <c r="O313" s="77">
        <f t="shared" si="388"/>
        <v>0</v>
      </c>
      <c r="P313" s="77">
        <f t="shared" si="388"/>
        <v>0</v>
      </c>
      <c r="Q313" s="77">
        <f t="shared" si="388"/>
        <v>0</v>
      </c>
      <c r="R313" s="77">
        <f t="shared" si="388"/>
        <v>243644</v>
      </c>
      <c r="S313" s="77">
        <f t="shared" si="388"/>
        <v>0</v>
      </c>
      <c r="T313" s="77">
        <f t="shared" ref="T313:AC314" si="389">T314</f>
        <v>243644</v>
      </c>
      <c r="U313" s="77">
        <f t="shared" si="389"/>
        <v>0</v>
      </c>
      <c r="V313" s="77">
        <f t="shared" si="389"/>
        <v>0</v>
      </c>
      <c r="W313" s="77">
        <f t="shared" si="389"/>
        <v>0</v>
      </c>
      <c r="X313" s="77">
        <f t="shared" si="389"/>
        <v>0</v>
      </c>
      <c r="Y313" s="77">
        <f t="shared" si="389"/>
        <v>0</v>
      </c>
      <c r="Z313" s="77">
        <f t="shared" si="389"/>
        <v>243644</v>
      </c>
      <c r="AA313" s="77">
        <f t="shared" si="389"/>
        <v>0</v>
      </c>
      <c r="AB313" s="77">
        <f t="shared" si="389"/>
        <v>243644</v>
      </c>
      <c r="AC313" s="77">
        <f t="shared" si="389"/>
        <v>0</v>
      </c>
      <c r="AD313" s="77">
        <f t="shared" ref="AD313:AM314" si="390">AD314</f>
        <v>78115</v>
      </c>
      <c r="AE313" s="77">
        <f t="shared" si="390"/>
        <v>0</v>
      </c>
      <c r="AF313" s="77">
        <f t="shared" si="390"/>
        <v>78115</v>
      </c>
      <c r="AG313" s="77">
        <f t="shared" si="390"/>
        <v>0</v>
      </c>
      <c r="AH313" s="77">
        <f t="shared" si="390"/>
        <v>0</v>
      </c>
      <c r="AI313" s="77">
        <f t="shared" si="390"/>
        <v>0</v>
      </c>
      <c r="AJ313" s="77">
        <f t="shared" si="390"/>
        <v>0</v>
      </c>
      <c r="AK313" s="77">
        <f t="shared" si="390"/>
        <v>0</v>
      </c>
      <c r="AL313" s="77">
        <f t="shared" si="390"/>
        <v>78115</v>
      </c>
      <c r="AM313" s="77">
        <f t="shared" si="390"/>
        <v>0</v>
      </c>
      <c r="AN313" s="77">
        <f t="shared" ref="AN313:AW314" si="391">AN314</f>
        <v>78115</v>
      </c>
      <c r="AO313" s="77">
        <f t="shared" si="391"/>
        <v>0</v>
      </c>
      <c r="AP313" s="77">
        <f t="shared" si="391"/>
        <v>78115</v>
      </c>
      <c r="AQ313" s="77">
        <f t="shared" si="391"/>
        <v>0</v>
      </c>
      <c r="AR313" s="77">
        <f t="shared" si="391"/>
        <v>78115</v>
      </c>
      <c r="AS313" s="77">
        <f t="shared" si="391"/>
        <v>0</v>
      </c>
      <c r="AT313" s="77">
        <f t="shared" si="391"/>
        <v>0</v>
      </c>
      <c r="AU313" s="77">
        <f t="shared" si="391"/>
        <v>0</v>
      </c>
      <c r="AV313" s="77">
        <f t="shared" si="391"/>
        <v>0</v>
      </c>
      <c r="AW313" s="77">
        <f t="shared" si="391"/>
        <v>0</v>
      </c>
      <c r="AX313" s="77">
        <f t="shared" ref="AX313:BA314" si="392">AX314</f>
        <v>78115</v>
      </c>
      <c r="AY313" s="77">
        <f t="shared" si="392"/>
        <v>0</v>
      </c>
      <c r="AZ313" s="77">
        <f t="shared" si="392"/>
        <v>78115</v>
      </c>
      <c r="BA313" s="77">
        <f t="shared" si="392"/>
        <v>0</v>
      </c>
      <c r="BB313" s="103">
        <v>0</v>
      </c>
      <c r="BC313" s="103">
        <v>0</v>
      </c>
    </row>
    <row r="314" spans="1:55" s="11" customFormat="1" ht="32.25" hidden="1" customHeight="1" x14ac:dyDescent="0.25">
      <c r="A314" s="27" t="s">
        <v>392</v>
      </c>
      <c r="B314" s="27"/>
      <c r="C314" s="27"/>
      <c r="D314" s="27"/>
      <c r="E314" s="62">
        <v>852</v>
      </c>
      <c r="F314" s="63" t="s">
        <v>477</v>
      </c>
      <c r="G314" s="63" t="s">
        <v>328</v>
      </c>
      <c r="H314" s="62" t="s">
        <v>561</v>
      </c>
      <c r="I314" s="63" t="s">
        <v>396</v>
      </c>
      <c r="J314" s="77">
        <f t="shared" si="388"/>
        <v>243644</v>
      </c>
      <c r="K314" s="77">
        <f t="shared" si="388"/>
        <v>0</v>
      </c>
      <c r="L314" s="77">
        <f t="shared" si="388"/>
        <v>243644</v>
      </c>
      <c r="M314" s="77">
        <f t="shared" si="388"/>
        <v>0</v>
      </c>
      <c r="N314" s="77">
        <f t="shared" si="388"/>
        <v>0</v>
      </c>
      <c r="O314" s="77">
        <f t="shared" si="388"/>
        <v>0</v>
      </c>
      <c r="P314" s="77">
        <f t="shared" si="388"/>
        <v>0</v>
      </c>
      <c r="Q314" s="77">
        <f t="shared" si="388"/>
        <v>0</v>
      </c>
      <c r="R314" s="77">
        <f t="shared" si="388"/>
        <v>243644</v>
      </c>
      <c r="S314" s="77">
        <f t="shared" si="388"/>
        <v>0</v>
      </c>
      <c r="T314" s="77">
        <f t="shared" si="389"/>
        <v>243644</v>
      </c>
      <c r="U314" s="77">
        <f t="shared" si="389"/>
        <v>0</v>
      </c>
      <c r="V314" s="77">
        <f t="shared" si="389"/>
        <v>0</v>
      </c>
      <c r="W314" s="77">
        <f t="shared" si="389"/>
        <v>0</v>
      </c>
      <c r="X314" s="77">
        <f t="shared" si="389"/>
        <v>0</v>
      </c>
      <c r="Y314" s="77">
        <f t="shared" si="389"/>
        <v>0</v>
      </c>
      <c r="Z314" s="77">
        <f t="shared" si="389"/>
        <v>243644</v>
      </c>
      <c r="AA314" s="77">
        <f t="shared" si="389"/>
        <v>0</v>
      </c>
      <c r="AB314" s="77">
        <f t="shared" si="389"/>
        <v>243644</v>
      </c>
      <c r="AC314" s="77">
        <f t="shared" si="389"/>
        <v>0</v>
      </c>
      <c r="AD314" s="77">
        <f t="shared" si="390"/>
        <v>78115</v>
      </c>
      <c r="AE314" s="77">
        <f t="shared" si="390"/>
        <v>0</v>
      </c>
      <c r="AF314" s="77">
        <f t="shared" si="390"/>
        <v>78115</v>
      </c>
      <c r="AG314" s="77">
        <f t="shared" si="390"/>
        <v>0</v>
      </c>
      <c r="AH314" s="77">
        <f t="shared" si="390"/>
        <v>0</v>
      </c>
      <c r="AI314" s="77">
        <f t="shared" si="390"/>
        <v>0</v>
      </c>
      <c r="AJ314" s="77">
        <f t="shared" si="390"/>
        <v>0</v>
      </c>
      <c r="AK314" s="77">
        <f t="shared" si="390"/>
        <v>0</v>
      </c>
      <c r="AL314" s="77">
        <f t="shared" si="390"/>
        <v>78115</v>
      </c>
      <c r="AM314" s="77">
        <f t="shared" si="390"/>
        <v>0</v>
      </c>
      <c r="AN314" s="77">
        <f t="shared" si="391"/>
        <v>78115</v>
      </c>
      <c r="AO314" s="77">
        <f t="shared" si="391"/>
        <v>0</v>
      </c>
      <c r="AP314" s="77">
        <f t="shared" si="391"/>
        <v>78115</v>
      </c>
      <c r="AQ314" s="77">
        <f t="shared" si="391"/>
        <v>0</v>
      </c>
      <c r="AR314" s="77">
        <f t="shared" si="391"/>
        <v>78115</v>
      </c>
      <c r="AS314" s="77">
        <f t="shared" si="391"/>
        <v>0</v>
      </c>
      <c r="AT314" s="77">
        <f t="shared" si="391"/>
        <v>0</v>
      </c>
      <c r="AU314" s="77">
        <f t="shared" si="391"/>
        <v>0</v>
      </c>
      <c r="AV314" s="77">
        <f t="shared" si="391"/>
        <v>0</v>
      </c>
      <c r="AW314" s="77">
        <f t="shared" si="391"/>
        <v>0</v>
      </c>
      <c r="AX314" s="77">
        <f t="shared" si="392"/>
        <v>78115</v>
      </c>
      <c r="AY314" s="77">
        <f t="shared" si="392"/>
        <v>0</v>
      </c>
      <c r="AZ314" s="77">
        <f t="shared" si="392"/>
        <v>78115</v>
      </c>
      <c r="BA314" s="77">
        <f t="shared" si="392"/>
        <v>0</v>
      </c>
      <c r="BB314" s="103">
        <v>0</v>
      </c>
      <c r="BC314" s="103">
        <v>0</v>
      </c>
    </row>
    <row r="315" spans="1:55" s="11" customFormat="1" ht="32.25" hidden="1" customHeight="1" x14ac:dyDescent="0.25">
      <c r="A315" s="27" t="s">
        <v>393</v>
      </c>
      <c r="B315" s="27"/>
      <c r="C315" s="27"/>
      <c r="D315" s="27"/>
      <c r="E315" s="62">
        <v>852</v>
      </c>
      <c r="F315" s="63" t="s">
        <v>477</v>
      </c>
      <c r="G315" s="63" t="s">
        <v>328</v>
      </c>
      <c r="H315" s="62" t="s">
        <v>561</v>
      </c>
      <c r="I315" s="63" t="s">
        <v>397</v>
      </c>
      <c r="J315" s="77">
        <v>243644</v>
      </c>
      <c r="K315" s="77"/>
      <c r="L315" s="77">
        <f>J315</f>
        <v>243644</v>
      </c>
      <c r="M315" s="77"/>
      <c r="N315" s="77"/>
      <c r="O315" s="77"/>
      <c r="P315" s="77">
        <f>N315</f>
        <v>0</v>
      </c>
      <c r="Q315" s="77"/>
      <c r="R315" s="77">
        <f>J315+N315</f>
        <v>243644</v>
      </c>
      <c r="S315" s="77">
        <f>K315+O315</f>
        <v>0</v>
      </c>
      <c r="T315" s="77">
        <f>L315+P315</f>
        <v>243644</v>
      </c>
      <c r="U315" s="77">
        <f>M315+Q315</f>
        <v>0</v>
      </c>
      <c r="V315" s="77"/>
      <c r="W315" s="77"/>
      <c r="X315" s="77">
        <f>V315</f>
        <v>0</v>
      </c>
      <c r="Y315" s="77"/>
      <c r="Z315" s="77">
        <f>R315+V315</f>
        <v>243644</v>
      </c>
      <c r="AA315" s="77">
        <f>S315+W315</f>
        <v>0</v>
      </c>
      <c r="AB315" s="77">
        <f>T315+X315</f>
        <v>243644</v>
      </c>
      <c r="AC315" s="77">
        <f>U315+Y315</f>
        <v>0</v>
      </c>
      <c r="AD315" s="77">
        <v>78115</v>
      </c>
      <c r="AE315" s="77"/>
      <c r="AF315" s="77">
        <f>AD315</f>
        <v>78115</v>
      </c>
      <c r="AG315" s="77"/>
      <c r="AH315" s="77"/>
      <c r="AI315" s="77"/>
      <c r="AJ315" s="77">
        <f>AH315</f>
        <v>0</v>
      </c>
      <c r="AK315" s="77"/>
      <c r="AL315" s="77">
        <f>AD315+AH315</f>
        <v>78115</v>
      </c>
      <c r="AM315" s="77">
        <f>AE315+AI315</f>
        <v>0</v>
      </c>
      <c r="AN315" s="77">
        <f>AF315+AJ315</f>
        <v>78115</v>
      </c>
      <c r="AO315" s="77">
        <f>AG315+AK315</f>
        <v>0</v>
      </c>
      <c r="AP315" s="77">
        <v>78115</v>
      </c>
      <c r="AQ315" s="77"/>
      <c r="AR315" s="77">
        <f>AP315</f>
        <v>78115</v>
      </c>
      <c r="AS315" s="77"/>
      <c r="AT315" s="77"/>
      <c r="AU315" s="77"/>
      <c r="AV315" s="77">
        <f>AT315</f>
        <v>0</v>
      </c>
      <c r="AW315" s="77"/>
      <c r="AX315" s="77">
        <f>AP315+AT315</f>
        <v>78115</v>
      </c>
      <c r="AY315" s="77">
        <f>AQ315+AU315</f>
        <v>0</v>
      </c>
      <c r="AZ315" s="77">
        <f>AR315+AV315</f>
        <v>78115</v>
      </c>
      <c r="BA315" s="77">
        <f>AS315+AW315</f>
        <v>0</v>
      </c>
      <c r="BB315" s="103">
        <v>0</v>
      </c>
      <c r="BC315" s="103">
        <v>0</v>
      </c>
    </row>
    <row r="316" spans="1:55" s="116" customFormat="1" ht="32.25" hidden="1" customHeight="1" x14ac:dyDescent="0.25">
      <c r="A316" s="27" t="s">
        <v>489</v>
      </c>
      <c r="B316" s="111"/>
      <c r="C316" s="111"/>
      <c r="D316" s="111"/>
      <c r="E316" s="62">
        <v>852</v>
      </c>
      <c r="F316" s="63" t="s">
        <v>477</v>
      </c>
      <c r="G316" s="63" t="s">
        <v>328</v>
      </c>
      <c r="H316" s="62" t="s">
        <v>562</v>
      </c>
      <c r="I316" s="63"/>
      <c r="J316" s="77">
        <f t="shared" ref="J316:S317" si="393">J317</f>
        <v>459600</v>
      </c>
      <c r="K316" s="77">
        <f t="shared" si="393"/>
        <v>459600</v>
      </c>
      <c r="L316" s="77">
        <f t="shared" si="393"/>
        <v>0</v>
      </c>
      <c r="M316" s="77">
        <f t="shared" si="393"/>
        <v>0</v>
      </c>
      <c r="N316" s="77">
        <f t="shared" si="393"/>
        <v>0</v>
      </c>
      <c r="O316" s="77">
        <f t="shared" si="393"/>
        <v>0</v>
      </c>
      <c r="P316" s="77">
        <f t="shared" si="393"/>
        <v>0</v>
      </c>
      <c r="Q316" s="77">
        <f t="shared" si="393"/>
        <v>0</v>
      </c>
      <c r="R316" s="77">
        <f t="shared" si="393"/>
        <v>459600</v>
      </c>
      <c r="S316" s="77">
        <f t="shared" si="393"/>
        <v>459600</v>
      </c>
      <c r="T316" s="77">
        <f t="shared" ref="T316:AC317" si="394">T317</f>
        <v>0</v>
      </c>
      <c r="U316" s="77">
        <f t="shared" si="394"/>
        <v>0</v>
      </c>
      <c r="V316" s="77">
        <f t="shared" si="394"/>
        <v>0</v>
      </c>
      <c r="W316" s="77">
        <f t="shared" si="394"/>
        <v>0</v>
      </c>
      <c r="X316" s="77">
        <f t="shared" si="394"/>
        <v>0</v>
      </c>
      <c r="Y316" s="77">
        <f t="shared" si="394"/>
        <v>0</v>
      </c>
      <c r="Z316" s="77">
        <f t="shared" si="394"/>
        <v>459600</v>
      </c>
      <c r="AA316" s="77">
        <f t="shared" si="394"/>
        <v>459600</v>
      </c>
      <c r="AB316" s="77">
        <f t="shared" si="394"/>
        <v>0</v>
      </c>
      <c r="AC316" s="77">
        <f t="shared" si="394"/>
        <v>0</v>
      </c>
      <c r="AD316" s="77">
        <f t="shared" ref="AD316:AM317" si="395">AD317</f>
        <v>459600</v>
      </c>
      <c r="AE316" s="77">
        <f t="shared" si="395"/>
        <v>459600</v>
      </c>
      <c r="AF316" s="77">
        <f t="shared" si="395"/>
        <v>0</v>
      </c>
      <c r="AG316" s="77">
        <f t="shared" si="395"/>
        <v>0</v>
      </c>
      <c r="AH316" s="77">
        <f t="shared" si="395"/>
        <v>0</v>
      </c>
      <c r="AI316" s="77">
        <f t="shared" si="395"/>
        <v>0</v>
      </c>
      <c r="AJ316" s="77">
        <f t="shared" si="395"/>
        <v>0</v>
      </c>
      <c r="AK316" s="77">
        <f t="shared" si="395"/>
        <v>0</v>
      </c>
      <c r="AL316" s="77">
        <f t="shared" si="395"/>
        <v>459600</v>
      </c>
      <c r="AM316" s="77">
        <f t="shared" si="395"/>
        <v>459600</v>
      </c>
      <c r="AN316" s="77">
        <f t="shared" ref="AN316:AW317" si="396">AN317</f>
        <v>0</v>
      </c>
      <c r="AO316" s="77">
        <f t="shared" si="396"/>
        <v>0</v>
      </c>
      <c r="AP316" s="77">
        <f t="shared" si="396"/>
        <v>459600</v>
      </c>
      <c r="AQ316" s="77">
        <f t="shared" si="396"/>
        <v>459600</v>
      </c>
      <c r="AR316" s="77">
        <f t="shared" si="396"/>
        <v>0</v>
      </c>
      <c r="AS316" s="77">
        <f t="shared" si="396"/>
        <v>0</v>
      </c>
      <c r="AT316" s="77">
        <f t="shared" si="396"/>
        <v>0</v>
      </c>
      <c r="AU316" s="77">
        <f t="shared" si="396"/>
        <v>0</v>
      </c>
      <c r="AV316" s="77">
        <f t="shared" si="396"/>
        <v>0</v>
      </c>
      <c r="AW316" s="77">
        <f t="shared" si="396"/>
        <v>0</v>
      </c>
      <c r="AX316" s="77">
        <f t="shared" ref="AX316:BA317" si="397">AX317</f>
        <v>459600</v>
      </c>
      <c r="AY316" s="77">
        <f t="shared" si="397"/>
        <v>459600</v>
      </c>
      <c r="AZ316" s="77">
        <f t="shared" si="397"/>
        <v>0</v>
      </c>
      <c r="BA316" s="77">
        <f t="shared" si="397"/>
        <v>0</v>
      </c>
      <c r="BB316" s="103">
        <v>0</v>
      </c>
      <c r="BC316" s="103">
        <v>0</v>
      </c>
    </row>
    <row r="317" spans="1:55" s="116" customFormat="1" ht="32.25" hidden="1" customHeight="1" x14ac:dyDescent="0.25">
      <c r="A317" s="27" t="s">
        <v>392</v>
      </c>
      <c r="B317" s="111"/>
      <c r="C317" s="111"/>
      <c r="D317" s="111"/>
      <c r="E317" s="62">
        <v>852</v>
      </c>
      <c r="F317" s="63" t="s">
        <v>477</v>
      </c>
      <c r="G317" s="63" t="s">
        <v>328</v>
      </c>
      <c r="H317" s="62" t="s">
        <v>562</v>
      </c>
      <c r="I317" s="63" t="s">
        <v>396</v>
      </c>
      <c r="J317" s="77">
        <f t="shared" si="393"/>
        <v>459600</v>
      </c>
      <c r="K317" s="77">
        <f t="shared" si="393"/>
        <v>459600</v>
      </c>
      <c r="L317" s="77">
        <f t="shared" si="393"/>
        <v>0</v>
      </c>
      <c r="M317" s="77">
        <f t="shared" si="393"/>
        <v>0</v>
      </c>
      <c r="N317" s="77">
        <f t="shared" si="393"/>
        <v>0</v>
      </c>
      <c r="O317" s="77">
        <f t="shared" si="393"/>
        <v>0</v>
      </c>
      <c r="P317" s="77">
        <f t="shared" si="393"/>
        <v>0</v>
      </c>
      <c r="Q317" s="77">
        <f t="shared" si="393"/>
        <v>0</v>
      </c>
      <c r="R317" s="77">
        <f t="shared" si="393"/>
        <v>459600</v>
      </c>
      <c r="S317" s="77">
        <f t="shared" si="393"/>
        <v>459600</v>
      </c>
      <c r="T317" s="77">
        <f t="shared" si="394"/>
        <v>0</v>
      </c>
      <c r="U317" s="77">
        <f t="shared" si="394"/>
        <v>0</v>
      </c>
      <c r="V317" s="77">
        <f t="shared" si="394"/>
        <v>0</v>
      </c>
      <c r="W317" s="77">
        <f t="shared" si="394"/>
        <v>0</v>
      </c>
      <c r="X317" s="77">
        <f t="shared" si="394"/>
        <v>0</v>
      </c>
      <c r="Y317" s="77">
        <f t="shared" si="394"/>
        <v>0</v>
      </c>
      <c r="Z317" s="77">
        <f t="shared" si="394"/>
        <v>459600</v>
      </c>
      <c r="AA317" s="77">
        <f t="shared" si="394"/>
        <v>459600</v>
      </c>
      <c r="AB317" s="77">
        <f t="shared" si="394"/>
        <v>0</v>
      </c>
      <c r="AC317" s="77">
        <f t="shared" si="394"/>
        <v>0</v>
      </c>
      <c r="AD317" s="77">
        <f t="shared" si="395"/>
        <v>459600</v>
      </c>
      <c r="AE317" s="77">
        <f t="shared" si="395"/>
        <v>459600</v>
      </c>
      <c r="AF317" s="77">
        <f t="shared" si="395"/>
        <v>0</v>
      </c>
      <c r="AG317" s="77">
        <f t="shared" si="395"/>
        <v>0</v>
      </c>
      <c r="AH317" s="77">
        <f t="shared" si="395"/>
        <v>0</v>
      </c>
      <c r="AI317" s="77">
        <f t="shared" si="395"/>
        <v>0</v>
      </c>
      <c r="AJ317" s="77">
        <f t="shared" si="395"/>
        <v>0</v>
      </c>
      <c r="AK317" s="77">
        <f t="shared" si="395"/>
        <v>0</v>
      </c>
      <c r="AL317" s="77">
        <f t="shared" si="395"/>
        <v>459600</v>
      </c>
      <c r="AM317" s="77">
        <f t="shared" si="395"/>
        <v>459600</v>
      </c>
      <c r="AN317" s="77">
        <f t="shared" si="396"/>
        <v>0</v>
      </c>
      <c r="AO317" s="77">
        <f t="shared" si="396"/>
        <v>0</v>
      </c>
      <c r="AP317" s="77">
        <f t="shared" si="396"/>
        <v>459600</v>
      </c>
      <c r="AQ317" s="77">
        <f t="shared" si="396"/>
        <v>459600</v>
      </c>
      <c r="AR317" s="77">
        <f t="shared" si="396"/>
        <v>0</v>
      </c>
      <c r="AS317" s="77">
        <f t="shared" si="396"/>
        <v>0</v>
      </c>
      <c r="AT317" s="77">
        <f t="shared" si="396"/>
        <v>0</v>
      </c>
      <c r="AU317" s="77">
        <f t="shared" si="396"/>
        <v>0</v>
      </c>
      <c r="AV317" s="77">
        <f t="shared" si="396"/>
        <v>0</v>
      </c>
      <c r="AW317" s="77">
        <f t="shared" si="396"/>
        <v>0</v>
      </c>
      <c r="AX317" s="77">
        <f t="shared" si="397"/>
        <v>459600</v>
      </c>
      <c r="AY317" s="77">
        <f t="shared" si="397"/>
        <v>459600</v>
      </c>
      <c r="AZ317" s="77">
        <f t="shared" si="397"/>
        <v>0</v>
      </c>
      <c r="BA317" s="77">
        <f t="shared" si="397"/>
        <v>0</v>
      </c>
      <c r="BB317" s="103">
        <v>0</v>
      </c>
      <c r="BC317" s="103">
        <v>0</v>
      </c>
    </row>
    <row r="318" spans="1:55" s="116" customFormat="1" ht="32.25" hidden="1" customHeight="1" x14ac:dyDescent="0.25">
      <c r="A318" s="27" t="s">
        <v>393</v>
      </c>
      <c r="B318" s="27"/>
      <c r="C318" s="27"/>
      <c r="D318" s="27"/>
      <c r="E318" s="62">
        <v>852</v>
      </c>
      <c r="F318" s="63" t="s">
        <v>477</v>
      </c>
      <c r="G318" s="63" t="s">
        <v>328</v>
      </c>
      <c r="H318" s="62" t="s">
        <v>562</v>
      </c>
      <c r="I318" s="63" t="s">
        <v>397</v>
      </c>
      <c r="J318" s="77">
        <v>459600</v>
      </c>
      <c r="K318" s="77">
        <f>J318</f>
        <v>459600</v>
      </c>
      <c r="L318" s="77"/>
      <c r="M318" s="77"/>
      <c r="N318" s="77"/>
      <c r="O318" s="77">
        <f>N318</f>
        <v>0</v>
      </c>
      <c r="P318" s="77"/>
      <c r="Q318" s="77"/>
      <c r="R318" s="77">
        <f>J318+N318</f>
        <v>459600</v>
      </c>
      <c r="S318" s="77">
        <f>K318+O318</f>
        <v>459600</v>
      </c>
      <c r="T318" s="77">
        <f>L318+P318</f>
        <v>0</v>
      </c>
      <c r="U318" s="77">
        <f>M318+Q318</f>
        <v>0</v>
      </c>
      <c r="V318" s="77"/>
      <c r="W318" s="77">
        <f>V318</f>
        <v>0</v>
      </c>
      <c r="X318" s="77"/>
      <c r="Y318" s="77"/>
      <c r="Z318" s="77">
        <f>R318+V318</f>
        <v>459600</v>
      </c>
      <c r="AA318" s="77">
        <f>S318+W318</f>
        <v>459600</v>
      </c>
      <c r="AB318" s="77">
        <f>T318+X318</f>
        <v>0</v>
      </c>
      <c r="AC318" s="77">
        <f>U318+Y318</f>
        <v>0</v>
      </c>
      <c r="AD318" s="77">
        <v>459600</v>
      </c>
      <c r="AE318" s="77">
        <f>AD318</f>
        <v>459600</v>
      </c>
      <c r="AF318" s="77"/>
      <c r="AG318" s="77"/>
      <c r="AH318" s="77"/>
      <c r="AI318" s="77">
        <f>AH318</f>
        <v>0</v>
      </c>
      <c r="AJ318" s="77"/>
      <c r="AK318" s="77"/>
      <c r="AL318" s="77">
        <f>AD318+AH318</f>
        <v>459600</v>
      </c>
      <c r="AM318" s="77">
        <f>AE318+AI318</f>
        <v>459600</v>
      </c>
      <c r="AN318" s="77">
        <f>AF318+AJ318</f>
        <v>0</v>
      </c>
      <c r="AO318" s="77">
        <f>AG318+AK318</f>
        <v>0</v>
      </c>
      <c r="AP318" s="77">
        <v>459600</v>
      </c>
      <c r="AQ318" s="77">
        <f>AP318</f>
        <v>459600</v>
      </c>
      <c r="AR318" s="77"/>
      <c r="AS318" s="77"/>
      <c r="AT318" s="77"/>
      <c r="AU318" s="77">
        <f>AT318</f>
        <v>0</v>
      </c>
      <c r="AV318" s="77"/>
      <c r="AW318" s="77"/>
      <c r="AX318" s="77">
        <f>AP318+AT318</f>
        <v>459600</v>
      </c>
      <c r="AY318" s="77">
        <f>AQ318+AU318</f>
        <v>459600</v>
      </c>
      <c r="AZ318" s="77">
        <f>AR318+AV318</f>
        <v>0</v>
      </c>
      <c r="BA318" s="77">
        <f>AS318+AW318</f>
        <v>0</v>
      </c>
      <c r="BB318" s="103">
        <v>0</v>
      </c>
      <c r="BC318" s="103">
        <v>0</v>
      </c>
    </row>
    <row r="319" spans="1:55" s="116" customFormat="1" ht="32.25" hidden="1" customHeight="1" x14ac:dyDescent="0.25">
      <c r="A319" s="27" t="s">
        <v>563</v>
      </c>
      <c r="B319" s="27"/>
      <c r="C319" s="27"/>
      <c r="D319" s="27"/>
      <c r="E319" s="62">
        <v>852</v>
      </c>
      <c r="F319" s="63" t="s">
        <v>477</v>
      </c>
      <c r="G319" s="62" t="s">
        <v>328</v>
      </c>
      <c r="H319" s="62" t="s">
        <v>564</v>
      </c>
      <c r="I319" s="63"/>
      <c r="J319" s="77">
        <f t="shared" ref="J319:S320" si="398">J320</f>
        <v>0</v>
      </c>
      <c r="K319" s="77">
        <f t="shared" si="398"/>
        <v>0</v>
      </c>
      <c r="L319" s="77">
        <f t="shared" si="398"/>
        <v>0</v>
      </c>
      <c r="M319" s="77">
        <f t="shared" si="398"/>
        <v>0</v>
      </c>
      <c r="N319" s="77">
        <f t="shared" si="398"/>
        <v>0</v>
      </c>
      <c r="O319" s="77">
        <f t="shared" si="398"/>
        <v>0</v>
      </c>
      <c r="P319" s="77">
        <f t="shared" si="398"/>
        <v>0</v>
      </c>
      <c r="Q319" s="77">
        <f t="shared" si="398"/>
        <v>0</v>
      </c>
      <c r="R319" s="77">
        <f t="shared" si="398"/>
        <v>0</v>
      </c>
      <c r="S319" s="77">
        <f t="shared" si="398"/>
        <v>0</v>
      </c>
      <c r="T319" s="77">
        <f t="shared" ref="T319:AC320" si="399">T320</f>
        <v>0</v>
      </c>
      <c r="U319" s="77">
        <f t="shared" si="399"/>
        <v>0</v>
      </c>
      <c r="V319" s="77">
        <f t="shared" si="399"/>
        <v>0</v>
      </c>
      <c r="W319" s="77">
        <f t="shared" si="399"/>
        <v>0</v>
      </c>
      <c r="X319" s="77">
        <f t="shared" si="399"/>
        <v>0</v>
      </c>
      <c r="Y319" s="77">
        <f t="shared" si="399"/>
        <v>0</v>
      </c>
      <c r="Z319" s="77">
        <f t="shared" si="399"/>
        <v>0</v>
      </c>
      <c r="AA319" s="77">
        <f t="shared" si="399"/>
        <v>0</v>
      </c>
      <c r="AB319" s="77">
        <f t="shared" si="399"/>
        <v>0</v>
      </c>
      <c r="AC319" s="77">
        <f t="shared" si="399"/>
        <v>0</v>
      </c>
      <c r="AD319" s="77">
        <f t="shared" ref="AD319:AM320" si="400">AD320</f>
        <v>0</v>
      </c>
      <c r="AE319" s="77">
        <f t="shared" si="400"/>
        <v>0</v>
      </c>
      <c r="AF319" s="77">
        <f t="shared" si="400"/>
        <v>0</v>
      </c>
      <c r="AG319" s="77">
        <f t="shared" si="400"/>
        <v>0</v>
      </c>
      <c r="AH319" s="77">
        <f t="shared" si="400"/>
        <v>0</v>
      </c>
      <c r="AI319" s="77">
        <f t="shared" si="400"/>
        <v>0</v>
      </c>
      <c r="AJ319" s="77">
        <f t="shared" si="400"/>
        <v>0</v>
      </c>
      <c r="AK319" s="77">
        <f t="shared" si="400"/>
        <v>0</v>
      </c>
      <c r="AL319" s="77">
        <f t="shared" si="400"/>
        <v>0</v>
      </c>
      <c r="AM319" s="77">
        <f t="shared" si="400"/>
        <v>0</v>
      </c>
      <c r="AN319" s="77">
        <f t="shared" ref="AN319:AW320" si="401">AN320</f>
        <v>0</v>
      </c>
      <c r="AO319" s="77">
        <f t="shared" si="401"/>
        <v>0</v>
      </c>
      <c r="AP319" s="77">
        <f t="shared" si="401"/>
        <v>0</v>
      </c>
      <c r="AQ319" s="77">
        <f t="shared" si="401"/>
        <v>0</v>
      </c>
      <c r="AR319" s="77">
        <f t="shared" si="401"/>
        <v>0</v>
      </c>
      <c r="AS319" s="77">
        <f t="shared" si="401"/>
        <v>0</v>
      </c>
      <c r="AT319" s="77">
        <f t="shared" si="401"/>
        <v>0</v>
      </c>
      <c r="AU319" s="77">
        <f t="shared" si="401"/>
        <v>0</v>
      </c>
      <c r="AV319" s="77">
        <f t="shared" si="401"/>
        <v>0</v>
      </c>
      <c r="AW319" s="77">
        <f t="shared" si="401"/>
        <v>0</v>
      </c>
      <c r="AX319" s="77">
        <f t="shared" ref="AX319:BA320" si="402">AX320</f>
        <v>0</v>
      </c>
      <c r="AY319" s="77">
        <f t="shared" si="402"/>
        <v>0</v>
      </c>
      <c r="AZ319" s="77">
        <f t="shared" si="402"/>
        <v>0</v>
      </c>
      <c r="BA319" s="77">
        <f t="shared" si="402"/>
        <v>0</v>
      </c>
      <c r="BB319" s="103">
        <v>0</v>
      </c>
      <c r="BC319" s="103">
        <v>0</v>
      </c>
    </row>
    <row r="320" spans="1:55" s="116" customFormat="1" ht="32.25" hidden="1" customHeight="1" x14ac:dyDescent="0.25">
      <c r="A320" s="27" t="s">
        <v>392</v>
      </c>
      <c r="B320" s="27"/>
      <c r="C320" s="27"/>
      <c r="D320" s="27"/>
      <c r="E320" s="62">
        <v>852</v>
      </c>
      <c r="F320" s="63" t="s">
        <v>477</v>
      </c>
      <c r="G320" s="62" t="s">
        <v>328</v>
      </c>
      <c r="H320" s="62" t="s">
        <v>564</v>
      </c>
      <c r="I320" s="63" t="s">
        <v>396</v>
      </c>
      <c r="J320" s="77">
        <f t="shared" si="398"/>
        <v>0</v>
      </c>
      <c r="K320" s="77">
        <f t="shared" si="398"/>
        <v>0</v>
      </c>
      <c r="L320" s="77">
        <f t="shared" si="398"/>
        <v>0</v>
      </c>
      <c r="M320" s="77">
        <f t="shared" si="398"/>
        <v>0</v>
      </c>
      <c r="N320" s="77">
        <f t="shared" si="398"/>
        <v>0</v>
      </c>
      <c r="O320" s="77">
        <f t="shared" si="398"/>
        <v>0</v>
      </c>
      <c r="P320" s="77">
        <f t="shared" si="398"/>
        <v>0</v>
      </c>
      <c r="Q320" s="77">
        <f t="shared" si="398"/>
        <v>0</v>
      </c>
      <c r="R320" s="77">
        <f t="shared" si="398"/>
        <v>0</v>
      </c>
      <c r="S320" s="77">
        <f t="shared" si="398"/>
        <v>0</v>
      </c>
      <c r="T320" s="77">
        <f t="shared" si="399"/>
        <v>0</v>
      </c>
      <c r="U320" s="77">
        <f t="shared" si="399"/>
        <v>0</v>
      </c>
      <c r="V320" s="77">
        <f t="shared" si="399"/>
        <v>0</v>
      </c>
      <c r="W320" s="77">
        <f t="shared" si="399"/>
        <v>0</v>
      </c>
      <c r="X320" s="77">
        <f t="shared" si="399"/>
        <v>0</v>
      </c>
      <c r="Y320" s="77">
        <f t="shared" si="399"/>
        <v>0</v>
      </c>
      <c r="Z320" s="77">
        <f t="shared" si="399"/>
        <v>0</v>
      </c>
      <c r="AA320" s="77">
        <f t="shared" si="399"/>
        <v>0</v>
      </c>
      <c r="AB320" s="77">
        <f t="shared" si="399"/>
        <v>0</v>
      </c>
      <c r="AC320" s="77">
        <f t="shared" si="399"/>
        <v>0</v>
      </c>
      <c r="AD320" s="77">
        <f t="shared" si="400"/>
        <v>0</v>
      </c>
      <c r="AE320" s="77">
        <f t="shared" si="400"/>
        <v>0</v>
      </c>
      <c r="AF320" s="77">
        <f t="shared" si="400"/>
        <v>0</v>
      </c>
      <c r="AG320" s="77">
        <f t="shared" si="400"/>
        <v>0</v>
      </c>
      <c r="AH320" s="77">
        <f t="shared" si="400"/>
        <v>0</v>
      </c>
      <c r="AI320" s="77">
        <f t="shared" si="400"/>
        <v>0</v>
      </c>
      <c r="AJ320" s="77">
        <f t="shared" si="400"/>
        <v>0</v>
      </c>
      <c r="AK320" s="77">
        <f t="shared" si="400"/>
        <v>0</v>
      </c>
      <c r="AL320" s="77">
        <f t="shared" si="400"/>
        <v>0</v>
      </c>
      <c r="AM320" s="77">
        <f t="shared" si="400"/>
        <v>0</v>
      </c>
      <c r="AN320" s="77">
        <f t="shared" si="401"/>
        <v>0</v>
      </c>
      <c r="AO320" s="77">
        <f t="shared" si="401"/>
        <v>0</v>
      </c>
      <c r="AP320" s="77">
        <f t="shared" si="401"/>
        <v>0</v>
      </c>
      <c r="AQ320" s="77">
        <f t="shared" si="401"/>
        <v>0</v>
      </c>
      <c r="AR320" s="77">
        <f t="shared" si="401"/>
        <v>0</v>
      </c>
      <c r="AS320" s="77">
        <f t="shared" si="401"/>
        <v>0</v>
      </c>
      <c r="AT320" s="77">
        <f t="shared" si="401"/>
        <v>0</v>
      </c>
      <c r="AU320" s="77">
        <f t="shared" si="401"/>
        <v>0</v>
      </c>
      <c r="AV320" s="77">
        <f t="shared" si="401"/>
        <v>0</v>
      </c>
      <c r="AW320" s="77">
        <f t="shared" si="401"/>
        <v>0</v>
      </c>
      <c r="AX320" s="77">
        <f t="shared" si="402"/>
        <v>0</v>
      </c>
      <c r="AY320" s="77">
        <f t="shared" si="402"/>
        <v>0</v>
      </c>
      <c r="AZ320" s="77">
        <f t="shared" si="402"/>
        <v>0</v>
      </c>
      <c r="BA320" s="77">
        <f t="shared" si="402"/>
        <v>0</v>
      </c>
      <c r="BB320" s="103">
        <v>0</v>
      </c>
      <c r="BC320" s="103">
        <v>0</v>
      </c>
    </row>
    <row r="321" spans="1:55" s="116" customFormat="1" ht="32.25" hidden="1" customHeight="1" x14ac:dyDescent="0.25">
      <c r="A321" s="27" t="s">
        <v>393</v>
      </c>
      <c r="B321" s="27"/>
      <c r="C321" s="27"/>
      <c r="D321" s="27"/>
      <c r="E321" s="62">
        <v>852</v>
      </c>
      <c r="F321" s="63" t="s">
        <v>477</v>
      </c>
      <c r="G321" s="62" t="s">
        <v>328</v>
      </c>
      <c r="H321" s="62" t="s">
        <v>564</v>
      </c>
      <c r="I321" s="63" t="s">
        <v>397</v>
      </c>
      <c r="J321" s="77"/>
      <c r="K321" s="77"/>
      <c r="L321" s="77"/>
      <c r="M321" s="77"/>
      <c r="N321" s="77"/>
      <c r="O321" s="77"/>
      <c r="P321" s="77"/>
      <c r="Q321" s="77"/>
      <c r="R321" s="77">
        <f>J321+N321</f>
        <v>0</v>
      </c>
      <c r="S321" s="77">
        <f>K321+O321</f>
        <v>0</v>
      </c>
      <c r="T321" s="77">
        <f>L321+P321</f>
        <v>0</v>
      </c>
      <c r="U321" s="77">
        <f>M321+Q321</f>
        <v>0</v>
      </c>
      <c r="V321" s="77"/>
      <c r="W321" s="77"/>
      <c r="X321" s="77"/>
      <c r="Y321" s="77"/>
      <c r="Z321" s="77">
        <f>R321+V321</f>
        <v>0</v>
      </c>
      <c r="AA321" s="77">
        <f>S321+W321</f>
        <v>0</v>
      </c>
      <c r="AB321" s="77">
        <f>T321+X321</f>
        <v>0</v>
      </c>
      <c r="AC321" s="77">
        <f>U321+Y321</f>
        <v>0</v>
      </c>
      <c r="AD321" s="77"/>
      <c r="AE321" s="77"/>
      <c r="AF321" s="77"/>
      <c r="AG321" s="77"/>
      <c r="AH321" s="77"/>
      <c r="AI321" s="77"/>
      <c r="AJ321" s="77"/>
      <c r="AK321" s="77"/>
      <c r="AL321" s="77">
        <f>AD321+AH321</f>
        <v>0</v>
      </c>
      <c r="AM321" s="77">
        <f>AE321+AI321</f>
        <v>0</v>
      </c>
      <c r="AN321" s="77">
        <f>AF321+AJ321</f>
        <v>0</v>
      </c>
      <c r="AO321" s="77">
        <f>AG321+AK321</f>
        <v>0</v>
      </c>
      <c r="AP321" s="77"/>
      <c r="AQ321" s="77"/>
      <c r="AR321" s="77"/>
      <c r="AS321" s="77"/>
      <c r="AT321" s="77"/>
      <c r="AU321" s="77"/>
      <c r="AV321" s="77"/>
      <c r="AW321" s="77"/>
      <c r="AX321" s="77">
        <f>AP321+AT321</f>
        <v>0</v>
      </c>
      <c r="AY321" s="77">
        <f>AQ321+AU321</f>
        <v>0</v>
      </c>
      <c r="AZ321" s="77">
        <f>AR321+AV321</f>
        <v>0</v>
      </c>
      <c r="BA321" s="77">
        <f>AS321+AW321</f>
        <v>0</v>
      </c>
      <c r="BB321" s="103">
        <v>0</v>
      </c>
      <c r="BC321" s="103">
        <v>0</v>
      </c>
    </row>
    <row r="322" spans="1:55" s="116" customFormat="1" ht="32.25" hidden="1" customHeight="1" x14ac:dyDescent="0.25">
      <c r="A322" s="27" t="s">
        <v>565</v>
      </c>
      <c r="B322" s="123"/>
      <c r="C322" s="123"/>
      <c r="D322" s="123"/>
      <c r="E322" s="62">
        <v>852</v>
      </c>
      <c r="F322" s="63" t="s">
        <v>477</v>
      </c>
      <c r="G322" s="62" t="s">
        <v>328</v>
      </c>
      <c r="H322" s="62" t="s">
        <v>566</v>
      </c>
      <c r="I322" s="63"/>
      <c r="J322" s="77">
        <f t="shared" ref="J322:S323" si="403">J323</f>
        <v>0</v>
      </c>
      <c r="K322" s="77">
        <f t="shared" si="403"/>
        <v>0</v>
      </c>
      <c r="L322" s="77">
        <f t="shared" si="403"/>
        <v>0</v>
      </c>
      <c r="M322" s="77">
        <f t="shared" si="403"/>
        <v>0</v>
      </c>
      <c r="N322" s="77">
        <f t="shared" si="403"/>
        <v>0</v>
      </c>
      <c r="O322" s="77">
        <f t="shared" si="403"/>
        <v>0</v>
      </c>
      <c r="P322" s="77">
        <f t="shared" si="403"/>
        <v>0</v>
      </c>
      <c r="Q322" s="77">
        <f t="shared" si="403"/>
        <v>0</v>
      </c>
      <c r="R322" s="77">
        <f t="shared" si="403"/>
        <v>0</v>
      </c>
      <c r="S322" s="77">
        <f t="shared" si="403"/>
        <v>0</v>
      </c>
      <c r="T322" s="77">
        <f t="shared" ref="T322:AC323" si="404">T323</f>
        <v>0</v>
      </c>
      <c r="U322" s="77">
        <f t="shared" si="404"/>
        <v>0</v>
      </c>
      <c r="V322" s="77">
        <f t="shared" si="404"/>
        <v>0</v>
      </c>
      <c r="W322" s="77">
        <f t="shared" si="404"/>
        <v>0</v>
      </c>
      <c r="X322" s="77">
        <f t="shared" si="404"/>
        <v>0</v>
      </c>
      <c r="Y322" s="77">
        <f t="shared" si="404"/>
        <v>0</v>
      </c>
      <c r="Z322" s="77">
        <f t="shared" si="404"/>
        <v>0</v>
      </c>
      <c r="AA322" s="77">
        <f t="shared" si="404"/>
        <v>0</v>
      </c>
      <c r="AB322" s="77">
        <f t="shared" si="404"/>
        <v>0</v>
      </c>
      <c r="AC322" s="77">
        <f t="shared" si="404"/>
        <v>0</v>
      </c>
      <c r="AD322" s="77">
        <f t="shared" ref="AD322:AM323" si="405">AD323</f>
        <v>0</v>
      </c>
      <c r="AE322" s="77">
        <f t="shared" si="405"/>
        <v>0</v>
      </c>
      <c r="AF322" s="77">
        <f t="shared" si="405"/>
        <v>0</v>
      </c>
      <c r="AG322" s="77">
        <f t="shared" si="405"/>
        <v>0</v>
      </c>
      <c r="AH322" s="77">
        <f t="shared" si="405"/>
        <v>0</v>
      </c>
      <c r="AI322" s="77">
        <f t="shared" si="405"/>
        <v>0</v>
      </c>
      <c r="AJ322" s="77">
        <f t="shared" si="405"/>
        <v>0</v>
      </c>
      <c r="AK322" s="77">
        <f t="shared" si="405"/>
        <v>0</v>
      </c>
      <c r="AL322" s="77">
        <f t="shared" si="405"/>
        <v>0</v>
      </c>
      <c r="AM322" s="77">
        <f t="shared" si="405"/>
        <v>0</v>
      </c>
      <c r="AN322" s="77">
        <f t="shared" ref="AN322:AW323" si="406">AN323</f>
        <v>0</v>
      </c>
      <c r="AO322" s="77">
        <f t="shared" si="406"/>
        <v>0</v>
      </c>
      <c r="AP322" s="77">
        <f t="shared" si="406"/>
        <v>0</v>
      </c>
      <c r="AQ322" s="77">
        <f t="shared" si="406"/>
        <v>0</v>
      </c>
      <c r="AR322" s="77">
        <f t="shared" si="406"/>
        <v>0</v>
      </c>
      <c r="AS322" s="77">
        <f t="shared" si="406"/>
        <v>0</v>
      </c>
      <c r="AT322" s="77">
        <f t="shared" si="406"/>
        <v>0</v>
      </c>
      <c r="AU322" s="77">
        <f t="shared" si="406"/>
        <v>0</v>
      </c>
      <c r="AV322" s="77">
        <f t="shared" si="406"/>
        <v>0</v>
      </c>
      <c r="AW322" s="77">
        <f t="shared" si="406"/>
        <v>0</v>
      </c>
      <c r="AX322" s="77">
        <f t="shared" ref="AX322:BA323" si="407">AX323</f>
        <v>0</v>
      </c>
      <c r="AY322" s="77">
        <f t="shared" si="407"/>
        <v>0</v>
      </c>
      <c r="AZ322" s="77">
        <f t="shared" si="407"/>
        <v>0</v>
      </c>
      <c r="BA322" s="77">
        <f t="shared" si="407"/>
        <v>0</v>
      </c>
      <c r="BB322" s="103">
        <v>0</v>
      </c>
      <c r="BC322" s="103">
        <v>0</v>
      </c>
    </row>
    <row r="323" spans="1:55" s="116" customFormat="1" ht="32.25" hidden="1" customHeight="1" x14ac:dyDescent="0.25">
      <c r="A323" s="27" t="s">
        <v>392</v>
      </c>
      <c r="B323" s="123"/>
      <c r="C323" s="123"/>
      <c r="D323" s="123"/>
      <c r="E323" s="62">
        <v>852</v>
      </c>
      <c r="F323" s="63" t="s">
        <v>477</v>
      </c>
      <c r="G323" s="62" t="s">
        <v>328</v>
      </c>
      <c r="H323" s="62" t="s">
        <v>566</v>
      </c>
      <c r="I323" s="63" t="s">
        <v>396</v>
      </c>
      <c r="J323" s="77">
        <f t="shared" si="403"/>
        <v>0</v>
      </c>
      <c r="K323" s="77">
        <f t="shared" si="403"/>
        <v>0</v>
      </c>
      <c r="L323" s="77">
        <f t="shared" si="403"/>
        <v>0</v>
      </c>
      <c r="M323" s="77">
        <f t="shared" si="403"/>
        <v>0</v>
      </c>
      <c r="N323" s="77">
        <f t="shared" si="403"/>
        <v>0</v>
      </c>
      <c r="O323" s="77">
        <f t="shared" si="403"/>
        <v>0</v>
      </c>
      <c r="P323" s="77">
        <f t="shared" si="403"/>
        <v>0</v>
      </c>
      <c r="Q323" s="77">
        <f t="shared" si="403"/>
        <v>0</v>
      </c>
      <c r="R323" s="77">
        <f t="shared" si="403"/>
        <v>0</v>
      </c>
      <c r="S323" s="77">
        <f t="shared" si="403"/>
        <v>0</v>
      </c>
      <c r="T323" s="77">
        <f t="shared" si="404"/>
        <v>0</v>
      </c>
      <c r="U323" s="77">
        <f t="shared" si="404"/>
        <v>0</v>
      </c>
      <c r="V323" s="77">
        <f t="shared" si="404"/>
        <v>0</v>
      </c>
      <c r="W323" s="77">
        <f t="shared" si="404"/>
        <v>0</v>
      </c>
      <c r="X323" s="77">
        <f t="shared" si="404"/>
        <v>0</v>
      </c>
      <c r="Y323" s="77">
        <f t="shared" si="404"/>
        <v>0</v>
      </c>
      <c r="Z323" s="77">
        <f t="shared" si="404"/>
        <v>0</v>
      </c>
      <c r="AA323" s="77">
        <f t="shared" si="404"/>
        <v>0</v>
      </c>
      <c r="AB323" s="77">
        <f t="shared" si="404"/>
        <v>0</v>
      </c>
      <c r="AC323" s="77">
        <f t="shared" si="404"/>
        <v>0</v>
      </c>
      <c r="AD323" s="77">
        <f t="shared" si="405"/>
        <v>0</v>
      </c>
      <c r="AE323" s="77">
        <f t="shared" si="405"/>
        <v>0</v>
      </c>
      <c r="AF323" s="77">
        <f t="shared" si="405"/>
        <v>0</v>
      </c>
      <c r="AG323" s="77">
        <f t="shared" si="405"/>
        <v>0</v>
      </c>
      <c r="AH323" s="77">
        <f t="shared" si="405"/>
        <v>0</v>
      </c>
      <c r="AI323" s="77">
        <f t="shared" si="405"/>
        <v>0</v>
      </c>
      <c r="AJ323" s="77">
        <f t="shared" si="405"/>
        <v>0</v>
      </c>
      <c r="AK323" s="77">
        <f t="shared" si="405"/>
        <v>0</v>
      </c>
      <c r="AL323" s="77">
        <f t="shared" si="405"/>
        <v>0</v>
      </c>
      <c r="AM323" s="77">
        <f t="shared" si="405"/>
        <v>0</v>
      </c>
      <c r="AN323" s="77">
        <f t="shared" si="406"/>
        <v>0</v>
      </c>
      <c r="AO323" s="77">
        <f t="shared" si="406"/>
        <v>0</v>
      </c>
      <c r="AP323" s="77">
        <f t="shared" si="406"/>
        <v>0</v>
      </c>
      <c r="AQ323" s="77">
        <f t="shared" si="406"/>
        <v>0</v>
      </c>
      <c r="AR323" s="77">
        <f t="shared" si="406"/>
        <v>0</v>
      </c>
      <c r="AS323" s="77">
        <f t="shared" si="406"/>
        <v>0</v>
      </c>
      <c r="AT323" s="77">
        <f t="shared" si="406"/>
        <v>0</v>
      </c>
      <c r="AU323" s="77">
        <f t="shared" si="406"/>
        <v>0</v>
      </c>
      <c r="AV323" s="77">
        <f t="shared" si="406"/>
        <v>0</v>
      </c>
      <c r="AW323" s="77">
        <f t="shared" si="406"/>
        <v>0</v>
      </c>
      <c r="AX323" s="77">
        <f t="shared" si="407"/>
        <v>0</v>
      </c>
      <c r="AY323" s="77">
        <f t="shared" si="407"/>
        <v>0</v>
      </c>
      <c r="AZ323" s="77">
        <f t="shared" si="407"/>
        <v>0</v>
      </c>
      <c r="BA323" s="77">
        <f t="shared" si="407"/>
        <v>0</v>
      </c>
      <c r="BB323" s="103">
        <v>0</v>
      </c>
      <c r="BC323" s="103">
        <v>0</v>
      </c>
    </row>
    <row r="324" spans="1:55" s="116" customFormat="1" ht="32.25" hidden="1" customHeight="1" x14ac:dyDescent="0.25">
      <c r="A324" s="27" t="s">
        <v>393</v>
      </c>
      <c r="B324" s="123"/>
      <c r="C324" s="123"/>
      <c r="D324" s="123"/>
      <c r="E324" s="62">
        <v>852</v>
      </c>
      <c r="F324" s="63" t="s">
        <v>477</v>
      </c>
      <c r="G324" s="62" t="s">
        <v>328</v>
      </c>
      <c r="H324" s="62" t="s">
        <v>566</v>
      </c>
      <c r="I324" s="63" t="s">
        <v>397</v>
      </c>
      <c r="J324" s="77"/>
      <c r="K324" s="77"/>
      <c r="L324" s="77"/>
      <c r="M324" s="77"/>
      <c r="N324" s="77"/>
      <c r="O324" s="77"/>
      <c r="P324" s="77"/>
      <c r="Q324" s="77"/>
      <c r="R324" s="77">
        <f>J324+N324</f>
        <v>0</v>
      </c>
      <c r="S324" s="77">
        <f>K324+O324</f>
        <v>0</v>
      </c>
      <c r="T324" s="77">
        <f>L324+P324</f>
        <v>0</v>
      </c>
      <c r="U324" s="77">
        <f>M324+Q324</f>
        <v>0</v>
      </c>
      <c r="V324" s="77"/>
      <c r="W324" s="77"/>
      <c r="X324" s="77"/>
      <c r="Y324" s="77"/>
      <c r="Z324" s="77">
        <f>R324+V324</f>
        <v>0</v>
      </c>
      <c r="AA324" s="77">
        <f>S324+W324</f>
        <v>0</v>
      </c>
      <c r="AB324" s="77">
        <f>T324+X324</f>
        <v>0</v>
      </c>
      <c r="AC324" s="77">
        <f>U324+Y324</f>
        <v>0</v>
      </c>
      <c r="AD324" s="77"/>
      <c r="AE324" s="77"/>
      <c r="AF324" s="77"/>
      <c r="AG324" s="77"/>
      <c r="AH324" s="77"/>
      <c r="AI324" s="77"/>
      <c r="AJ324" s="77"/>
      <c r="AK324" s="77"/>
      <c r="AL324" s="77">
        <f>AD324+AH324</f>
        <v>0</v>
      </c>
      <c r="AM324" s="77">
        <f>AE324+AI324</f>
        <v>0</v>
      </c>
      <c r="AN324" s="77">
        <f>AF324+AJ324</f>
        <v>0</v>
      </c>
      <c r="AO324" s="77">
        <f>AG324+AK324</f>
        <v>0</v>
      </c>
      <c r="AP324" s="77"/>
      <c r="AQ324" s="77"/>
      <c r="AR324" s="77"/>
      <c r="AS324" s="77"/>
      <c r="AT324" s="77"/>
      <c r="AU324" s="77"/>
      <c r="AV324" s="77"/>
      <c r="AW324" s="77"/>
      <c r="AX324" s="77">
        <f>AP324+AT324</f>
        <v>0</v>
      </c>
      <c r="AY324" s="77">
        <f>AQ324+AU324</f>
        <v>0</v>
      </c>
      <c r="AZ324" s="77">
        <f>AR324+AV324</f>
        <v>0</v>
      </c>
      <c r="BA324" s="77">
        <f>AS324+AW324</f>
        <v>0</v>
      </c>
      <c r="BB324" s="103">
        <v>0</v>
      </c>
      <c r="BC324" s="103">
        <v>0</v>
      </c>
    </row>
    <row r="325" spans="1:55" s="116" customFormat="1" ht="15" customHeight="1" x14ac:dyDescent="0.25">
      <c r="A325" s="13" t="s">
        <v>567</v>
      </c>
      <c r="B325" s="111"/>
      <c r="C325" s="111"/>
      <c r="D325" s="111"/>
      <c r="E325" s="62">
        <v>852</v>
      </c>
      <c r="F325" s="113" t="s">
        <v>477</v>
      </c>
      <c r="G325" s="113" t="s">
        <v>399</v>
      </c>
      <c r="H325" s="62" t="s">
        <v>326</v>
      </c>
      <c r="I325" s="113"/>
      <c r="J325" s="76">
        <f t="shared" ref="J325:Q325" si="408">J326+J329+J332+J362+J335+J338+J341+J344+J347+J368+J371+J353+J359+J358+J374+J350</f>
        <v>117228677</v>
      </c>
      <c r="K325" s="76">
        <f t="shared" si="408"/>
        <v>91131734</v>
      </c>
      <c r="L325" s="76">
        <f t="shared" si="408"/>
        <v>26096943</v>
      </c>
      <c r="M325" s="76">
        <f t="shared" si="408"/>
        <v>0</v>
      </c>
      <c r="N325" s="76">
        <f t="shared" si="408"/>
        <v>52260270.930000007</v>
      </c>
      <c r="O325" s="76">
        <f t="shared" si="408"/>
        <v>49215740.410000004</v>
      </c>
      <c r="P325" s="76">
        <f t="shared" si="408"/>
        <v>3044530.52</v>
      </c>
      <c r="Q325" s="76">
        <f t="shared" si="408"/>
        <v>0</v>
      </c>
      <c r="R325" s="76">
        <f t="shared" ref="R325:AC325" si="409">R326+R329+R332+R362+R335+R338+R341+R344+R347+R365+R368+R371+R353+R359+R358+R374+R350</f>
        <v>169488947.93000004</v>
      </c>
      <c r="S325" s="76">
        <f t="shared" si="409"/>
        <v>140347474.41</v>
      </c>
      <c r="T325" s="76">
        <f t="shared" si="409"/>
        <v>29141473.52</v>
      </c>
      <c r="U325" s="76">
        <f t="shared" si="409"/>
        <v>0</v>
      </c>
      <c r="V325" s="76">
        <f t="shared" si="409"/>
        <v>2607979</v>
      </c>
      <c r="W325" s="76">
        <f t="shared" si="409"/>
        <v>636500</v>
      </c>
      <c r="X325" s="76">
        <f t="shared" si="409"/>
        <v>1971479</v>
      </c>
      <c r="Y325" s="76">
        <f t="shared" si="409"/>
        <v>0</v>
      </c>
      <c r="Z325" s="76">
        <f t="shared" si="409"/>
        <v>172096926.93000004</v>
      </c>
      <c r="AA325" s="76">
        <f t="shared" si="409"/>
        <v>140983974.41</v>
      </c>
      <c r="AB325" s="76">
        <f t="shared" si="409"/>
        <v>31112952.52</v>
      </c>
      <c r="AC325" s="76">
        <f t="shared" si="409"/>
        <v>0</v>
      </c>
      <c r="AD325" s="76">
        <f t="shared" ref="AD325:BA325" si="410">AD326+AD329+AD332+AD362+AD335+AD338+AD341+AD344+AD347+AD368+AD371+AD353+AD359+AD358+AD374+AD350</f>
        <v>91728930</v>
      </c>
      <c r="AE325" s="76">
        <f t="shared" si="410"/>
        <v>80023107</v>
      </c>
      <c r="AF325" s="76">
        <f t="shared" si="410"/>
        <v>11705823</v>
      </c>
      <c r="AG325" s="76">
        <f t="shared" si="410"/>
        <v>0</v>
      </c>
      <c r="AH325" s="76">
        <f t="shared" si="410"/>
        <v>-2.42</v>
      </c>
      <c r="AI325" s="76">
        <f t="shared" si="410"/>
        <v>0</v>
      </c>
      <c r="AJ325" s="76">
        <f t="shared" si="410"/>
        <v>-2.42</v>
      </c>
      <c r="AK325" s="76">
        <f t="shared" si="410"/>
        <v>0</v>
      </c>
      <c r="AL325" s="76">
        <f t="shared" si="410"/>
        <v>91728927.579999998</v>
      </c>
      <c r="AM325" s="76">
        <f t="shared" si="410"/>
        <v>80023107</v>
      </c>
      <c r="AN325" s="76">
        <f t="shared" si="410"/>
        <v>11705820.58</v>
      </c>
      <c r="AO325" s="76">
        <f t="shared" si="410"/>
        <v>0</v>
      </c>
      <c r="AP325" s="76">
        <f t="shared" si="410"/>
        <v>91659072</v>
      </c>
      <c r="AQ325" s="76">
        <f t="shared" si="410"/>
        <v>80037493</v>
      </c>
      <c r="AR325" s="76">
        <f t="shared" si="410"/>
        <v>11621579</v>
      </c>
      <c r="AS325" s="76">
        <f t="shared" si="410"/>
        <v>0</v>
      </c>
      <c r="AT325" s="76">
        <f t="shared" si="410"/>
        <v>-1.26</v>
      </c>
      <c r="AU325" s="76">
        <f t="shared" si="410"/>
        <v>0</v>
      </c>
      <c r="AV325" s="76">
        <f t="shared" si="410"/>
        <v>-1.26</v>
      </c>
      <c r="AW325" s="76">
        <f t="shared" si="410"/>
        <v>0</v>
      </c>
      <c r="AX325" s="76">
        <f t="shared" si="410"/>
        <v>91659070.739999995</v>
      </c>
      <c r="AY325" s="76">
        <f t="shared" si="410"/>
        <v>80037493</v>
      </c>
      <c r="AZ325" s="76">
        <f t="shared" si="410"/>
        <v>11621577.74</v>
      </c>
      <c r="BA325" s="76">
        <f t="shared" si="410"/>
        <v>0</v>
      </c>
      <c r="BB325" s="103">
        <v>0</v>
      </c>
      <c r="BC325" s="103">
        <v>0</v>
      </c>
    </row>
    <row r="326" spans="1:55" s="11" customFormat="1" ht="96" hidden="1" customHeight="1" x14ac:dyDescent="0.25">
      <c r="A326" s="15" t="s">
        <v>568</v>
      </c>
      <c r="B326" s="27"/>
      <c r="C326" s="27"/>
      <c r="D326" s="27"/>
      <c r="E326" s="62" t="s">
        <v>569</v>
      </c>
      <c r="F326" s="63" t="s">
        <v>477</v>
      </c>
      <c r="G326" s="63" t="s">
        <v>399</v>
      </c>
      <c r="H326" s="62" t="s">
        <v>570</v>
      </c>
      <c r="I326" s="63"/>
      <c r="J326" s="77">
        <f t="shared" ref="J326:S327" si="411">J327</f>
        <v>0</v>
      </c>
      <c r="K326" s="77">
        <f t="shared" si="411"/>
        <v>0</v>
      </c>
      <c r="L326" s="77">
        <f t="shared" si="411"/>
        <v>0</v>
      </c>
      <c r="M326" s="77">
        <f t="shared" si="411"/>
        <v>0</v>
      </c>
      <c r="N326" s="77">
        <f t="shared" si="411"/>
        <v>2574341</v>
      </c>
      <c r="O326" s="77">
        <f t="shared" si="411"/>
        <v>2424038.2799999998</v>
      </c>
      <c r="P326" s="77">
        <f t="shared" si="411"/>
        <v>150302.72</v>
      </c>
      <c r="Q326" s="77">
        <f t="shared" si="411"/>
        <v>0</v>
      </c>
      <c r="R326" s="77">
        <f t="shared" si="411"/>
        <v>2574341</v>
      </c>
      <c r="S326" s="77">
        <f t="shared" si="411"/>
        <v>2424038.2799999998</v>
      </c>
      <c r="T326" s="77">
        <f t="shared" ref="T326:AC327" si="412">T327</f>
        <v>150302.72</v>
      </c>
      <c r="U326" s="77">
        <f t="shared" si="412"/>
        <v>0</v>
      </c>
      <c r="V326" s="77">
        <f t="shared" si="412"/>
        <v>0</v>
      </c>
      <c r="W326" s="77">
        <f t="shared" si="412"/>
        <v>0</v>
      </c>
      <c r="X326" s="77">
        <f t="shared" si="412"/>
        <v>0</v>
      </c>
      <c r="Y326" s="77">
        <f t="shared" si="412"/>
        <v>0</v>
      </c>
      <c r="Z326" s="77">
        <f t="shared" si="412"/>
        <v>2574341</v>
      </c>
      <c r="AA326" s="77">
        <f t="shared" si="412"/>
        <v>2424038.2799999998</v>
      </c>
      <c r="AB326" s="77">
        <f t="shared" si="412"/>
        <v>150302.72</v>
      </c>
      <c r="AC326" s="77">
        <f t="shared" si="412"/>
        <v>0</v>
      </c>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103">
        <v>0</v>
      </c>
      <c r="BC326" s="103">
        <v>0</v>
      </c>
    </row>
    <row r="327" spans="1:55" s="11" customFormat="1" ht="32.25" hidden="1" customHeight="1" x14ac:dyDescent="0.25">
      <c r="A327" s="27" t="s">
        <v>392</v>
      </c>
      <c r="B327" s="27"/>
      <c r="C327" s="27"/>
      <c r="D327" s="27"/>
      <c r="E327" s="62" t="s">
        <v>569</v>
      </c>
      <c r="F327" s="63" t="s">
        <v>477</v>
      </c>
      <c r="G327" s="63" t="s">
        <v>399</v>
      </c>
      <c r="H327" s="62" t="s">
        <v>570</v>
      </c>
      <c r="I327" s="63" t="s">
        <v>396</v>
      </c>
      <c r="J327" s="77">
        <f t="shared" si="411"/>
        <v>0</v>
      </c>
      <c r="K327" s="77">
        <f t="shared" si="411"/>
        <v>0</v>
      </c>
      <c r="L327" s="77">
        <f t="shared" si="411"/>
        <v>0</v>
      </c>
      <c r="M327" s="77">
        <f t="shared" si="411"/>
        <v>0</v>
      </c>
      <c r="N327" s="77">
        <f t="shared" si="411"/>
        <v>2574341</v>
      </c>
      <c r="O327" s="77">
        <f t="shared" si="411"/>
        <v>2424038.2799999998</v>
      </c>
      <c r="P327" s="77">
        <f t="shared" si="411"/>
        <v>150302.72</v>
      </c>
      <c r="Q327" s="77">
        <f t="shared" si="411"/>
        <v>0</v>
      </c>
      <c r="R327" s="77">
        <f t="shared" si="411"/>
        <v>2574341</v>
      </c>
      <c r="S327" s="77">
        <f t="shared" si="411"/>
        <v>2424038.2799999998</v>
      </c>
      <c r="T327" s="77">
        <f t="shared" si="412"/>
        <v>150302.72</v>
      </c>
      <c r="U327" s="77">
        <f t="shared" si="412"/>
        <v>0</v>
      </c>
      <c r="V327" s="77">
        <f t="shared" si="412"/>
        <v>0</v>
      </c>
      <c r="W327" s="77">
        <f t="shared" si="412"/>
        <v>0</v>
      </c>
      <c r="X327" s="77">
        <f t="shared" si="412"/>
        <v>0</v>
      </c>
      <c r="Y327" s="77">
        <f t="shared" si="412"/>
        <v>0</v>
      </c>
      <c r="Z327" s="77">
        <f t="shared" si="412"/>
        <v>2574341</v>
      </c>
      <c r="AA327" s="77">
        <f t="shared" si="412"/>
        <v>2424038.2799999998</v>
      </c>
      <c r="AB327" s="77">
        <f t="shared" si="412"/>
        <v>150302.72</v>
      </c>
      <c r="AC327" s="77">
        <f t="shared" si="412"/>
        <v>0</v>
      </c>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103">
        <v>0</v>
      </c>
      <c r="BC327" s="103">
        <v>0</v>
      </c>
    </row>
    <row r="328" spans="1:55" s="11" customFormat="1" ht="32.25" hidden="1" customHeight="1" x14ac:dyDescent="0.25">
      <c r="A328" s="27" t="s">
        <v>393</v>
      </c>
      <c r="B328" s="27"/>
      <c r="C328" s="27"/>
      <c r="D328" s="27"/>
      <c r="E328" s="62" t="s">
        <v>569</v>
      </c>
      <c r="F328" s="63" t="s">
        <v>477</v>
      </c>
      <c r="G328" s="63" t="s">
        <v>399</v>
      </c>
      <c r="H328" s="62" t="s">
        <v>570</v>
      </c>
      <c r="I328" s="63" t="s">
        <v>397</v>
      </c>
      <c r="J328" s="77"/>
      <c r="K328" s="77"/>
      <c r="L328" s="77"/>
      <c r="M328" s="77"/>
      <c r="N328" s="77">
        <f>O328+P328</f>
        <v>2574341</v>
      </c>
      <c r="O328" s="77">
        <v>2424038.2799999998</v>
      </c>
      <c r="P328" s="77">
        <v>150302.72</v>
      </c>
      <c r="Q328" s="77"/>
      <c r="R328" s="77">
        <f>J328+N328</f>
        <v>2574341</v>
      </c>
      <c r="S328" s="77">
        <f>K328+O328</f>
        <v>2424038.2799999998</v>
      </c>
      <c r="T328" s="77">
        <f>L328+P328</f>
        <v>150302.72</v>
      </c>
      <c r="U328" s="77">
        <f>M328+Q328</f>
        <v>0</v>
      </c>
      <c r="V328" s="77"/>
      <c r="W328" s="77"/>
      <c r="X328" s="77"/>
      <c r="Y328" s="77"/>
      <c r="Z328" s="77">
        <f>R328+V328</f>
        <v>2574341</v>
      </c>
      <c r="AA328" s="77">
        <f>S328+W328</f>
        <v>2424038.2799999998</v>
      </c>
      <c r="AB328" s="77">
        <f>T328+X328</f>
        <v>150302.72</v>
      </c>
      <c r="AC328" s="77">
        <f>U328+Y328</f>
        <v>0</v>
      </c>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103">
        <v>0</v>
      </c>
      <c r="BC328" s="103">
        <v>0</v>
      </c>
    </row>
    <row r="329" spans="1:55" s="116" customFormat="1" ht="48" hidden="1" customHeight="1" x14ac:dyDescent="0.25">
      <c r="A329" s="27" t="s">
        <v>571</v>
      </c>
      <c r="B329" s="111"/>
      <c r="C329" s="111"/>
      <c r="D329" s="111"/>
      <c r="E329" s="62">
        <v>852</v>
      </c>
      <c r="F329" s="63" t="s">
        <v>477</v>
      </c>
      <c r="G329" s="63" t="s">
        <v>399</v>
      </c>
      <c r="H329" s="62" t="s">
        <v>572</v>
      </c>
      <c r="I329" s="63"/>
      <c r="J329" s="77">
        <f t="shared" ref="J329:S330" si="413">J330</f>
        <v>0</v>
      </c>
      <c r="K329" s="77">
        <f t="shared" si="413"/>
        <v>0</v>
      </c>
      <c r="L329" s="77">
        <f t="shared" si="413"/>
        <v>0</v>
      </c>
      <c r="M329" s="77">
        <f t="shared" si="413"/>
        <v>0</v>
      </c>
      <c r="N329" s="77">
        <f t="shared" si="413"/>
        <v>49254423.290000007</v>
      </c>
      <c r="O329" s="77">
        <f t="shared" si="413"/>
        <v>46791702.130000003</v>
      </c>
      <c r="P329" s="77">
        <f t="shared" si="413"/>
        <v>2462721.16</v>
      </c>
      <c r="Q329" s="77">
        <f t="shared" si="413"/>
        <v>0</v>
      </c>
      <c r="R329" s="77">
        <f t="shared" si="413"/>
        <v>49254423.290000007</v>
      </c>
      <c r="S329" s="77">
        <f t="shared" si="413"/>
        <v>46791702.130000003</v>
      </c>
      <c r="T329" s="77">
        <f t="shared" ref="T329:AC330" si="414">T330</f>
        <v>2462721.16</v>
      </c>
      <c r="U329" s="77">
        <f t="shared" si="414"/>
        <v>0</v>
      </c>
      <c r="V329" s="77">
        <f t="shared" si="414"/>
        <v>0</v>
      </c>
      <c r="W329" s="77">
        <f t="shared" si="414"/>
        <v>0</v>
      </c>
      <c r="X329" s="77">
        <f t="shared" si="414"/>
        <v>0</v>
      </c>
      <c r="Y329" s="77">
        <f t="shared" si="414"/>
        <v>0</v>
      </c>
      <c r="Z329" s="77">
        <f t="shared" si="414"/>
        <v>49254423.290000007</v>
      </c>
      <c r="AA329" s="77">
        <f t="shared" si="414"/>
        <v>46791702.130000003</v>
      </c>
      <c r="AB329" s="77">
        <f t="shared" si="414"/>
        <v>2462721.16</v>
      </c>
      <c r="AC329" s="77">
        <f t="shared" si="414"/>
        <v>0</v>
      </c>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103">
        <v>0</v>
      </c>
      <c r="BC329" s="103">
        <v>0</v>
      </c>
    </row>
    <row r="330" spans="1:55" s="116" customFormat="1" ht="32.25" hidden="1" customHeight="1" x14ac:dyDescent="0.25">
      <c r="A330" s="27" t="s">
        <v>392</v>
      </c>
      <c r="B330" s="111"/>
      <c r="C330" s="111"/>
      <c r="D330" s="111"/>
      <c r="E330" s="62">
        <v>852</v>
      </c>
      <c r="F330" s="63" t="s">
        <v>477</v>
      </c>
      <c r="G330" s="63" t="s">
        <v>399</v>
      </c>
      <c r="H330" s="62" t="s">
        <v>572</v>
      </c>
      <c r="I330" s="63" t="s">
        <v>396</v>
      </c>
      <c r="J330" s="77">
        <f t="shared" si="413"/>
        <v>0</v>
      </c>
      <c r="K330" s="77">
        <f t="shared" si="413"/>
        <v>0</v>
      </c>
      <c r="L330" s="77">
        <f t="shared" si="413"/>
        <v>0</v>
      </c>
      <c r="M330" s="77">
        <f t="shared" si="413"/>
        <v>0</v>
      </c>
      <c r="N330" s="77">
        <f t="shared" si="413"/>
        <v>49254423.290000007</v>
      </c>
      <c r="O330" s="77">
        <f t="shared" si="413"/>
        <v>46791702.130000003</v>
      </c>
      <c r="P330" s="77">
        <f t="shared" si="413"/>
        <v>2462721.16</v>
      </c>
      <c r="Q330" s="77">
        <f t="shared" si="413"/>
        <v>0</v>
      </c>
      <c r="R330" s="77">
        <f t="shared" si="413"/>
        <v>49254423.290000007</v>
      </c>
      <c r="S330" s="77">
        <f t="shared" si="413"/>
        <v>46791702.130000003</v>
      </c>
      <c r="T330" s="77">
        <f t="shared" si="414"/>
        <v>2462721.16</v>
      </c>
      <c r="U330" s="77">
        <f t="shared" si="414"/>
        <v>0</v>
      </c>
      <c r="V330" s="77">
        <f t="shared" si="414"/>
        <v>0</v>
      </c>
      <c r="W330" s="77">
        <f t="shared" si="414"/>
        <v>0</v>
      </c>
      <c r="X330" s="77">
        <f t="shared" si="414"/>
        <v>0</v>
      </c>
      <c r="Y330" s="77">
        <f t="shared" si="414"/>
        <v>0</v>
      </c>
      <c r="Z330" s="77">
        <f t="shared" si="414"/>
        <v>49254423.290000007</v>
      </c>
      <c r="AA330" s="77">
        <f t="shared" si="414"/>
        <v>46791702.130000003</v>
      </c>
      <c r="AB330" s="77">
        <f t="shared" si="414"/>
        <v>2462721.16</v>
      </c>
      <c r="AC330" s="77">
        <f t="shared" si="414"/>
        <v>0</v>
      </c>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B330" s="103">
        <v>0</v>
      </c>
      <c r="BC330" s="103">
        <v>0</v>
      </c>
    </row>
    <row r="331" spans="1:55" s="11" customFormat="1" ht="32.25" hidden="1" customHeight="1" x14ac:dyDescent="0.25">
      <c r="A331" s="27" t="s">
        <v>393</v>
      </c>
      <c r="B331" s="27"/>
      <c r="C331" s="27"/>
      <c r="D331" s="27"/>
      <c r="E331" s="62">
        <v>852</v>
      </c>
      <c r="F331" s="63" t="s">
        <v>477</v>
      </c>
      <c r="G331" s="63" t="s">
        <v>399</v>
      </c>
      <c r="H331" s="62" t="s">
        <v>572</v>
      </c>
      <c r="I331" s="63" t="s">
        <v>397</v>
      </c>
      <c r="J331" s="77"/>
      <c r="K331" s="77"/>
      <c r="L331" s="77"/>
      <c r="M331" s="77"/>
      <c r="N331" s="77">
        <f>O331+P331+Q331</f>
        <v>49254423.290000007</v>
      </c>
      <c r="O331" s="77">
        <v>46791702.130000003</v>
      </c>
      <c r="P331" s="77">
        <v>2462721.16</v>
      </c>
      <c r="Q331" s="77"/>
      <c r="R331" s="77">
        <f>J331+N331</f>
        <v>49254423.290000007</v>
      </c>
      <c r="S331" s="77">
        <f>K331+O331</f>
        <v>46791702.130000003</v>
      </c>
      <c r="T331" s="77">
        <f>L331+P331</f>
        <v>2462721.16</v>
      </c>
      <c r="U331" s="77">
        <f>M331+Q331</f>
        <v>0</v>
      </c>
      <c r="V331" s="77"/>
      <c r="W331" s="77"/>
      <c r="X331" s="77"/>
      <c r="Y331" s="77"/>
      <c r="Z331" s="77">
        <f>R331+V331</f>
        <v>49254423.290000007</v>
      </c>
      <c r="AA331" s="77">
        <f>S331+W331</f>
        <v>46791702.130000003</v>
      </c>
      <c r="AB331" s="77">
        <f>T331+X331</f>
        <v>2462721.16</v>
      </c>
      <c r="AC331" s="77">
        <f>U331+Y331</f>
        <v>0</v>
      </c>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103">
        <v>0</v>
      </c>
      <c r="BC331" s="103">
        <v>0</v>
      </c>
    </row>
    <row r="332" spans="1:55" s="11" customFormat="1" ht="32.25" hidden="1" customHeight="1" x14ac:dyDescent="0.25">
      <c r="A332" s="27" t="s">
        <v>573</v>
      </c>
      <c r="B332" s="111"/>
      <c r="C332" s="111"/>
      <c r="D332" s="111"/>
      <c r="E332" s="62">
        <v>852</v>
      </c>
      <c r="F332" s="63" t="s">
        <v>477</v>
      </c>
      <c r="G332" s="63" t="s">
        <v>399</v>
      </c>
      <c r="H332" s="62" t="s">
        <v>574</v>
      </c>
      <c r="I332" s="63"/>
      <c r="J332" s="77">
        <f t="shared" ref="J332:S333" si="415">J333</f>
        <v>73105633</v>
      </c>
      <c r="K332" s="77">
        <f t="shared" si="415"/>
        <v>73105633</v>
      </c>
      <c r="L332" s="77">
        <f t="shared" si="415"/>
        <v>0</v>
      </c>
      <c r="M332" s="77">
        <f t="shared" si="415"/>
        <v>0</v>
      </c>
      <c r="N332" s="77">
        <f t="shared" si="415"/>
        <v>0</v>
      </c>
      <c r="O332" s="77">
        <f t="shared" si="415"/>
        <v>0</v>
      </c>
      <c r="P332" s="77">
        <f t="shared" si="415"/>
        <v>0</v>
      </c>
      <c r="Q332" s="77">
        <f t="shared" si="415"/>
        <v>0</v>
      </c>
      <c r="R332" s="77">
        <f t="shared" si="415"/>
        <v>73105633</v>
      </c>
      <c r="S332" s="77">
        <f t="shared" si="415"/>
        <v>73105633</v>
      </c>
      <c r="T332" s="77">
        <f t="shared" ref="T332:AC333" si="416">T333</f>
        <v>0</v>
      </c>
      <c r="U332" s="77">
        <f t="shared" si="416"/>
        <v>0</v>
      </c>
      <c r="V332" s="77">
        <f t="shared" si="416"/>
        <v>0</v>
      </c>
      <c r="W332" s="77">
        <f t="shared" si="416"/>
        <v>0</v>
      </c>
      <c r="X332" s="77">
        <f t="shared" si="416"/>
        <v>0</v>
      </c>
      <c r="Y332" s="77">
        <f t="shared" si="416"/>
        <v>0</v>
      </c>
      <c r="Z332" s="77">
        <f t="shared" si="416"/>
        <v>73105633</v>
      </c>
      <c r="AA332" s="77">
        <f t="shared" si="416"/>
        <v>73105633</v>
      </c>
      <c r="AB332" s="77">
        <f t="shared" si="416"/>
        <v>0</v>
      </c>
      <c r="AC332" s="77">
        <f t="shared" si="416"/>
        <v>0</v>
      </c>
      <c r="AD332" s="77">
        <f t="shared" ref="AD332:AM333" si="417">AD333</f>
        <v>64961116</v>
      </c>
      <c r="AE332" s="77">
        <f t="shared" si="417"/>
        <v>64961116</v>
      </c>
      <c r="AF332" s="77">
        <f t="shared" si="417"/>
        <v>0</v>
      </c>
      <c r="AG332" s="77">
        <f t="shared" si="417"/>
        <v>0</v>
      </c>
      <c r="AH332" s="77">
        <f t="shared" si="417"/>
        <v>0</v>
      </c>
      <c r="AI332" s="77">
        <f t="shared" si="417"/>
        <v>0</v>
      </c>
      <c r="AJ332" s="77">
        <f t="shared" si="417"/>
        <v>0</v>
      </c>
      <c r="AK332" s="77">
        <f t="shared" si="417"/>
        <v>0</v>
      </c>
      <c r="AL332" s="77">
        <f t="shared" si="417"/>
        <v>64961116</v>
      </c>
      <c r="AM332" s="77">
        <f t="shared" si="417"/>
        <v>64961116</v>
      </c>
      <c r="AN332" s="77">
        <f t="shared" ref="AN332:AW333" si="418">AN333</f>
        <v>0</v>
      </c>
      <c r="AO332" s="77">
        <f t="shared" si="418"/>
        <v>0</v>
      </c>
      <c r="AP332" s="77">
        <f t="shared" si="418"/>
        <v>64961116</v>
      </c>
      <c r="AQ332" s="77">
        <f t="shared" si="418"/>
        <v>64961116</v>
      </c>
      <c r="AR332" s="77">
        <f t="shared" si="418"/>
        <v>0</v>
      </c>
      <c r="AS332" s="77">
        <f t="shared" si="418"/>
        <v>0</v>
      </c>
      <c r="AT332" s="77">
        <f t="shared" si="418"/>
        <v>0</v>
      </c>
      <c r="AU332" s="77">
        <f t="shared" si="418"/>
        <v>0</v>
      </c>
      <c r="AV332" s="77">
        <f t="shared" si="418"/>
        <v>0</v>
      </c>
      <c r="AW332" s="77">
        <f t="shared" si="418"/>
        <v>0</v>
      </c>
      <c r="AX332" s="77">
        <f t="shared" ref="AX332:BA333" si="419">AX333</f>
        <v>64961116</v>
      </c>
      <c r="AY332" s="77">
        <f t="shared" si="419"/>
        <v>64961116</v>
      </c>
      <c r="AZ332" s="77">
        <f t="shared" si="419"/>
        <v>0</v>
      </c>
      <c r="BA332" s="77">
        <f t="shared" si="419"/>
        <v>0</v>
      </c>
      <c r="BB332" s="103">
        <v>0</v>
      </c>
      <c r="BC332" s="103">
        <v>0</v>
      </c>
    </row>
    <row r="333" spans="1:55" s="11" customFormat="1" ht="32.25" hidden="1" customHeight="1" x14ac:dyDescent="0.25">
      <c r="A333" s="27" t="s">
        <v>392</v>
      </c>
      <c r="B333" s="111"/>
      <c r="C333" s="111"/>
      <c r="D333" s="111"/>
      <c r="E333" s="62">
        <v>852</v>
      </c>
      <c r="F333" s="63" t="s">
        <v>477</v>
      </c>
      <c r="G333" s="63" t="s">
        <v>399</v>
      </c>
      <c r="H333" s="62" t="s">
        <v>574</v>
      </c>
      <c r="I333" s="63" t="s">
        <v>396</v>
      </c>
      <c r="J333" s="77">
        <f t="shared" si="415"/>
        <v>73105633</v>
      </c>
      <c r="K333" s="77">
        <f t="shared" si="415"/>
        <v>73105633</v>
      </c>
      <c r="L333" s="77">
        <f t="shared" si="415"/>
        <v>0</v>
      </c>
      <c r="M333" s="77">
        <f t="shared" si="415"/>
        <v>0</v>
      </c>
      <c r="N333" s="77">
        <f t="shared" si="415"/>
        <v>0</v>
      </c>
      <c r="O333" s="77">
        <f t="shared" si="415"/>
        <v>0</v>
      </c>
      <c r="P333" s="77">
        <f t="shared" si="415"/>
        <v>0</v>
      </c>
      <c r="Q333" s="77">
        <f t="shared" si="415"/>
        <v>0</v>
      </c>
      <c r="R333" s="77">
        <f t="shared" si="415"/>
        <v>73105633</v>
      </c>
      <c r="S333" s="77">
        <f t="shared" si="415"/>
        <v>73105633</v>
      </c>
      <c r="T333" s="77">
        <f t="shared" si="416"/>
        <v>0</v>
      </c>
      <c r="U333" s="77">
        <f t="shared" si="416"/>
        <v>0</v>
      </c>
      <c r="V333" s="77">
        <f t="shared" si="416"/>
        <v>0</v>
      </c>
      <c r="W333" s="77">
        <f t="shared" si="416"/>
        <v>0</v>
      </c>
      <c r="X333" s="77">
        <f t="shared" si="416"/>
        <v>0</v>
      </c>
      <c r="Y333" s="77">
        <f t="shared" si="416"/>
        <v>0</v>
      </c>
      <c r="Z333" s="77">
        <f t="shared" si="416"/>
        <v>73105633</v>
      </c>
      <c r="AA333" s="77">
        <f t="shared" si="416"/>
        <v>73105633</v>
      </c>
      <c r="AB333" s="77">
        <f t="shared" si="416"/>
        <v>0</v>
      </c>
      <c r="AC333" s="77">
        <f t="shared" si="416"/>
        <v>0</v>
      </c>
      <c r="AD333" s="77">
        <f t="shared" si="417"/>
        <v>64961116</v>
      </c>
      <c r="AE333" s="77">
        <f t="shared" si="417"/>
        <v>64961116</v>
      </c>
      <c r="AF333" s="77">
        <f t="shared" si="417"/>
        <v>0</v>
      </c>
      <c r="AG333" s="77">
        <f t="shared" si="417"/>
        <v>0</v>
      </c>
      <c r="AH333" s="77">
        <f t="shared" si="417"/>
        <v>0</v>
      </c>
      <c r="AI333" s="77">
        <f t="shared" si="417"/>
        <v>0</v>
      </c>
      <c r="AJ333" s="77">
        <f t="shared" si="417"/>
        <v>0</v>
      </c>
      <c r="AK333" s="77">
        <f t="shared" si="417"/>
        <v>0</v>
      </c>
      <c r="AL333" s="77">
        <f t="shared" si="417"/>
        <v>64961116</v>
      </c>
      <c r="AM333" s="77">
        <f t="shared" si="417"/>
        <v>64961116</v>
      </c>
      <c r="AN333" s="77">
        <f t="shared" si="418"/>
        <v>0</v>
      </c>
      <c r="AO333" s="77">
        <f t="shared" si="418"/>
        <v>0</v>
      </c>
      <c r="AP333" s="77">
        <f t="shared" si="418"/>
        <v>64961116</v>
      </c>
      <c r="AQ333" s="77">
        <f t="shared" si="418"/>
        <v>64961116</v>
      </c>
      <c r="AR333" s="77">
        <f t="shared" si="418"/>
        <v>0</v>
      </c>
      <c r="AS333" s="77">
        <f t="shared" si="418"/>
        <v>0</v>
      </c>
      <c r="AT333" s="77">
        <f t="shared" si="418"/>
        <v>0</v>
      </c>
      <c r="AU333" s="77">
        <f t="shared" si="418"/>
        <v>0</v>
      </c>
      <c r="AV333" s="77">
        <f t="shared" si="418"/>
        <v>0</v>
      </c>
      <c r="AW333" s="77">
        <f t="shared" si="418"/>
        <v>0</v>
      </c>
      <c r="AX333" s="77">
        <f t="shared" si="419"/>
        <v>64961116</v>
      </c>
      <c r="AY333" s="77">
        <f t="shared" si="419"/>
        <v>64961116</v>
      </c>
      <c r="AZ333" s="77">
        <f t="shared" si="419"/>
        <v>0</v>
      </c>
      <c r="BA333" s="77">
        <f t="shared" si="419"/>
        <v>0</v>
      </c>
      <c r="BB333" s="103">
        <v>0</v>
      </c>
      <c r="BC333" s="103">
        <v>0</v>
      </c>
    </row>
    <row r="334" spans="1:55" s="11" customFormat="1" ht="32.25" hidden="1" customHeight="1" x14ac:dyDescent="0.25">
      <c r="A334" s="27" t="s">
        <v>393</v>
      </c>
      <c r="B334" s="27"/>
      <c r="C334" s="27"/>
      <c r="D334" s="27"/>
      <c r="E334" s="62">
        <v>852</v>
      </c>
      <c r="F334" s="63" t="s">
        <v>477</v>
      </c>
      <c r="G334" s="63" t="s">
        <v>399</v>
      </c>
      <c r="H334" s="62" t="s">
        <v>574</v>
      </c>
      <c r="I334" s="63" t="s">
        <v>397</v>
      </c>
      <c r="J334" s="77">
        <v>73105633</v>
      </c>
      <c r="K334" s="77">
        <f>J334</f>
        <v>73105633</v>
      </c>
      <c r="L334" s="77"/>
      <c r="M334" s="77"/>
      <c r="N334" s="77"/>
      <c r="O334" s="77">
        <f>N334</f>
        <v>0</v>
      </c>
      <c r="P334" s="77"/>
      <c r="Q334" s="77"/>
      <c r="R334" s="77">
        <f>J334+N334</f>
        <v>73105633</v>
      </c>
      <c r="S334" s="77">
        <f>K334+O334</f>
        <v>73105633</v>
      </c>
      <c r="T334" s="77">
        <f>L334+P334</f>
        <v>0</v>
      </c>
      <c r="U334" s="77">
        <f>M334+Q334</f>
        <v>0</v>
      </c>
      <c r="V334" s="77"/>
      <c r="W334" s="77">
        <f>V334</f>
        <v>0</v>
      </c>
      <c r="X334" s="77"/>
      <c r="Y334" s="77"/>
      <c r="Z334" s="77">
        <f>R334+V334</f>
        <v>73105633</v>
      </c>
      <c r="AA334" s="77">
        <f>S334+W334</f>
        <v>73105633</v>
      </c>
      <c r="AB334" s="77">
        <f>T334+X334</f>
        <v>0</v>
      </c>
      <c r="AC334" s="77">
        <f>U334+Y334</f>
        <v>0</v>
      </c>
      <c r="AD334" s="77">
        <v>64961116</v>
      </c>
      <c r="AE334" s="77">
        <f>AD334</f>
        <v>64961116</v>
      </c>
      <c r="AF334" s="77"/>
      <c r="AG334" s="77"/>
      <c r="AH334" s="77"/>
      <c r="AI334" s="77">
        <f>AH334</f>
        <v>0</v>
      </c>
      <c r="AJ334" s="77"/>
      <c r="AK334" s="77"/>
      <c r="AL334" s="77">
        <f>AD334+AH334</f>
        <v>64961116</v>
      </c>
      <c r="AM334" s="77">
        <f>AE334+AI334</f>
        <v>64961116</v>
      </c>
      <c r="AN334" s="77">
        <f>AF334+AJ334</f>
        <v>0</v>
      </c>
      <c r="AO334" s="77">
        <f>AG334+AK334</f>
        <v>0</v>
      </c>
      <c r="AP334" s="77">
        <v>64961116</v>
      </c>
      <c r="AQ334" s="77">
        <f>AP334</f>
        <v>64961116</v>
      </c>
      <c r="AR334" s="77"/>
      <c r="AS334" s="77"/>
      <c r="AT334" s="77"/>
      <c r="AU334" s="77">
        <f>AT334</f>
        <v>0</v>
      </c>
      <c r="AV334" s="77"/>
      <c r="AW334" s="77"/>
      <c r="AX334" s="77">
        <f>AP334+AT334</f>
        <v>64961116</v>
      </c>
      <c r="AY334" s="77">
        <f>AQ334+AU334</f>
        <v>64961116</v>
      </c>
      <c r="AZ334" s="77">
        <f>AR334+AV334</f>
        <v>0</v>
      </c>
      <c r="BA334" s="77">
        <f>AS334+AW334</f>
        <v>0</v>
      </c>
      <c r="BB334" s="103">
        <v>0</v>
      </c>
      <c r="BC334" s="103">
        <v>0</v>
      </c>
    </row>
    <row r="335" spans="1:55" s="11" customFormat="1" ht="32.25" hidden="1" customHeight="1" x14ac:dyDescent="0.25">
      <c r="A335" s="27" t="s">
        <v>575</v>
      </c>
      <c r="B335" s="27"/>
      <c r="C335" s="27"/>
      <c r="D335" s="27"/>
      <c r="E335" s="62">
        <v>852</v>
      </c>
      <c r="F335" s="63" t="s">
        <v>477</v>
      </c>
      <c r="G335" s="63" t="s">
        <v>399</v>
      </c>
      <c r="H335" s="62" t="s">
        <v>576</v>
      </c>
      <c r="I335" s="63"/>
      <c r="J335" s="77">
        <f t="shared" ref="J335:S336" si="420">J336</f>
        <v>22797200</v>
      </c>
      <c r="K335" s="77">
        <f t="shared" si="420"/>
        <v>0</v>
      </c>
      <c r="L335" s="77">
        <f t="shared" si="420"/>
        <v>22797200</v>
      </c>
      <c r="M335" s="77">
        <f t="shared" si="420"/>
        <v>0</v>
      </c>
      <c r="N335" s="77">
        <f t="shared" si="420"/>
        <v>0</v>
      </c>
      <c r="O335" s="77">
        <f t="shared" si="420"/>
        <v>0</v>
      </c>
      <c r="P335" s="77">
        <f t="shared" si="420"/>
        <v>0</v>
      </c>
      <c r="Q335" s="77">
        <f t="shared" si="420"/>
        <v>0</v>
      </c>
      <c r="R335" s="77">
        <f t="shared" si="420"/>
        <v>22797200</v>
      </c>
      <c r="S335" s="77">
        <f t="shared" si="420"/>
        <v>0</v>
      </c>
      <c r="T335" s="77">
        <f t="shared" ref="T335:AC336" si="421">T336</f>
        <v>22797200</v>
      </c>
      <c r="U335" s="77">
        <f t="shared" si="421"/>
        <v>0</v>
      </c>
      <c r="V335" s="77">
        <f t="shared" si="421"/>
        <v>0</v>
      </c>
      <c r="W335" s="77">
        <f t="shared" si="421"/>
        <v>0</v>
      </c>
      <c r="X335" s="77">
        <f t="shared" si="421"/>
        <v>0</v>
      </c>
      <c r="Y335" s="77">
        <f t="shared" si="421"/>
        <v>0</v>
      </c>
      <c r="Z335" s="77">
        <f t="shared" si="421"/>
        <v>22797200</v>
      </c>
      <c r="AA335" s="77">
        <f t="shared" si="421"/>
        <v>0</v>
      </c>
      <c r="AB335" s="77">
        <f t="shared" si="421"/>
        <v>22797200</v>
      </c>
      <c r="AC335" s="77">
        <f t="shared" si="421"/>
        <v>0</v>
      </c>
      <c r="AD335" s="77">
        <f t="shared" ref="AD335:AM336" si="422">AD336</f>
        <v>11232300</v>
      </c>
      <c r="AE335" s="77">
        <f t="shared" si="422"/>
        <v>0</v>
      </c>
      <c r="AF335" s="77">
        <f t="shared" si="422"/>
        <v>11232300</v>
      </c>
      <c r="AG335" s="77">
        <f t="shared" si="422"/>
        <v>0</v>
      </c>
      <c r="AH335" s="77">
        <f t="shared" si="422"/>
        <v>0</v>
      </c>
      <c r="AI335" s="77">
        <f t="shared" si="422"/>
        <v>0</v>
      </c>
      <c r="AJ335" s="77">
        <f t="shared" si="422"/>
        <v>0</v>
      </c>
      <c r="AK335" s="77">
        <f t="shared" si="422"/>
        <v>0</v>
      </c>
      <c r="AL335" s="77">
        <f t="shared" si="422"/>
        <v>11232300</v>
      </c>
      <c r="AM335" s="77">
        <f t="shared" si="422"/>
        <v>0</v>
      </c>
      <c r="AN335" s="77">
        <f t="shared" ref="AN335:AW336" si="423">AN336</f>
        <v>11232300</v>
      </c>
      <c r="AO335" s="77">
        <f t="shared" si="423"/>
        <v>0</v>
      </c>
      <c r="AP335" s="77">
        <f t="shared" si="423"/>
        <v>11147300</v>
      </c>
      <c r="AQ335" s="77">
        <f t="shared" si="423"/>
        <v>0</v>
      </c>
      <c r="AR335" s="77">
        <f t="shared" si="423"/>
        <v>11147300</v>
      </c>
      <c r="AS335" s="77">
        <f t="shared" si="423"/>
        <v>0</v>
      </c>
      <c r="AT335" s="77">
        <f t="shared" si="423"/>
        <v>0</v>
      </c>
      <c r="AU335" s="77">
        <f t="shared" si="423"/>
        <v>0</v>
      </c>
      <c r="AV335" s="77">
        <f t="shared" si="423"/>
        <v>0</v>
      </c>
      <c r="AW335" s="77">
        <f t="shared" si="423"/>
        <v>0</v>
      </c>
      <c r="AX335" s="77">
        <f t="shared" ref="AX335:BA336" si="424">AX336</f>
        <v>11147300</v>
      </c>
      <c r="AY335" s="77">
        <f t="shared" si="424"/>
        <v>0</v>
      </c>
      <c r="AZ335" s="77">
        <f t="shared" si="424"/>
        <v>11147300</v>
      </c>
      <c r="BA335" s="77">
        <f t="shared" si="424"/>
        <v>0</v>
      </c>
      <c r="BB335" s="103">
        <v>0</v>
      </c>
      <c r="BC335" s="103">
        <v>0</v>
      </c>
    </row>
    <row r="336" spans="1:55" s="11" customFormat="1" ht="32.25" hidden="1" customHeight="1" x14ac:dyDescent="0.25">
      <c r="A336" s="27" t="s">
        <v>392</v>
      </c>
      <c r="B336" s="27"/>
      <c r="C336" s="27"/>
      <c r="D336" s="27"/>
      <c r="E336" s="62">
        <v>852</v>
      </c>
      <c r="F336" s="63" t="s">
        <v>477</v>
      </c>
      <c r="G336" s="62" t="s">
        <v>399</v>
      </c>
      <c r="H336" s="62" t="s">
        <v>576</v>
      </c>
      <c r="I336" s="63" t="s">
        <v>396</v>
      </c>
      <c r="J336" s="77">
        <f t="shared" si="420"/>
        <v>22797200</v>
      </c>
      <c r="K336" s="77">
        <f t="shared" si="420"/>
        <v>0</v>
      </c>
      <c r="L336" s="77">
        <f t="shared" si="420"/>
        <v>22797200</v>
      </c>
      <c r="M336" s="77">
        <f t="shared" si="420"/>
        <v>0</v>
      </c>
      <c r="N336" s="77">
        <f t="shared" si="420"/>
        <v>0</v>
      </c>
      <c r="O336" s="77">
        <f t="shared" si="420"/>
        <v>0</v>
      </c>
      <c r="P336" s="77">
        <f t="shared" si="420"/>
        <v>0</v>
      </c>
      <c r="Q336" s="77">
        <f t="shared" si="420"/>
        <v>0</v>
      </c>
      <c r="R336" s="77">
        <f t="shared" si="420"/>
        <v>22797200</v>
      </c>
      <c r="S336" s="77">
        <f t="shared" si="420"/>
        <v>0</v>
      </c>
      <c r="T336" s="77">
        <f t="shared" si="421"/>
        <v>22797200</v>
      </c>
      <c r="U336" s="77">
        <f t="shared" si="421"/>
        <v>0</v>
      </c>
      <c r="V336" s="77">
        <f t="shared" si="421"/>
        <v>0</v>
      </c>
      <c r="W336" s="77">
        <f t="shared" si="421"/>
        <v>0</v>
      </c>
      <c r="X336" s="77">
        <f t="shared" si="421"/>
        <v>0</v>
      </c>
      <c r="Y336" s="77">
        <f t="shared" si="421"/>
        <v>0</v>
      </c>
      <c r="Z336" s="77">
        <f t="shared" si="421"/>
        <v>22797200</v>
      </c>
      <c r="AA336" s="77">
        <f t="shared" si="421"/>
        <v>0</v>
      </c>
      <c r="AB336" s="77">
        <f t="shared" si="421"/>
        <v>22797200</v>
      </c>
      <c r="AC336" s="77">
        <f t="shared" si="421"/>
        <v>0</v>
      </c>
      <c r="AD336" s="77">
        <f t="shared" si="422"/>
        <v>11232300</v>
      </c>
      <c r="AE336" s="77">
        <f t="shared" si="422"/>
        <v>0</v>
      </c>
      <c r="AF336" s="77">
        <f t="shared" si="422"/>
        <v>11232300</v>
      </c>
      <c r="AG336" s="77">
        <f t="shared" si="422"/>
        <v>0</v>
      </c>
      <c r="AH336" s="77">
        <f t="shared" si="422"/>
        <v>0</v>
      </c>
      <c r="AI336" s="77">
        <f t="shared" si="422"/>
        <v>0</v>
      </c>
      <c r="AJ336" s="77">
        <f t="shared" si="422"/>
        <v>0</v>
      </c>
      <c r="AK336" s="77">
        <f t="shared" si="422"/>
        <v>0</v>
      </c>
      <c r="AL336" s="77">
        <f t="shared" si="422"/>
        <v>11232300</v>
      </c>
      <c r="AM336" s="77">
        <f t="shared" si="422"/>
        <v>0</v>
      </c>
      <c r="AN336" s="77">
        <f t="shared" si="423"/>
        <v>11232300</v>
      </c>
      <c r="AO336" s="77">
        <f t="shared" si="423"/>
        <v>0</v>
      </c>
      <c r="AP336" s="77">
        <f t="shared" si="423"/>
        <v>11147300</v>
      </c>
      <c r="AQ336" s="77">
        <f t="shared" si="423"/>
        <v>0</v>
      </c>
      <c r="AR336" s="77">
        <f t="shared" si="423"/>
        <v>11147300</v>
      </c>
      <c r="AS336" s="77">
        <f t="shared" si="423"/>
        <v>0</v>
      </c>
      <c r="AT336" s="77">
        <f t="shared" si="423"/>
        <v>0</v>
      </c>
      <c r="AU336" s="77">
        <f t="shared" si="423"/>
        <v>0</v>
      </c>
      <c r="AV336" s="77">
        <f t="shared" si="423"/>
        <v>0</v>
      </c>
      <c r="AW336" s="77">
        <f t="shared" si="423"/>
        <v>0</v>
      </c>
      <c r="AX336" s="77">
        <f t="shared" si="424"/>
        <v>11147300</v>
      </c>
      <c r="AY336" s="77">
        <f t="shared" si="424"/>
        <v>0</v>
      </c>
      <c r="AZ336" s="77">
        <f t="shared" si="424"/>
        <v>11147300</v>
      </c>
      <c r="BA336" s="77">
        <f t="shared" si="424"/>
        <v>0</v>
      </c>
      <c r="BB336" s="103">
        <v>0</v>
      </c>
      <c r="BC336" s="103">
        <v>0</v>
      </c>
    </row>
    <row r="337" spans="1:55" s="11" customFormat="1" ht="32.25" hidden="1" customHeight="1" x14ac:dyDescent="0.25">
      <c r="A337" s="27" t="s">
        <v>393</v>
      </c>
      <c r="B337" s="27"/>
      <c r="C337" s="27"/>
      <c r="D337" s="27"/>
      <c r="E337" s="62">
        <v>852</v>
      </c>
      <c r="F337" s="63" t="s">
        <v>477</v>
      </c>
      <c r="G337" s="62" t="s">
        <v>399</v>
      </c>
      <c r="H337" s="62" t="s">
        <v>576</v>
      </c>
      <c r="I337" s="63" t="s">
        <v>397</v>
      </c>
      <c r="J337" s="77">
        <f>21362400+1434800</f>
        <v>22797200</v>
      </c>
      <c r="K337" s="77"/>
      <c r="L337" s="77">
        <f>J337</f>
        <v>22797200</v>
      </c>
      <c r="M337" s="77"/>
      <c r="N337" s="77"/>
      <c r="O337" s="77"/>
      <c r="P337" s="77">
        <f>N337</f>
        <v>0</v>
      </c>
      <c r="Q337" s="77"/>
      <c r="R337" s="77">
        <f>J337+N337</f>
        <v>22797200</v>
      </c>
      <c r="S337" s="77">
        <f>K337+O337</f>
        <v>0</v>
      </c>
      <c r="T337" s="77">
        <f>L337+P337</f>
        <v>22797200</v>
      </c>
      <c r="U337" s="77">
        <f>M337+Q337</f>
        <v>0</v>
      </c>
      <c r="V337" s="77"/>
      <c r="W337" s="77"/>
      <c r="X337" s="77">
        <f>V337</f>
        <v>0</v>
      </c>
      <c r="Y337" s="77"/>
      <c r="Z337" s="77">
        <f>R337+V337</f>
        <v>22797200</v>
      </c>
      <c r="AA337" s="77">
        <f>S337+W337</f>
        <v>0</v>
      </c>
      <c r="AB337" s="77">
        <f>T337+X337</f>
        <v>22797200</v>
      </c>
      <c r="AC337" s="77">
        <f>U337+Y337</f>
        <v>0</v>
      </c>
      <c r="AD337" s="77">
        <f>10147300+1085000</f>
        <v>11232300</v>
      </c>
      <c r="AE337" s="77"/>
      <c r="AF337" s="77">
        <f>AD337</f>
        <v>11232300</v>
      </c>
      <c r="AG337" s="77"/>
      <c r="AH337" s="77"/>
      <c r="AI337" s="77"/>
      <c r="AJ337" s="77">
        <f>AH337</f>
        <v>0</v>
      </c>
      <c r="AK337" s="77"/>
      <c r="AL337" s="77">
        <f>AD337+AH337</f>
        <v>11232300</v>
      </c>
      <c r="AM337" s="77">
        <f>AE337+AI337</f>
        <v>0</v>
      </c>
      <c r="AN337" s="77">
        <f>AF337+AJ337</f>
        <v>11232300</v>
      </c>
      <c r="AO337" s="77">
        <f>AG337+AK337</f>
        <v>0</v>
      </c>
      <c r="AP337" s="77">
        <f>9947300+1200000</f>
        <v>11147300</v>
      </c>
      <c r="AQ337" s="77"/>
      <c r="AR337" s="77">
        <f>AP337</f>
        <v>11147300</v>
      </c>
      <c r="AS337" s="77"/>
      <c r="AT337" s="77"/>
      <c r="AU337" s="77"/>
      <c r="AV337" s="77">
        <f>AT337</f>
        <v>0</v>
      </c>
      <c r="AW337" s="77"/>
      <c r="AX337" s="77">
        <f>AP337+AT337</f>
        <v>11147300</v>
      </c>
      <c r="AY337" s="77">
        <f>AQ337+AU337</f>
        <v>0</v>
      </c>
      <c r="AZ337" s="77">
        <f>AR337+AV337</f>
        <v>11147300</v>
      </c>
      <c r="BA337" s="77">
        <f>AS337+AW337</f>
        <v>0</v>
      </c>
      <c r="BB337" s="103">
        <v>0</v>
      </c>
      <c r="BC337" s="103">
        <v>0</v>
      </c>
    </row>
    <row r="338" spans="1:55" s="116" customFormat="1" ht="32.25" hidden="1" customHeight="1" x14ac:dyDescent="0.25">
      <c r="A338" s="27" t="s">
        <v>556</v>
      </c>
      <c r="B338" s="123"/>
      <c r="C338" s="123"/>
      <c r="D338" s="123"/>
      <c r="E338" s="62">
        <v>852</v>
      </c>
      <c r="F338" s="63" t="s">
        <v>477</v>
      </c>
      <c r="G338" s="62" t="s">
        <v>399</v>
      </c>
      <c r="H338" s="62" t="s">
        <v>557</v>
      </c>
      <c r="I338" s="63"/>
      <c r="J338" s="77">
        <f t="shared" ref="J338:S339" si="425">J339</f>
        <v>0</v>
      </c>
      <c r="K338" s="77">
        <f t="shared" si="425"/>
        <v>0</v>
      </c>
      <c r="L338" s="77">
        <f t="shared" si="425"/>
        <v>0</v>
      </c>
      <c r="M338" s="77">
        <f t="shared" si="425"/>
        <v>0</v>
      </c>
      <c r="N338" s="77">
        <f t="shared" si="425"/>
        <v>0</v>
      </c>
      <c r="O338" s="77">
        <f t="shared" si="425"/>
        <v>0</v>
      </c>
      <c r="P338" s="77">
        <f t="shared" si="425"/>
        <v>0</v>
      </c>
      <c r="Q338" s="77">
        <f t="shared" si="425"/>
        <v>0</v>
      </c>
      <c r="R338" s="77">
        <f t="shared" si="425"/>
        <v>0</v>
      </c>
      <c r="S338" s="77">
        <f t="shared" si="425"/>
        <v>0</v>
      </c>
      <c r="T338" s="77">
        <f t="shared" ref="T338:AC339" si="426">T339</f>
        <v>0</v>
      </c>
      <c r="U338" s="77">
        <f t="shared" si="426"/>
        <v>0</v>
      </c>
      <c r="V338" s="77">
        <f t="shared" si="426"/>
        <v>0</v>
      </c>
      <c r="W338" s="77">
        <f t="shared" si="426"/>
        <v>0</v>
      </c>
      <c r="X338" s="77">
        <f t="shared" si="426"/>
        <v>0</v>
      </c>
      <c r="Y338" s="77">
        <f t="shared" si="426"/>
        <v>0</v>
      </c>
      <c r="Z338" s="77">
        <f t="shared" si="426"/>
        <v>0</v>
      </c>
      <c r="AA338" s="77">
        <f t="shared" si="426"/>
        <v>0</v>
      </c>
      <c r="AB338" s="77">
        <f t="shared" si="426"/>
        <v>0</v>
      </c>
      <c r="AC338" s="77">
        <f t="shared" si="426"/>
        <v>0</v>
      </c>
      <c r="AD338" s="77">
        <f t="shared" ref="AD338:AM339" si="427">AD339</f>
        <v>0</v>
      </c>
      <c r="AE338" s="77">
        <f t="shared" si="427"/>
        <v>0</v>
      </c>
      <c r="AF338" s="77">
        <f t="shared" si="427"/>
        <v>0</v>
      </c>
      <c r="AG338" s="77">
        <f t="shared" si="427"/>
        <v>0</v>
      </c>
      <c r="AH338" s="77">
        <f t="shared" si="427"/>
        <v>0</v>
      </c>
      <c r="AI338" s="77">
        <f t="shared" si="427"/>
        <v>0</v>
      </c>
      <c r="AJ338" s="77">
        <f t="shared" si="427"/>
        <v>0</v>
      </c>
      <c r="AK338" s="77">
        <f t="shared" si="427"/>
        <v>0</v>
      </c>
      <c r="AL338" s="77">
        <f t="shared" si="427"/>
        <v>0</v>
      </c>
      <c r="AM338" s="77">
        <f t="shared" si="427"/>
        <v>0</v>
      </c>
      <c r="AN338" s="77">
        <f t="shared" ref="AN338:AW339" si="428">AN339</f>
        <v>0</v>
      </c>
      <c r="AO338" s="77">
        <f t="shared" si="428"/>
        <v>0</v>
      </c>
      <c r="AP338" s="77">
        <f t="shared" si="428"/>
        <v>0</v>
      </c>
      <c r="AQ338" s="77">
        <f t="shared" si="428"/>
        <v>0</v>
      </c>
      <c r="AR338" s="77">
        <f t="shared" si="428"/>
        <v>0</v>
      </c>
      <c r="AS338" s="77">
        <f t="shared" si="428"/>
        <v>0</v>
      </c>
      <c r="AT338" s="77">
        <f t="shared" si="428"/>
        <v>0</v>
      </c>
      <c r="AU338" s="77">
        <f t="shared" si="428"/>
        <v>0</v>
      </c>
      <c r="AV338" s="77">
        <f t="shared" si="428"/>
        <v>0</v>
      </c>
      <c r="AW338" s="77">
        <f t="shared" si="428"/>
        <v>0</v>
      </c>
      <c r="AX338" s="77">
        <f t="shared" ref="AX338:BA339" si="429">AX339</f>
        <v>0</v>
      </c>
      <c r="AY338" s="77">
        <f t="shared" si="429"/>
        <v>0</v>
      </c>
      <c r="AZ338" s="77">
        <f t="shared" si="429"/>
        <v>0</v>
      </c>
      <c r="BA338" s="77">
        <f t="shared" si="429"/>
        <v>0</v>
      </c>
      <c r="BB338" s="103">
        <v>0</v>
      </c>
      <c r="BC338" s="103">
        <v>0</v>
      </c>
    </row>
    <row r="339" spans="1:55" s="116" customFormat="1" ht="32.25" hidden="1" customHeight="1" x14ac:dyDescent="0.25">
      <c r="A339" s="27" t="s">
        <v>392</v>
      </c>
      <c r="B339" s="123"/>
      <c r="C339" s="123"/>
      <c r="D339" s="123"/>
      <c r="E339" s="62">
        <v>852</v>
      </c>
      <c r="F339" s="63" t="s">
        <v>477</v>
      </c>
      <c r="G339" s="62" t="s">
        <v>399</v>
      </c>
      <c r="H339" s="62" t="s">
        <v>557</v>
      </c>
      <c r="I339" s="63" t="s">
        <v>396</v>
      </c>
      <c r="J339" s="77">
        <f t="shared" si="425"/>
        <v>0</v>
      </c>
      <c r="K339" s="77">
        <f t="shared" si="425"/>
        <v>0</v>
      </c>
      <c r="L339" s="77">
        <f t="shared" si="425"/>
        <v>0</v>
      </c>
      <c r="M339" s="77">
        <f t="shared" si="425"/>
        <v>0</v>
      </c>
      <c r="N339" s="77">
        <f t="shared" si="425"/>
        <v>0</v>
      </c>
      <c r="O339" s="77">
        <f t="shared" si="425"/>
        <v>0</v>
      </c>
      <c r="P339" s="77">
        <f t="shared" si="425"/>
        <v>0</v>
      </c>
      <c r="Q339" s="77">
        <f t="shared" si="425"/>
        <v>0</v>
      </c>
      <c r="R339" s="77">
        <f t="shared" si="425"/>
        <v>0</v>
      </c>
      <c r="S339" s="77">
        <f t="shared" si="425"/>
        <v>0</v>
      </c>
      <c r="T339" s="77">
        <f t="shared" si="426"/>
        <v>0</v>
      </c>
      <c r="U339" s="77">
        <f t="shared" si="426"/>
        <v>0</v>
      </c>
      <c r="V339" s="77">
        <f t="shared" si="426"/>
        <v>0</v>
      </c>
      <c r="W339" s="77">
        <f t="shared" si="426"/>
        <v>0</v>
      </c>
      <c r="X339" s="77">
        <f t="shared" si="426"/>
        <v>0</v>
      </c>
      <c r="Y339" s="77">
        <f t="shared" si="426"/>
        <v>0</v>
      </c>
      <c r="Z339" s="77">
        <f t="shared" si="426"/>
        <v>0</v>
      </c>
      <c r="AA339" s="77">
        <f t="shared" si="426"/>
        <v>0</v>
      </c>
      <c r="AB339" s="77">
        <f t="shared" si="426"/>
        <v>0</v>
      </c>
      <c r="AC339" s="77">
        <f t="shared" si="426"/>
        <v>0</v>
      </c>
      <c r="AD339" s="77">
        <f t="shared" si="427"/>
        <v>0</v>
      </c>
      <c r="AE339" s="77">
        <f t="shared" si="427"/>
        <v>0</v>
      </c>
      <c r="AF339" s="77">
        <f t="shared" si="427"/>
        <v>0</v>
      </c>
      <c r="AG339" s="77">
        <f t="shared" si="427"/>
        <v>0</v>
      </c>
      <c r="AH339" s="77">
        <f t="shared" si="427"/>
        <v>0</v>
      </c>
      <c r="AI339" s="77">
        <f t="shared" si="427"/>
        <v>0</v>
      </c>
      <c r="AJ339" s="77">
        <f t="shared" si="427"/>
        <v>0</v>
      </c>
      <c r="AK339" s="77">
        <f t="shared" si="427"/>
        <v>0</v>
      </c>
      <c r="AL339" s="77">
        <f t="shared" si="427"/>
        <v>0</v>
      </c>
      <c r="AM339" s="77">
        <f t="shared" si="427"/>
        <v>0</v>
      </c>
      <c r="AN339" s="77">
        <f t="shared" si="428"/>
        <v>0</v>
      </c>
      <c r="AO339" s="77">
        <f t="shared" si="428"/>
        <v>0</v>
      </c>
      <c r="AP339" s="77">
        <f t="shared" si="428"/>
        <v>0</v>
      </c>
      <c r="AQ339" s="77">
        <f t="shared" si="428"/>
        <v>0</v>
      </c>
      <c r="AR339" s="77">
        <f t="shared" si="428"/>
        <v>0</v>
      </c>
      <c r="AS339" s="77">
        <f t="shared" si="428"/>
        <v>0</v>
      </c>
      <c r="AT339" s="77">
        <f t="shared" si="428"/>
        <v>0</v>
      </c>
      <c r="AU339" s="77">
        <f t="shared" si="428"/>
        <v>0</v>
      </c>
      <c r="AV339" s="77">
        <f t="shared" si="428"/>
        <v>0</v>
      </c>
      <c r="AW339" s="77">
        <f t="shared" si="428"/>
        <v>0</v>
      </c>
      <c r="AX339" s="77">
        <f t="shared" si="429"/>
        <v>0</v>
      </c>
      <c r="AY339" s="77">
        <f t="shared" si="429"/>
        <v>0</v>
      </c>
      <c r="AZ339" s="77">
        <f t="shared" si="429"/>
        <v>0</v>
      </c>
      <c r="BA339" s="77">
        <f t="shared" si="429"/>
        <v>0</v>
      </c>
      <c r="BB339" s="103">
        <v>0</v>
      </c>
      <c r="BC339" s="103">
        <v>0</v>
      </c>
    </row>
    <row r="340" spans="1:55" s="116" customFormat="1" ht="32.25" hidden="1" customHeight="1" x14ac:dyDescent="0.25">
      <c r="A340" s="27" t="s">
        <v>393</v>
      </c>
      <c r="B340" s="123"/>
      <c r="C340" s="123"/>
      <c r="D340" s="123"/>
      <c r="E340" s="62">
        <v>852</v>
      </c>
      <c r="F340" s="63" t="s">
        <v>477</v>
      </c>
      <c r="G340" s="62" t="s">
        <v>399</v>
      </c>
      <c r="H340" s="62" t="s">
        <v>557</v>
      </c>
      <c r="I340" s="63" t="s">
        <v>397</v>
      </c>
      <c r="J340" s="122"/>
      <c r="K340" s="122"/>
      <c r="L340" s="77">
        <f>J340</f>
        <v>0</v>
      </c>
      <c r="M340" s="122"/>
      <c r="N340" s="122"/>
      <c r="O340" s="122"/>
      <c r="P340" s="77">
        <f>N340</f>
        <v>0</v>
      </c>
      <c r="Q340" s="122"/>
      <c r="R340" s="77">
        <f>J340+N340</f>
        <v>0</v>
      </c>
      <c r="S340" s="77">
        <f>K340+O340</f>
        <v>0</v>
      </c>
      <c r="T340" s="77">
        <f>L340+P340</f>
        <v>0</v>
      </c>
      <c r="U340" s="77">
        <f>M340+Q340</f>
        <v>0</v>
      </c>
      <c r="V340" s="122"/>
      <c r="W340" s="122"/>
      <c r="X340" s="77">
        <f>V340</f>
        <v>0</v>
      </c>
      <c r="Y340" s="122"/>
      <c r="Z340" s="77">
        <f>R340+V340</f>
        <v>0</v>
      </c>
      <c r="AA340" s="77">
        <f>S340+W340</f>
        <v>0</v>
      </c>
      <c r="AB340" s="77">
        <f>T340+X340</f>
        <v>0</v>
      </c>
      <c r="AC340" s="77">
        <f>U340+Y340</f>
        <v>0</v>
      </c>
      <c r="AD340" s="122"/>
      <c r="AE340" s="122"/>
      <c r="AF340" s="77">
        <f>AD340</f>
        <v>0</v>
      </c>
      <c r="AG340" s="122"/>
      <c r="AH340" s="122"/>
      <c r="AI340" s="122"/>
      <c r="AJ340" s="77">
        <f>AH340</f>
        <v>0</v>
      </c>
      <c r="AK340" s="122"/>
      <c r="AL340" s="77">
        <f>AD340+AH340</f>
        <v>0</v>
      </c>
      <c r="AM340" s="77">
        <f>AE340+AI340</f>
        <v>0</v>
      </c>
      <c r="AN340" s="77">
        <f>AF340+AJ340</f>
        <v>0</v>
      </c>
      <c r="AO340" s="77">
        <f>AG340+AK340</f>
        <v>0</v>
      </c>
      <c r="AP340" s="122"/>
      <c r="AQ340" s="122"/>
      <c r="AR340" s="77">
        <f>AP340</f>
        <v>0</v>
      </c>
      <c r="AS340" s="122"/>
      <c r="AT340" s="122"/>
      <c r="AU340" s="122"/>
      <c r="AV340" s="77">
        <f>AT340</f>
        <v>0</v>
      </c>
      <c r="AW340" s="122"/>
      <c r="AX340" s="77">
        <f>AP340+AT340</f>
        <v>0</v>
      </c>
      <c r="AY340" s="77">
        <f>AQ340+AU340</f>
        <v>0</v>
      </c>
      <c r="AZ340" s="77">
        <f>AR340+AV340</f>
        <v>0</v>
      </c>
      <c r="BA340" s="77">
        <f>AS340+AW340</f>
        <v>0</v>
      </c>
      <c r="BB340" s="103">
        <v>0</v>
      </c>
      <c r="BC340" s="103">
        <v>0</v>
      </c>
    </row>
    <row r="341" spans="1:55" s="11" customFormat="1" ht="19.5" customHeight="1" x14ac:dyDescent="0.25">
      <c r="A341" s="27" t="s">
        <v>483</v>
      </c>
      <c r="B341" s="27"/>
      <c r="C341" s="27"/>
      <c r="D341" s="27"/>
      <c r="E341" s="62">
        <v>852</v>
      </c>
      <c r="F341" s="63" t="s">
        <v>477</v>
      </c>
      <c r="G341" s="62" t="s">
        <v>399</v>
      </c>
      <c r="H341" s="62" t="s">
        <v>558</v>
      </c>
      <c r="I341" s="63"/>
      <c r="J341" s="77">
        <f t="shared" ref="J341:S342" si="430">J342</f>
        <v>1710483</v>
      </c>
      <c r="K341" s="77">
        <f t="shared" si="430"/>
        <v>0</v>
      </c>
      <c r="L341" s="77">
        <f t="shared" si="430"/>
        <v>1710483</v>
      </c>
      <c r="M341" s="77">
        <f t="shared" si="430"/>
        <v>0</v>
      </c>
      <c r="N341" s="77">
        <f t="shared" si="430"/>
        <v>228507.99999999977</v>
      </c>
      <c r="O341" s="77">
        <f t="shared" si="430"/>
        <v>0</v>
      </c>
      <c r="P341" s="77">
        <f t="shared" si="430"/>
        <v>228507.99999999977</v>
      </c>
      <c r="Q341" s="77">
        <f t="shared" si="430"/>
        <v>0</v>
      </c>
      <c r="R341" s="77">
        <f t="shared" si="430"/>
        <v>1938990.9999999998</v>
      </c>
      <c r="S341" s="77">
        <f t="shared" si="430"/>
        <v>0</v>
      </c>
      <c r="T341" s="77">
        <f t="shared" ref="T341:AC342" si="431">T342</f>
        <v>1938990.9999999998</v>
      </c>
      <c r="U341" s="77">
        <f t="shared" si="431"/>
        <v>0</v>
      </c>
      <c r="V341" s="77">
        <f t="shared" si="431"/>
        <v>1002566</v>
      </c>
      <c r="W341" s="77">
        <f t="shared" si="431"/>
        <v>0</v>
      </c>
      <c r="X341" s="77">
        <f t="shared" si="431"/>
        <v>1002566</v>
      </c>
      <c r="Y341" s="77">
        <f t="shared" si="431"/>
        <v>0</v>
      </c>
      <c r="Z341" s="77">
        <f t="shared" si="431"/>
        <v>2941557</v>
      </c>
      <c r="AA341" s="77">
        <f t="shared" si="431"/>
        <v>0</v>
      </c>
      <c r="AB341" s="77">
        <f t="shared" si="431"/>
        <v>2941557</v>
      </c>
      <c r="AC341" s="77">
        <f t="shared" si="431"/>
        <v>0</v>
      </c>
      <c r="AD341" s="77">
        <f t="shared" ref="AD341:AM342" si="432">AD342</f>
        <v>0</v>
      </c>
      <c r="AE341" s="77">
        <f t="shared" si="432"/>
        <v>0</v>
      </c>
      <c r="AF341" s="77">
        <f t="shared" si="432"/>
        <v>0</v>
      </c>
      <c r="AG341" s="77">
        <f t="shared" si="432"/>
        <v>0</v>
      </c>
      <c r="AH341" s="77">
        <f t="shared" si="432"/>
        <v>0</v>
      </c>
      <c r="AI341" s="77">
        <f t="shared" si="432"/>
        <v>0</v>
      </c>
      <c r="AJ341" s="77">
        <f t="shared" si="432"/>
        <v>0</v>
      </c>
      <c r="AK341" s="77">
        <f t="shared" si="432"/>
        <v>0</v>
      </c>
      <c r="AL341" s="77">
        <f t="shared" si="432"/>
        <v>0</v>
      </c>
      <c r="AM341" s="77">
        <f t="shared" si="432"/>
        <v>0</v>
      </c>
      <c r="AN341" s="77">
        <f t="shared" ref="AN341:AW342" si="433">AN342</f>
        <v>0</v>
      </c>
      <c r="AO341" s="77">
        <f t="shared" si="433"/>
        <v>0</v>
      </c>
      <c r="AP341" s="77">
        <f t="shared" si="433"/>
        <v>0</v>
      </c>
      <c r="AQ341" s="77">
        <f t="shared" si="433"/>
        <v>0</v>
      </c>
      <c r="AR341" s="77">
        <f t="shared" si="433"/>
        <v>0</v>
      </c>
      <c r="AS341" s="77">
        <f t="shared" si="433"/>
        <v>0</v>
      </c>
      <c r="AT341" s="77">
        <f t="shared" si="433"/>
        <v>0</v>
      </c>
      <c r="AU341" s="77">
        <f t="shared" si="433"/>
        <v>0</v>
      </c>
      <c r="AV341" s="77">
        <f t="shared" si="433"/>
        <v>0</v>
      </c>
      <c r="AW341" s="77">
        <f t="shared" si="433"/>
        <v>0</v>
      </c>
      <c r="AX341" s="77">
        <f t="shared" ref="AX341:BA342" si="434">AX342</f>
        <v>0</v>
      </c>
      <c r="AY341" s="77">
        <f t="shared" si="434"/>
        <v>0</v>
      </c>
      <c r="AZ341" s="77">
        <f t="shared" si="434"/>
        <v>0</v>
      </c>
      <c r="BA341" s="77">
        <f t="shared" si="434"/>
        <v>0</v>
      </c>
      <c r="BB341" s="103">
        <v>0</v>
      </c>
      <c r="BC341" s="103">
        <v>0</v>
      </c>
    </row>
    <row r="342" spans="1:55" s="11" customFormat="1" ht="50.25" customHeight="1" x14ac:dyDescent="0.25">
      <c r="A342" s="27" t="s">
        <v>392</v>
      </c>
      <c r="B342" s="27"/>
      <c r="C342" s="27"/>
      <c r="D342" s="27"/>
      <c r="E342" s="62">
        <v>852</v>
      </c>
      <c r="F342" s="63" t="s">
        <v>477</v>
      </c>
      <c r="G342" s="62" t="s">
        <v>399</v>
      </c>
      <c r="H342" s="62" t="s">
        <v>558</v>
      </c>
      <c r="I342" s="63" t="s">
        <v>396</v>
      </c>
      <c r="J342" s="77">
        <f t="shared" si="430"/>
        <v>1710483</v>
      </c>
      <c r="K342" s="77">
        <f t="shared" si="430"/>
        <v>0</v>
      </c>
      <c r="L342" s="77">
        <f t="shared" si="430"/>
        <v>1710483</v>
      </c>
      <c r="M342" s="77">
        <f t="shared" si="430"/>
        <v>0</v>
      </c>
      <c r="N342" s="77">
        <f t="shared" si="430"/>
        <v>228507.99999999977</v>
      </c>
      <c r="O342" s="77">
        <f t="shared" si="430"/>
        <v>0</v>
      </c>
      <c r="P342" s="77">
        <f t="shared" si="430"/>
        <v>228507.99999999977</v>
      </c>
      <c r="Q342" s="77">
        <f t="shared" si="430"/>
        <v>0</v>
      </c>
      <c r="R342" s="77">
        <f t="shared" si="430"/>
        <v>1938990.9999999998</v>
      </c>
      <c r="S342" s="77">
        <f t="shared" si="430"/>
        <v>0</v>
      </c>
      <c r="T342" s="77">
        <f t="shared" si="431"/>
        <v>1938990.9999999998</v>
      </c>
      <c r="U342" s="77">
        <f t="shared" si="431"/>
        <v>0</v>
      </c>
      <c r="V342" s="77">
        <f t="shared" si="431"/>
        <v>1002566</v>
      </c>
      <c r="W342" s="77">
        <f t="shared" si="431"/>
        <v>0</v>
      </c>
      <c r="X342" s="77">
        <f t="shared" si="431"/>
        <v>1002566</v>
      </c>
      <c r="Y342" s="77">
        <f t="shared" si="431"/>
        <v>0</v>
      </c>
      <c r="Z342" s="77">
        <f t="shared" si="431"/>
        <v>2941557</v>
      </c>
      <c r="AA342" s="77">
        <f t="shared" si="431"/>
        <v>0</v>
      </c>
      <c r="AB342" s="77">
        <f t="shared" si="431"/>
        <v>2941557</v>
      </c>
      <c r="AC342" s="77">
        <f t="shared" si="431"/>
        <v>0</v>
      </c>
      <c r="AD342" s="77">
        <f t="shared" si="432"/>
        <v>0</v>
      </c>
      <c r="AE342" s="77">
        <f t="shared" si="432"/>
        <v>0</v>
      </c>
      <c r="AF342" s="77">
        <f t="shared" si="432"/>
        <v>0</v>
      </c>
      <c r="AG342" s="77">
        <f t="shared" si="432"/>
        <v>0</v>
      </c>
      <c r="AH342" s="77">
        <f t="shared" si="432"/>
        <v>0</v>
      </c>
      <c r="AI342" s="77">
        <f t="shared" si="432"/>
        <v>0</v>
      </c>
      <c r="AJ342" s="77">
        <f t="shared" si="432"/>
        <v>0</v>
      </c>
      <c r="AK342" s="77">
        <f t="shared" si="432"/>
        <v>0</v>
      </c>
      <c r="AL342" s="77">
        <f t="shared" si="432"/>
        <v>0</v>
      </c>
      <c r="AM342" s="77">
        <f t="shared" si="432"/>
        <v>0</v>
      </c>
      <c r="AN342" s="77">
        <f t="shared" si="433"/>
        <v>0</v>
      </c>
      <c r="AO342" s="77">
        <f t="shared" si="433"/>
        <v>0</v>
      </c>
      <c r="AP342" s="77">
        <f t="shared" si="433"/>
        <v>0</v>
      </c>
      <c r="AQ342" s="77">
        <f t="shared" si="433"/>
        <v>0</v>
      </c>
      <c r="AR342" s="77">
        <f t="shared" si="433"/>
        <v>0</v>
      </c>
      <c r="AS342" s="77">
        <f t="shared" si="433"/>
        <v>0</v>
      </c>
      <c r="AT342" s="77">
        <f t="shared" si="433"/>
        <v>0</v>
      </c>
      <c r="AU342" s="77">
        <f t="shared" si="433"/>
        <v>0</v>
      </c>
      <c r="AV342" s="77">
        <f t="shared" si="433"/>
        <v>0</v>
      </c>
      <c r="AW342" s="77">
        <f t="shared" si="433"/>
        <v>0</v>
      </c>
      <c r="AX342" s="77">
        <f t="shared" si="434"/>
        <v>0</v>
      </c>
      <c r="AY342" s="77">
        <f t="shared" si="434"/>
        <v>0</v>
      </c>
      <c r="AZ342" s="77">
        <f t="shared" si="434"/>
        <v>0</v>
      </c>
      <c r="BA342" s="77">
        <f t="shared" si="434"/>
        <v>0</v>
      </c>
      <c r="BB342" s="103">
        <v>0</v>
      </c>
      <c r="BC342" s="103">
        <v>0</v>
      </c>
    </row>
    <row r="343" spans="1:55" s="11" customFormat="1" ht="18" customHeight="1" x14ac:dyDescent="0.25">
      <c r="A343" s="27" t="s">
        <v>393</v>
      </c>
      <c r="B343" s="27"/>
      <c r="C343" s="27"/>
      <c r="D343" s="27"/>
      <c r="E343" s="62">
        <v>852</v>
      </c>
      <c r="F343" s="63" t="s">
        <v>477</v>
      </c>
      <c r="G343" s="62" t="s">
        <v>399</v>
      </c>
      <c r="H343" s="62" t="s">
        <v>558</v>
      </c>
      <c r="I343" s="63" t="s">
        <v>397</v>
      </c>
      <c r="J343" s="77">
        <f>232954+1444195+33334</f>
        <v>1710483</v>
      </c>
      <c r="K343" s="77"/>
      <c r="L343" s="77">
        <f>J343</f>
        <v>1710483</v>
      </c>
      <c r="M343" s="77"/>
      <c r="N343" s="77">
        <f>55928.84+560327+919024+25920+62143.16+157987-1562267+21220+21090-33334+469</f>
        <v>228507.99999999977</v>
      </c>
      <c r="O343" s="77"/>
      <c r="P343" s="77">
        <f>N343</f>
        <v>228507.99999999977</v>
      </c>
      <c r="Q343" s="77"/>
      <c r="R343" s="77">
        <f>J343+N343</f>
        <v>1938990.9999999998</v>
      </c>
      <c r="S343" s="77">
        <f>K343+O343</f>
        <v>0</v>
      </c>
      <c r="T343" s="77">
        <f>L343+P343</f>
        <v>1938990.9999999998</v>
      </c>
      <c r="U343" s="77">
        <f>M343+Q343</f>
        <v>0</v>
      </c>
      <c r="V343" s="77">
        <v>1002566</v>
      </c>
      <c r="W343" s="77"/>
      <c r="X343" s="77">
        <f>V343</f>
        <v>1002566</v>
      </c>
      <c r="Y343" s="77"/>
      <c r="Z343" s="77">
        <f>R343+V343</f>
        <v>2941557</v>
      </c>
      <c r="AA343" s="77">
        <f>S343+W343</f>
        <v>0</v>
      </c>
      <c r="AB343" s="77">
        <f>T343+X343</f>
        <v>2941557</v>
      </c>
      <c r="AC343" s="77">
        <f>U343+Y343</f>
        <v>0</v>
      </c>
      <c r="AD343" s="77"/>
      <c r="AE343" s="77"/>
      <c r="AF343" s="77">
        <f>AD343</f>
        <v>0</v>
      </c>
      <c r="AG343" s="77"/>
      <c r="AH343" s="77"/>
      <c r="AI343" s="77"/>
      <c r="AJ343" s="77">
        <f>AH343</f>
        <v>0</v>
      </c>
      <c r="AK343" s="77"/>
      <c r="AL343" s="77">
        <f>AD343+AH343</f>
        <v>0</v>
      </c>
      <c r="AM343" s="77">
        <f>AE343+AI343</f>
        <v>0</v>
      </c>
      <c r="AN343" s="77">
        <f>AF343+AJ343</f>
        <v>0</v>
      </c>
      <c r="AO343" s="77">
        <f>AG343+AK343</f>
        <v>0</v>
      </c>
      <c r="AP343" s="77"/>
      <c r="AQ343" s="77"/>
      <c r="AR343" s="77">
        <f>AP343</f>
        <v>0</v>
      </c>
      <c r="AS343" s="77"/>
      <c r="AT343" s="77"/>
      <c r="AU343" s="77"/>
      <c r="AV343" s="77">
        <f>AT343</f>
        <v>0</v>
      </c>
      <c r="AW343" s="77"/>
      <c r="AX343" s="77">
        <f>AP343+AT343</f>
        <v>0</v>
      </c>
      <c r="AY343" s="77">
        <f>AQ343+AU343</f>
        <v>0</v>
      </c>
      <c r="AZ343" s="77">
        <f>AR343+AV343</f>
        <v>0</v>
      </c>
      <c r="BA343" s="77">
        <f>AS343+AW343</f>
        <v>0</v>
      </c>
      <c r="BB343" s="103">
        <v>0</v>
      </c>
      <c r="BC343" s="103">
        <v>0</v>
      </c>
    </row>
    <row r="344" spans="1:55" s="11" customFormat="1" ht="32.25" hidden="1" customHeight="1" x14ac:dyDescent="0.25">
      <c r="A344" s="27" t="s">
        <v>559</v>
      </c>
      <c r="B344" s="27"/>
      <c r="C344" s="27"/>
      <c r="D344" s="27"/>
      <c r="E344" s="62">
        <v>852</v>
      </c>
      <c r="F344" s="62" t="s">
        <v>477</v>
      </c>
      <c r="G344" s="62" t="s">
        <v>399</v>
      </c>
      <c r="H344" s="62" t="s">
        <v>560</v>
      </c>
      <c r="I344" s="63"/>
      <c r="J344" s="77">
        <f t="shared" ref="J344:S345" si="435">J345</f>
        <v>0</v>
      </c>
      <c r="K344" s="77">
        <f t="shared" si="435"/>
        <v>0</v>
      </c>
      <c r="L344" s="77">
        <f t="shared" si="435"/>
        <v>0</v>
      </c>
      <c r="M344" s="77">
        <f t="shared" si="435"/>
        <v>0</v>
      </c>
      <c r="N344" s="77">
        <f t="shared" si="435"/>
        <v>0</v>
      </c>
      <c r="O344" s="77">
        <f t="shared" si="435"/>
        <v>0</v>
      </c>
      <c r="P344" s="77">
        <f t="shared" si="435"/>
        <v>0</v>
      </c>
      <c r="Q344" s="77">
        <f t="shared" si="435"/>
        <v>0</v>
      </c>
      <c r="R344" s="77">
        <f t="shared" si="435"/>
        <v>0</v>
      </c>
      <c r="S344" s="77">
        <f t="shared" si="435"/>
        <v>0</v>
      </c>
      <c r="T344" s="77">
        <f t="shared" ref="T344:AC345" si="436">T345</f>
        <v>0</v>
      </c>
      <c r="U344" s="77">
        <f t="shared" si="436"/>
        <v>0</v>
      </c>
      <c r="V344" s="77">
        <f t="shared" si="436"/>
        <v>0</v>
      </c>
      <c r="W344" s="77">
        <f t="shared" si="436"/>
        <v>0</v>
      </c>
      <c r="X344" s="77">
        <f t="shared" si="436"/>
        <v>0</v>
      </c>
      <c r="Y344" s="77">
        <f t="shared" si="436"/>
        <v>0</v>
      </c>
      <c r="Z344" s="77">
        <f t="shared" si="436"/>
        <v>0</v>
      </c>
      <c r="AA344" s="77">
        <f t="shared" si="436"/>
        <v>0</v>
      </c>
      <c r="AB344" s="77">
        <f t="shared" si="436"/>
        <v>0</v>
      </c>
      <c r="AC344" s="77">
        <f t="shared" si="436"/>
        <v>0</v>
      </c>
      <c r="AD344" s="77">
        <f t="shared" ref="AD344:AM345" si="437">AD345</f>
        <v>0</v>
      </c>
      <c r="AE344" s="77">
        <f t="shared" si="437"/>
        <v>0</v>
      </c>
      <c r="AF344" s="77">
        <f t="shared" si="437"/>
        <v>0</v>
      </c>
      <c r="AG344" s="77">
        <f t="shared" si="437"/>
        <v>0</v>
      </c>
      <c r="AH344" s="77">
        <f t="shared" si="437"/>
        <v>0</v>
      </c>
      <c r="AI344" s="77">
        <f t="shared" si="437"/>
        <v>0</v>
      </c>
      <c r="AJ344" s="77">
        <f t="shared" si="437"/>
        <v>0</v>
      </c>
      <c r="AK344" s="77">
        <f t="shared" si="437"/>
        <v>0</v>
      </c>
      <c r="AL344" s="77">
        <f t="shared" si="437"/>
        <v>0</v>
      </c>
      <c r="AM344" s="77">
        <f t="shared" si="437"/>
        <v>0</v>
      </c>
      <c r="AN344" s="77">
        <f t="shared" ref="AN344:AW345" si="438">AN345</f>
        <v>0</v>
      </c>
      <c r="AO344" s="77">
        <f t="shared" si="438"/>
        <v>0</v>
      </c>
      <c r="AP344" s="77">
        <f t="shared" si="438"/>
        <v>0</v>
      </c>
      <c r="AQ344" s="77">
        <f t="shared" si="438"/>
        <v>0</v>
      </c>
      <c r="AR344" s="77">
        <f t="shared" si="438"/>
        <v>0</v>
      </c>
      <c r="AS344" s="77">
        <f t="shared" si="438"/>
        <v>0</v>
      </c>
      <c r="AT344" s="77">
        <f t="shared" si="438"/>
        <v>0</v>
      </c>
      <c r="AU344" s="77">
        <f t="shared" si="438"/>
        <v>0</v>
      </c>
      <c r="AV344" s="77">
        <f t="shared" si="438"/>
        <v>0</v>
      </c>
      <c r="AW344" s="77">
        <f t="shared" si="438"/>
        <v>0</v>
      </c>
      <c r="AX344" s="77">
        <f t="shared" ref="AX344:BA345" si="439">AX345</f>
        <v>0</v>
      </c>
      <c r="AY344" s="77">
        <f t="shared" si="439"/>
        <v>0</v>
      </c>
      <c r="AZ344" s="77">
        <f t="shared" si="439"/>
        <v>0</v>
      </c>
      <c r="BA344" s="77">
        <f t="shared" si="439"/>
        <v>0</v>
      </c>
      <c r="BB344" s="103">
        <v>0</v>
      </c>
      <c r="BC344" s="103">
        <v>0</v>
      </c>
    </row>
    <row r="345" spans="1:55" s="11" customFormat="1" ht="32.25" hidden="1" customHeight="1" x14ac:dyDescent="0.25">
      <c r="A345" s="27" t="s">
        <v>392</v>
      </c>
      <c r="B345" s="27"/>
      <c r="C345" s="27"/>
      <c r="D345" s="27"/>
      <c r="E345" s="62">
        <v>852</v>
      </c>
      <c r="F345" s="63" t="s">
        <v>477</v>
      </c>
      <c r="G345" s="62" t="s">
        <v>399</v>
      </c>
      <c r="H345" s="62" t="s">
        <v>560</v>
      </c>
      <c r="I345" s="63" t="s">
        <v>396</v>
      </c>
      <c r="J345" s="77">
        <f t="shared" si="435"/>
        <v>0</v>
      </c>
      <c r="K345" s="77">
        <f t="shared" si="435"/>
        <v>0</v>
      </c>
      <c r="L345" s="77">
        <f t="shared" si="435"/>
        <v>0</v>
      </c>
      <c r="M345" s="77">
        <f t="shared" si="435"/>
        <v>0</v>
      </c>
      <c r="N345" s="77">
        <f t="shared" si="435"/>
        <v>0</v>
      </c>
      <c r="O345" s="77">
        <f t="shared" si="435"/>
        <v>0</v>
      </c>
      <c r="P345" s="77">
        <f t="shared" si="435"/>
        <v>0</v>
      </c>
      <c r="Q345" s="77">
        <f t="shared" si="435"/>
        <v>0</v>
      </c>
      <c r="R345" s="77">
        <f t="shared" si="435"/>
        <v>0</v>
      </c>
      <c r="S345" s="77">
        <f t="shared" si="435"/>
        <v>0</v>
      </c>
      <c r="T345" s="77">
        <f t="shared" si="436"/>
        <v>0</v>
      </c>
      <c r="U345" s="77">
        <f t="shared" si="436"/>
        <v>0</v>
      </c>
      <c r="V345" s="77">
        <f t="shared" si="436"/>
        <v>0</v>
      </c>
      <c r="W345" s="77">
        <f t="shared" si="436"/>
        <v>0</v>
      </c>
      <c r="X345" s="77">
        <f t="shared" si="436"/>
        <v>0</v>
      </c>
      <c r="Y345" s="77">
        <f t="shared" si="436"/>
        <v>0</v>
      </c>
      <c r="Z345" s="77">
        <f t="shared" si="436"/>
        <v>0</v>
      </c>
      <c r="AA345" s="77">
        <f t="shared" si="436"/>
        <v>0</v>
      </c>
      <c r="AB345" s="77">
        <f t="shared" si="436"/>
        <v>0</v>
      </c>
      <c r="AC345" s="77">
        <f t="shared" si="436"/>
        <v>0</v>
      </c>
      <c r="AD345" s="77">
        <f t="shared" si="437"/>
        <v>0</v>
      </c>
      <c r="AE345" s="77">
        <f t="shared" si="437"/>
        <v>0</v>
      </c>
      <c r="AF345" s="77">
        <f t="shared" si="437"/>
        <v>0</v>
      </c>
      <c r="AG345" s="77">
        <f t="shared" si="437"/>
        <v>0</v>
      </c>
      <c r="AH345" s="77">
        <f t="shared" si="437"/>
        <v>0</v>
      </c>
      <c r="AI345" s="77">
        <f t="shared" si="437"/>
        <v>0</v>
      </c>
      <c r="AJ345" s="77">
        <f t="shared" si="437"/>
        <v>0</v>
      </c>
      <c r="AK345" s="77">
        <f t="shared" si="437"/>
        <v>0</v>
      </c>
      <c r="AL345" s="77">
        <f t="shared" si="437"/>
        <v>0</v>
      </c>
      <c r="AM345" s="77">
        <f t="shared" si="437"/>
        <v>0</v>
      </c>
      <c r="AN345" s="77">
        <f t="shared" si="438"/>
        <v>0</v>
      </c>
      <c r="AO345" s="77">
        <f t="shared" si="438"/>
        <v>0</v>
      </c>
      <c r="AP345" s="77">
        <f t="shared" si="438"/>
        <v>0</v>
      </c>
      <c r="AQ345" s="77">
        <f t="shared" si="438"/>
        <v>0</v>
      </c>
      <c r="AR345" s="77">
        <f t="shared" si="438"/>
        <v>0</v>
      </c>
      <c r="AS345" s="77">
        <f t="shared" si="438"/>
        <v>0</v>
      </c>
      <c r="AT345" s="77">
        <f t="shared" si="438"/>
        <v>0</v>
      </c>
      <c r="AU345" s="77">
        <f t="shared" si="438"/>
        <v>0</v>
      </c>
      <c r="AV345" s="77">
        <f t="shared" si="438"/>
        <v>0</v>
      </c>
      <c r="AW345" s="77">
        <f t="shared" si="438"/>
        <v>0</v>
      </c>
      <c r="AX345" s="77">
        <f t="shared" si="439"/>
        <v>0</v>
      </c>
      <c r="AY345" s="77">
        <f t="shared" si="439"/>
        <v>0</v>
      </c>
      <c r="AZ345" s="77">
        <f t="shared" si="439"/>
        <v>0</v>
      </c>
      <c r="BA345" s="77">
        <f t="shared" si="439"/>
        <v>0</v>
      </c>
      <c r="BB345" s="103">
        <v>0</v>
      </c>
      <c r="BC345" s="103">
        <v>0</v>
      </c>
    </row>
    <row r="346" spans="1:55" s="11" customFormat="1" ht="32.25" hidden="1" customHeight="1" x14ac:dyDescent="0.25">
      <c r="A346" s="27" t="s">
        <v>393</v>
      </c>
      <c r="B346" s="27"/>
      <c r="C346" s="27"/>
      <c r="D346" s="27"/>
      <c r="E346" s="62">
        <v>852</v>
      </c>
      <c r="F346" s="63" t="s">
        <v>477</v>
      </c>
      <c r="G346" s="62" t="s">
        <v>399</v>
      </c>
      <c r="H346" s="62" t="s">
        <v>560</v>
      </c>
      <c r="I346" s="63" t="s">
        <v>397</v>
      </c>
      <c r="J346" s="77">
        <f>1434800-1434800</f>
        <v>0</v>
      </c>
      <c r="K346" s="77"/>
      <c r="L346" s="77">
        <f>J346</f>
        <v>0</v>
      </c>
      <c r="M346" s="77"/>
      <c r="N346" s="77">
        <f>1434800-1434800</f>
        <v>0</v>
      </c>
      <c r="O346" s="77"/>
      <c r="P346" s="77">
        <f>N346</f>
        <v>0</v>
      </c>
      <c r="Q346" s="77"/>
      <c r="R346" s="77">
        <f>J346+N346</f>
        <v>0</v>
      </c>
      <c r="S346" s="77">
        <f>K346+O346</f>
        <v>0</v>
      </c>
      <c r="T346" s="77">
        <f>L346+P346</f>
        <v>0</v>
      </c>
      <c r="U346" s="77">
        <f>M346+Q346</f>
        <v>0</v>
      </c>
      <c r="V346" s="77">
        <f>1434800-1434800</f>
        <v>0</v>
      </c>
      <c r="W346" s="77"/>
      <c r="X346" s="77">
        <f>V346</f>
        <v>0</v>
      </c>
      <c r="Y346" s="77"/>
      <c r="Z346" s="77">
        <f>R346+V346</f>
        <v>0</v>
      </c>
      <c r="AA346" s="77">
        <f>S346+W346</f>
        <v>0</v>
      </c>
      <c r="AB346" s="77">
        <f>T346+X346</f>
        <v>0</v>
      </c>
      <c r="AC346" s="77">
        <f>U346+Y346</f>
        <v>0</v>
      </c>
      <c r="AD346" s="77">
        <f>1085000-1085000</f>
        <v>0</v>
      </c>
      <c r="AE346" s="77"/>
      <c r="AF346" s="77">
        <f>AD346</f>
        <v>0</v>
      </c>
      <c r="AG346" s="77"/>
      <c r="AH346" s="77">
        <f>1434800-1434800</f>
        <v>0</v>
      </c>
      <c r="AI346" s="77"/>
      <c r="AJ346" s="77">
        <f>AH346</f>
        <v>0</v>
      </c>
      <c r="AK346" s="77"/>
      <c r="AL346" s="77">
        <f>AD346+AH346</f>
        <v>0</v>
      </c>
      <c r="AM346" s="77">
        <f>AE346+AI346</f>
        <v>0</v>
      </c>
      <c r="AN346" s="77">
        <f>AF346+AJ346</f>
        <v>0</v>
      </c>
      <c r="AO346" s="77">
        <f>AG346+AK346</f>
        <v>0</v>
      </c>
      <c r="AP346" s="77">
        <f>1200000-1200000</f>
        <v>0</v>
      </c>
      <c r="AQ346" s="77"/>
      <c r="AR346" s="77">
        <f>AP346</f>
        <v>0</v>
      </c>
      <c r="AS346" s="77"/>
      <c r="AT346" s="77">
        <f>1434800-1434800</f>
        <v>0</v>
      </c>
      <c r="AU346" s="77"/>
      <c r="AV346" s="77">
        <f>AT346</f>
        <v>0</v>
      </c>
      <c r="AW346" s="77"/>
      <c r="AX346" s="77">
        <f>AP346+AT346</f>
        <v>0</v>
      </c>
      <c r="AY346" s="77">
        <f>AQ346+AU346</f>
        <v>0</v>
      </c>
      <c r="AZ346" s="77">
        <f>AR346+AV346</f>
        <v>0</v>
      </c>
      <c r="BA346" s="77">
        <f>AS346+AW346</f>
        <v>0</v>
      </c>
      <c r="BB346" s="103">
        <v>0</v>
      </c>
      <c r="BC346" s="103">
        <v>0</v>
      </c>
    </row>
    <row r="347" spans="1:55" s="116" customFormat="1" ht="48" customHeight="1" x14ac:dyDescent="0.25">
      <c r="A347" s="27" t="s">
        <v>485</v>
      </c>
      <c r="B347" s="27"/>
      <c r="C347" s="27"/>
      <c r="D347" s="27"/>
      <c r="E347" s="62">
        <v>852</v>
      </c>
      <c r="F347" s="62" t="s">
        <v>477</v>
      </c>
      <c r="G347" s="62" t="s">
        <v>399</v>
      </c>
      <c r="H347" s="62" t="s">
        <v>561</v>
      </c>
      <c r="I347" s="63"/>
      <c r="J347" s="77">
        <f t="shared" ref="J347:S348" si="440">J348</f>
        <v>972067</v>
      </c>
      <c r="K347" s="77">
        <f t="shared" si="440"/>
        <v>0</v>
      </c>
      <c r="L347" s="77">
        <f t="shared" si="440"/>
        <v>972067</v>
      </c>
      <c r="M347" s="77">
        <f t="shared" si="440"/>
        <v>0</v>
      </c>
      <c r="N347" s="77">
        <f t="shared" si="440"/>
        <v>203000</v>
      </c>
      <c r="O347" s="77">
        <f t="shared" si="440"/>
        <v>0</v>
      </c>
      <c r="P347" s="77">
        <f t="shared" si="440"/>
        <v>203000</v>
      </c>
      <c r="Q347" s="77">
        <f t="shared" si="440"/>
        <v>0</v>
      </c>
      <c r="R347" s="77">
        <f t="shared" si="440"/>
        <v>1175067</v>
      </c>
      <c r="S347" s="77">
        <f t="shared" si="440"/>
        <v>0</v>
      </c>
      <c r="T347" s="77">
        <f t="shared" ref="T347:AC348" si="441">T348</f>
        <v>1175067</v>
      </c>
      <c r="U347" s="77">
        <f t="shared" si="441"/>
        <v>0</v>
      </c>
      <c r="V347" s="77">
        <f t="shared" si="441"/>
        <v>935413</v>
      </c>
      <c r="W347" s="77">
        <f t="shared" si="441"/>
        <v>0</v>
      </c>
      <c r="X347" s="77">
        <f t="shared" si="441"/>
        <v>935413</v>
      </c>
      <c r="Y347" s="77">
        <f t="shared" si="441"/>
        <v>0</v>
      </c>
      <c r="Z347" s="77">
        <f t="shared" si="441"/>
        <v>2110480</v>
      </c>
      <c r="AA347" s="77">
        <f t="shared" si="441"/>
        <v>0</v>
      </c>
      <c r="AB347" s="77">
        <f t="shared" si="441"/>
        <v>2110480</v>
      </c>
      <c r="AC347" s="77">
        <f t="shared" si="441"/>
        <v>0</v>
      </c>
      <c r="AD347" s="77">
        <f t="shared" ref="AD347:AM348" si="442">AD348</f>
        <v>0</v>
      </c>
      <c r="AE347" s="77">
        <f t="shared" si="442"/>
        <v>0</v>
      </c>
      <c r="AF347" s="77">
        <f t="shared" si="442"/>
        <v>0</v>
      </c>
      <c r="AG347" s="77">
        <f t="shared" si="442"/>
        <v>0</v>
      </c>
      <c r="AH347" s="77">
        <f t="shared" si="442"/>
        <v>0</v>
      </c>
      <c r="AI347" s="77">
        <f t="shared" si="442"/>
        <v>0</v>
      </c>
      <c r="AJ347" s="77">
        <f t="shared" si="442"/>
        <v>0</v>
      </c>
      <c r="AK347" s="77">
        <f t="shared" si="442"/>
        <v>0</v>
      </c>
      <c r="AL347" s="77">
        <f t="shared" si="442"/>
        <v>0</v>
      </c>
      <c r="AM347" s="77">
        <f t="shared" si="442"/>
        <v>0</v>
      </c>
      <c r="AN347" s="77">
        <f t="shared" ref="AN347:AW348" si="443">AN348</f>
        <v>0</v>
      </c>
      <c r="AO347" s="77">
        <f t="shared" si="443"/>
        <v>0</v>
      </c>
      <c r="AP347" s="77">
        <f t="shared" si="443"/>
        <v>0</v>
      </c>
      <c r="AQ347" s="77">
        <f t="shared" si="443"/>
        <v>0</v>
      </c>
      <c r="AR347" s="77">
        <f t="shared" si="443"/>
        <v>0</v>
      </c>
      <c r="AS347" s="77">
        <f t="shared" si="443"/>
        <v>0</v>
      </c>
      <c r="AT347" s="77">
        <f t="shared" si="443"/>
        <v>0</v>
      </c>
      <c r="AU347" s="77">
        <f t="shared" si="443"/>
        <v>0</v>
      </c>
      <c r="AV347" s="77">
        <f t="shared" si="443"/>
        <v>0</v>
      </c>
      <c r="AW347" s="77">
        <f t="shared" si="443"/>
        <v>0</v>
      </c>
      <c r="AX347" s="77">
        <f t="shared" ref="AX347:BA348" si="444">AX348</f>
        <v>0</v>
      </c>
      <c r="AY347" s="77">
        <f t="shared" si="444"/>
        <v>0</v>
      </c>
      <c r="AZ347" s="77">
        <f t="shared" si="444"/>
        <v>0</v>
      </c>
      <c r="BA347" s="77">
        <f t="shared" si="444"/>
        <v>0</v>
      </c>
      <c r="BB347" s="103">
        <v>0</v>
      </c>
      <c r="BC347" s="103">
        <v>0</v>
      </c>
    </row>
    <row r="348" spans="1:55" s="116" customFormat="1" ht="48" customHeight="1" x14ac:dyDescent="0.25">
      <c r="A348" s="27" t="s">
        <v>392</v>
      </c>
      <c r="B348" s="27"/>
      <c r="C348" s="27"/>
      <c r="D348" s="27"/>
      <c r="E348" s="62">
        <v>852</v>
      </c>
      <c r="F348" s="63" t="s">
        <v>477</v>
      </c>
      <c r="G348" s="62" t="s">
        <v>399</v>
      </c>
      <c r="H348" s="62" t="s">
        <v>561</v>
      </c>
      <c r="I348" s="63" t="s">
        <v>396</v>
      </c>
      <c r="J348" s="77">
        <f t="shared" si="440"/>
        <v>972067</v>
      </c>
      <c r="K348" s="77">
        <f t="shared" si="440"/>
        <v>0</v>
      </c>
      <c r="L348" s="77">
        <f t="shared" si="440"/>
        <v>972067</v>
      </c>
      <c r="M348" s="77">
        <f t="shared" si="440"/>
        <v>0</v>
      </c>
      <c r="N348" s="77">
        <f t="shared" si="440"/>
        <v>203000</v>
      </c>
      <c r="O348" s="77">
        <f t="shared" si="440"/>
        <v>0</v>
      </c>
      <c r="P348" s="77">
        <f t="shared" si="440"/>
        <v>203000</v>
      </c>
      <c r="Q348" s="77">
        <f t="shared" si="440"/>
        <v>0</v>
      </c>
      <c r="R348" s="77">
        <f t="shared" si="440"/>
        <v>1175067</v>
      </c>
      <c r="S348" s="77">
        <f t="shared" si="440"/>
        <v>0</v>
      </c>
      <c r="T348" s="77">
        <f t="shared" si="441"/>
        <v>1175067</v>
      </c>
      <c r="U348" s="77">
        <f t="shared" si="441"/>
        <v>0</v>
      </c>
      <c r="V348" s="77">
        <f t="shared" si="441"/>
        <v>935413</v>
      </c>
      <c r="W348" s="77">
        <f t="shared" si="441"/>
        <v>0</v>
      </c>
      <c r="X348" s="77">
        <f t="shared" si="441"/>
        <v>935413</v>
      </c>
      <c r="Y348" s="77">
        <f t="shared" si="441"/>
        <v>0</v>
      </c>
      <c r="Z348" s="77">
        <f t="shared" si="441"/>
        <v>2110480</v>
      </c>
      <c r="AA348" s="77">
        <f t="shared" si="441"/>
        <v>0</v>
      </c>
      <c r="AB348" s="77">
        <f t="shared" si="441"/>
        <v>2110480</v>
      </c>
      <c r="AC348" s="77">
        <f t="shared" si="441"/>
        <v>0</v>
      </c>
      <c r="AD348" s="77">
        <f t="shared" si="442"/>
        <v>0</v>
      </c>
      <c r="AE348" s="77">
        <f t="shared" si="442"/>
        <v>0</v>
      </c>
      <c r="AF348" s="77">
        <f t="shared" si="442"/>
        <v>0</v>
      </c>
      <c r="AG348" s="77">
        <f t="shared" si="442"/>
        <v>0</v>
      </c>
      <c r="AH348" s="77">
        <f t="shared" si="442"/>
        <v>0</v>
      </c>
      <c r="AI348" s="77">
        <f t="shared" si="442"/>
        <v>0</v>
      </c>
      <c r="AJ348" s="77">
        <f t="shared" si="442"/>
        <v>0</v>
      </c>
      <c r="AK348" s="77">
        <f t="shared" si="442"/>
        <v>0</v>
      </c>
      <c r="AL348" s="77">
        <f t="shared" si="442"/>
        <v>0</v>
      </c>
      <c r="AM348" s="77">
        <f t="shared" si="442"/>
        <v>0</v>
      </c>
      <c r="AN348" s="77">
        <f t="shared" si="443"/>
        <v>0</v>
      </c>
      <c r="AO348" s="77">
        <f t="shared" si="443"/>
        <v>0</v>
      </c>
      <c r="AP348" s="77">
        <f t="shared" si="443"/>
        <v>0</v>
      </c>
      <c r="AQ348" s="77">
        <f t="shared" si="443"/>
        <v>0</v>
      </c>
      <c r="AR348" s="77">
        <f t="shared" si="443"/>
        <v>0</v>
      </c>
      <c r="AS348" s="77">
        <f t="shared" si="443"/>
        <v>0</v>
      </c>
      <c r="AT348" s="77">
        <f t="shared" si="443"/>
        <v>0</v>
      </c>
      <c r="AU348" s="77">
        <f t="shared" si="443"/>
        <v>0</v>
      </c>
      <c r="AV348" s="77">
        <f t="shared" si="443"/>
        <v>0</v>
      </c>
      <c r="AW348" s="77">
        <f t="shared" si="443"/>
        <v>0</v>
      </c>
      <c r="AX348" s="77">
        <f t="shared" si="444"/>
        <v>0</v>
      </c>
      <c r="AY348" s="77">
        <f t="shared" si="444"/>
        <v>0</v>
      </c>
      <c r="AZ348" s="77">
        <f t="shared" si="444"/>
        <v>0</v>
      </c>
      <c r="BA348" s="77">
        <f t="shared" si="444"/>
        <v>0</v>
      </c>
      <c r="BB348" s="103">
        <v>0</v>
      </c>
      <c r="BC348" s="103">
        <v>0</v>
      </c>
    </row>
    <row r="349" spans="1:55" s="116" customFormat="1" ht="18" customHeight="1" x14ac:dyDescent="0.25">
      <c r="A349" s="27" t="s">
        <v>393</v>
      </c>
      <c r="B349" s="27"/>
      <c r="C349" s="27"/>
      <c r="D349" s="27"/>
      <c r="E349" s="62">
        <v>852</v>
      </c>
      <c r="F349" s="63" t="s">
        <v>477</v>
      </c>
      <c r="G349" s="62" t="s">
        <v>399</v>
      </c>
      <c r="H349" s="62" t="s">
        <v>561</v>
      </c>
      <c r="I349" s="63" t="s">
        <v>397</v>
      </c>
      <c r="J349" s="77">
        <v>972067</v>
      </c>
      <c r="K349" s="77"/>
      <c r="L349" s="77">
        <f>J349</f>
        <v>972067</v>
      </c>
      <c r="M349" s="77"/>
      <c r="N349" s="77">
        <f>87000+116000</f>
        <v>203000</v>
      </c>
      <c r="O349" s="77"/>
      <c r="P349" s="77">
        <f>N349</f>
        <v>203000</v>
      </c>
      <c r="Q349" s="77"/>
      <c r="R349" s="77">
        <f>J349+N349</f>
        <v>1175067</v>
      </c>
      <c r="S349" s="77">
        <f>K349+O349</f>
        <v>0</v>
      </c>
      <c r="T349" s="77">
        <f>L349+P349</f>
        <v>1175067</v>
      </c>
      <c r="U349" s="77">
        <f>M349+Q349</f>
        <v>0</v>
      </c>
      <c r="V349" s="77">
        <v>935413</v>
      </c>
      <c r="W349" s="77"/>
      <c r="X349" s="77">
        <f>V349</f>
        <v>935413</v>
      </c>
      <c r="Y349" s="77"/>
      <c r="Z349" s="77">
        <f>R349+V349</f>
        <v>2110480</v>
      </c>
      <c r="AA349" s="77">
        <f>S349+W349</f>
        <v>0</v>
      </c>
      <c r="AB349" s="77">
        <f>T349+X349</f>
        <v>2110480</v>
      </c>
      <c r="AC349" s="77">
        <f>U349+Y349</f>
        <v>0</v>
      </c>
      <c r="AD349" s="77"/>
      <c r="AE349" s="77"/>
      <c r="AF349" s="77">
        <f>AD349</f>
        <v>0</v>
      </c>
      <c r="AG349" s="77"/>
      <c r="AH349" s="77"/>
      <c r="AI349" s="77"/>
      <c r="AJ349" s="77">
        <f>AH349</f>
        <v>0</v>
      </c>
      <c r="AK349" s="77"/>
      <c r="AL349" s="77">
        <f>AD349+AH349</f>
        <v>0</v>
      </c>
      <c r="AM349" s="77">
        <f>AE349+AI349</f>
        <v>0</v>
      </c>
      <c r="AN349" s="77">
        <f>AF349+AJ349</f>
        <v>0</v>
      </c>
      <c r="AO349" s="77">
        <f>AG349+AK349</f>
        <v>0</v>
      </c>
      <c r="AP349" s="77"/>
      <c r="AQ349" s="77"/>
      <c r="AR349" s="77">
        <f>AP349</f>
        <v>0</v>
      </c>
      <c r="AS349" s="77"/>
      <c r="AT349" s="77"/>
      <c r="AU349" s="77"/>
      <c r="AV349" s="77">
        <f>AT349</f>
        <v>0</v>
      </c>
      <c r="AW349" s="77"/>
      <c r="AX349" s="77">
        <f>AP349+AT349</f>
        <v>0</v>
      </c>
      <c r="AY349" s="77">
        <f>AQ349+AU349</f>
        <v>0</v>
      </c>
      <c r="AZ349" s="77">
        <f>AR349+AV349</f>
        <v>0</v>
      </c>
      <c r="BA349" s="77">
        <f>AS349+AW349</f>
        <v>0</v>
      </c>
      <c r="BB349" s="103">
        <v>0</v>
      </c>
      <c r="BC349" s="103">
        <v>0</v>
      </c>
    </row>
    <row r="350" spans="1:55" s="116" customFormat="1" ht="32.25" hidden="1" customHeight="1" x14ac:dyDescent="0.25">
      <c r="A350" s="27" t="s">
        <v>577</v>
      </c>
      <c r="B350" s="27"/>
      <c r="C350" s="27"/>
      <c r="D350" s="27"/>
      <c r="E350" s="62">
        <v>852</v>
      </c>
      <c r="F350" s="63" t="s">
        <v>477</v>
      </c>
      <c r="G350" s="63" t="s">
        <v>399</v>
      </c>
      <c r="H350" s="62" t="s">
        <v>578</v>
      </c>
      <c r="I350" s="63"/>
      <c r="J350" s="77">
        <f t="shared" ref="J350:S351" si="445">J351</f>
        <v>5109180</v>
      </c>
      <c r="K350" s="77">
        <f t="shared" si="445"/>
        <v>4853721</v>
      </c>
      <c r="L350" s="77">
        <f t="shared" si="445"/>
        <v>255459</v>
      </c>
      <c r="M350" s="77">
        <f t="shared" si="445"/>
        <v>0</v>
      </c>
      <c r="N350" s="77">
        <f t="shared" si="445"/>
        <v>0</v>
      </c>
      <c r="O350" s="77">
        <f t="shared" si="445"/>
        <v>0</v>
      </c>
      <c r="P350" s="77">
        <f t="shared" si="445"/>
        <v>0</v>
      </c>
      <c r="Q350" s="77">
        <f t="shared" si="445"/>
        <v>0</v>
      </c>
      <c r="R350" s="77">
        <f t="shared" si="445"/>
        <v>5109180</v>
      </c>
      <c r="S350" s="77">
        <f t="shared" si="445"/>
        <v>4853721</v>
      </c>
      <c r="T350" s="77">
        <f t="shared" ref="T350:AC351" si="446">T351</f>
        <v>255459</v>
      </c>
      <c r="U350" s="77">
        <f t="shared" si="446"/>
        <v>0</v>
      </c>
      <c r="V350" s="77">
        <f t="shared" si="446"/>
        <v>0</v>
      </c>
      <c r="W350" s="77">
        <f t="shared" si="446"/>
        <v>0</v>
      </c>
      <c r="X350" s="77">
        <f t="shared" si="446"/>
        <v>0</v>
      </c>
      <c r="Y350" s="77">
        <f t="shared" si="446"/>
        <v>0</v>
      </c>
      <c r="Z350" s="77">
        <f t="shared" si="446"/>
        <v>5109180</v>
      </c>
      <c r="AA350" s="77">
        <f t="shared" si="446"/>
        <v>4853721</v>
      </c>
      <c r="AB350" s="77">
        <f t="shared" si="446"/>
        <v>255459</v>
      </c>
      <c r="AC350" s="77">
        <f t="shared" si="446"/>
        <v>0</v>
      </c>
      <c r="AD350" s="77">
        <f t="shared" ref="AD350:AM351" si="447">AD351</f>
        <v>5125942</v>
      </c>
      <c r="AE350" s="77">
        <f t="shared" si="447"/>
        <v>4869644</v>
      </c>
      <c r="AF350" s="77">
        <f t="shared" si="447"/>
        <v>256298</v>
      </c>
      <c r="AG350" s="77">
        <f t="shared" si="447"/>
        <v>0</v>
      </c>
      <c r="AH350" s="77">
        <f t="shared" si="447"/>
        <v>-0.95</v>
      </c>
      <c r="AI350" s="77">
        <f t="shared" si="447"/>
        <v>0</v>
      </c>
      <c r="AJ350" s="77">
        <f t="shared" si="447"/>
        <v>-0.95</v>
      </c>
      <c r="AK350" s="77">
        <f t="shared" si="447"/>
        <v>0</v>
      </c>
      <c r="AL350" s="77">
        <f t="shared" si="447"/>
        <v>5125941.05</v>
      </c>
      <c r="AM350" s="77">
        <f t="shared" si="447"/>
        <v>4869644</v>
      </c>
      <c r="AN350" s="77">
        <f t="shared" ref="AN350:AW351" si="448">AN351</f>
        <v>256297.05</v>
      </c>
      <c r="AO350" s="77">
        <f t="shared" si="448"/>
        <v>0</v>
      </c>
      <c r="AP350" s="77">
        <f t="shared" si="448"/>
        <v>5150551</v>
      </c>
      <c r="AQ350" s="77">
        <f t="shared" si="448"/>
        <v>4893023</v>
      </c>
      <c r="AR350" s="77">
        <f t="shared" si="448"/>
        <v>257528</v>
      </c>
      <c r="AS350" s="77">
        <f t="shared" si="448"/>
        <v>0</v>
      </c>
      <c r="AT350" s="77">
        <f t="shared" si="448"/>
        <v>-0.47</v>
      </c>
      <c r="AU350" s="77">
        <f t="shared" si="448"/>
        <v>0</v>
      </c>
      <c r="AV350" s="77">
        <f t="shared" si="448"/>
        <v>-0.47</v>
      </c>
      <c r="AW350" s="77">
        <f t="shared" si="448"/>
        <v>0</v>
      </c>
      <c r="AX350" s="77">
        <f t="shared" ref="AX350:BA351" si="449">AX351</f>
        <v>5150550.53</v>
      </c>
      <c r="AY350" s="77">
        <f t="shared" si="449"/>
        <v>4893023</v>
      </c>
      <c r="AZ350" s="77">
        <f t="shared" si="449"/>
        <v>257527.53</v>
      </c>
      <c r="BA350" s="77">
        <f t="shared" si="449"/>
        <v>0</v>
      </c>
      <c r="BB350" s="103">
        <v>0</v>
      </c>
      <c r="BC350" s="103">
        <v>0</v>
      </c>
    </row>
    <row r="351" spans="1:55" s="116" customFormat="1" ht="32.25" hidden="1" customHeight="1" x14ac:dyDescent="0.25">
      <c r="A351" s="27" t="s">
        <v>392</v>
      </c>
      <c r="B351" s="27"/>
      <c r="C351" s="27"/>
      <c r="D351" s="27"/>
      <c r="E351" s="62">
        <v>852</v>
      </c>
      <c r="F351" s="63" t="s">
        <v>477</v>
      </c>
      <c r="G351" s="63" t="s">
        <v>399</v>
      </c>
      <c r="H351" s="62" t="s">
        <v>578</v>
      </c>
      <c r="I351" s="63" t="s">
        <v>396</v>
      </c>
      <c r="J351" s="77">
        <f t="shared" si="445"/>
        <v>5109180</v>
      </c>
      <c r="K351" s="77">
        <f t="shared" si="445"/>
        <v>4853721</v>
      </c>
      <c r="L351" s="77">
        <f t="shared" si="445"/>
        <v>255459</v>
      </c>
      <c r="M351" s="77">
        <f t="shared" si="445"/>
        <v>0</v>
      </c>
      <c r="N351" s="77">
        <f t="shared" si="445"/>
        <v>0</v>
      </c>
      <c r="O351" s="77">
        <f t="shared" si="445"/>
        <v>0</v>
      </c>
      <c r="P351" s="77">
        <f t="shared" si="445"/>
        <v>0</v>
      </c>
      <c r="Q351" s="77">
        <f t="shared" si="445"/>
        <v>0</v>
      </c>
      <c r="R351" s="77">
        <f t="shared" si="445"/>
        <v>5109180</v>
      </c>
      <c r="S351" s="77">
        <f t="shared" si="445"/>
        <v>4853721</v>
      </c>
      <c r="T351" s="77">
        <f t="shared" si="446"/>
        <v>255459</v>
      </c>
      <c r="U351" s="77">
        <f t="shared" si="446"/>
        <v>0</v>
      </c>
      <c r="V351" s="77">
        <f t="shared" si="446"/>
        <v>0</v>
      </c>
      <c r="W351" s="77">
        <f t="shared" si="446"/>
        <v>0</v>
      </c>
      <c r="X351" s="77">
        <f t="shared" si="446"/>
        <v>0</v>
      </c>
      <c r="Y351" s="77">
        <f t="shared" si="446"/>
        <v>0</v>
      </c>
      <c r="Z351" s="77">
        <f t="shared" si="446"/>
        <v>5109180</v>
      </c>
      <c r="AA351" s="77">
        <f t="shared" si="446"/>
        <v>4853721</v>
      </c>
      <c r="AB351" s="77">
        <f t="shared" si="446"/>
        <v>255459</v>
      </c>
      <c r="AC351" s="77">
        <f t="shared" si="446"/>
        <v>0</v>
      </c>
      <c r="AD351" s="77">
        <f t="shared" si="447"/>
        <v>5125942</v>
      </c>
      <c r="AE351" s="77">
        <f t="shared" si="447"/>
        <v>4869644</v>
      </c>
      <c r="AF351" s="77">
        <f t="shared" si="447"/>
        <v>256298</v>
      </c>
      <c r="AG351" s="77">
        <f t="shared" si="447"/>
        <v>0</v>
      </c>
      <c r="AH351" s="77">
        <f t="shared" si="447"/>
        <v>-0.95</v>
      </c>
      <c r="AI351" s="77">
        <f t="shared" si="447"/>
        <v>0</v>
      </c>
      <c r="AJ351" s="77">
        <f t="shared" si="447"/>
        <v>-0.95</v>
      </c>
      <c r="AK351" s="77">
        <f t="shared" si="447"/>
        <v>0</v>
      </c>
      <c r="AL351" s="77">
        <f t="shared" si="447"/>
        <v>5125941.05</v>
      </c>
      <c r="AM351" s="77">
        <f t="shared" si="447"/>
        <v>4869644</v>
      </c>
      <c r="AN351" s="77">
        <f t="shared" si="448"/>
        <v>256297.05</v>
      </c>
      <c r="AO351" s="77">
        <f t="shared" si="448"/>
        <v>0</v>
      </c>
      <c r="AP351" s="77">
        <f t="shared" si="448"/>
        <v>5150551</v>
      </c>
      <c r="AQ351" s="77">
        <f t="shared" si="448"/>
        <v>4893023</v>
      </c>
      <c r="AR351" s="77">
        <f t="shared" si="448"/>
        <v>257528</v>
      </c>
      <c r="AS351" s="77">
        <f t="shared" si="448"/>
        <v>0</v>
      </c>
      <c r="AT351" s="77">
        <f t="shared" si="448"/>
        <v>-0.47</v>
      </c>
      <c r="AU351" s="77">
        <f t="shared" si="448"/>
        <v>0</v>
      </c>
      <c r="AV351" s="77">
        <f t="shared" si="448"/>
        <v>-0.47</v>
      </c>
      <c r="AW351" s="77">
        <f t="shared" si="448"/>
        <v>0</v>
      </c>
      <c r="AX351" s="77">
        <f t="shared" si="449"/>
        <v>5150550.53</v>
      </c>
      <c r="AY351" s="77">
        <f t="shared" si="449"/>
        <v>4893023</v>
      </c>
      <c r="AZ351" s="77">
        <f t="shared" si="449"/>
        <v>257527.53</v>
      </c>
      <c r="BA351" s="77">
        <f t="shared" si="449"/>
        <v>0</v>
      </c>
      <c r="BB351" s="103">
        <v>0</v>
      </c>
      <c r="BC351" s="103">
        <v>0</v>
      </c>
    </row>
    <row r="352" spans="1:55" s="116" customFormat="1" ht="32.25" hidden="1" customHeight="1" x14ac:dyDescent="0.25">
      <c r="A352" s="27" t="s">
        <v>393</v>
      </c>
      <c r="B352" s="27"/>
      <c r="C352" s="27"/>
      <c r="D352" s="27"/>
      <c r="E352" s="62">
        <v>852</v>
      </c>
      <c r="F352" s="63" t="s">
        <v>477</v>
      </c>
      <c r="G352" s="63" t="s">
        <v>399</v>
      </c>
      <c r="H352" s="62" t="s">
        <v>578</v>
      </c>
      <c r="I352" s="63" t="s">
        <v>397</v>
      </c>
      <c r="J352" s="77">
        <f>K352+L352</f>
        <v>5109180</v>
      </c>
      <c r="K352" s="77">
        <f>4721852+131869</f>
        <v>4853721</v>
      </c>
      <c r="L352" s="77">
        <f>248519+6940</f>
        <v>255459</v>
      </c>
      <c r="M352" s="77"/>
      <c r="N352" s="77"/>
      <c r="O352" s="77"/>
      <c r="P352" s="77"/>
      <c r="Q352" s="77"/>
      <c r="R352" s="77">
        <f>J352+N352</f>
        <v>5109180</v>
      </c>
      <c r="S352" s="77">
        <f>K352+O352</f>
        <v>4853721</v>
      </c>
      <c r="T352" s="77">
        <f>L352+P352</f>
        <v>255459</v>
      </c>
      <c r="U352" s="77">
        <f>M352+Q352</f>
        <v>0</v>
      </c>
      <c r="V352" s="77"/>
      <c r="W352" s="77"/>
      <c r="X352" s="77"/>
      <c r="Y352" s="77"/>
      <c r="Z352" s="77">
        <f>R352+V352</f>
        <v>5109180</v>
      </c>
      <c r="AA352" s="77">
        <f>S352+W352</f>
        <v>4853721</v>
      </c>
      <c r="AB352" s="77">
        <f>T352+X352</f>
        <v>255459</v>
      </c>
      <c r="AC352" s="77">
        <f>U352+Y352</f>
        <v>0</v>
      </c>
      <c r="AD352" s="77">
        <v>5125942</v>
      </c>
      <c r="AE352" s="77">
        <v>4869644</v>
      </c>
      <c r="AF352" s="77">
        <v>256298</v>
      </c>
      <c r="AG352" s="77"/>
      <c r="AH352" s="77">
        <v>-0.95</v>
      </c>
      <c r="AI352" s="77"/>
      <c r="AJ352" s="77">
        <v>-0.95</v>
      </c>
      <c r="AK352" s="77"/>
      <c r="AL352" s="77">
        <f>AD352+AH352</f>
        <v>5125941.05</v>
      </c>
      <c r="AM352" s="77">
        <f>AE352+AI352</f>
        <v>4869644</v>
      </c>
      <c r="AN352" s="77">
        <f>AF352+AJ352</f>
        <v>256297.05</v>
      </c>
      <c r="AO352" s="77">
        <f>AG352+AK352</f>
        <v>0</v>
      </c>
      <c r="AP352" s="77">
        <f>AQ352+AR352</f>
        <v>5150551</v>
      </c>
      <c r="AQ352" s="77">
        <f>4903155-10132</f>
        <v>4893023</v>
      </c>
      <c r="AR352" s="77">
        <f>258061-533</f>
        <v>257528</v>
      </c>
      <c r="AS352" s="77"/>
      <c r="AT352" s="77">
        <v>-0.47</v>
      </c>
      <c r="AU352" s="77"/>
      <c r="AV352" s="77">
        <v>-0.47</v>
      </c>
      <c r="AW352" s="77"/>
      <c r="AX352" s="77">
        <f>AP352+AT352</f>
        <v>5150550.53</v>
      </c>
      <c r="AY352" s="77">
        <f>AQ352+AU352</f>
        <v>4893023</v>
      </c>
      <c r="AZ352" s="77">
        <f>AR352+AV352</f>
        <v>257527.53</v>
      </c>
      <c r="BA352" s="77">
        <f>AS352+AW352</f>
        <v>0</v>
      </c>
      <c r="BB352" s="103">
        <v>0</v>
      </c>
      <c r="BC352" s="103">
        <v>0</v>
      </c>
    </row>
    <row r="353" spans="1:55" s="116" customFormat="1" ht="32.25" hidden="1" customHeight="1" x14ac:dyDescent="0.25">
      <c r="A353" s="27" t="s">
        <v>579</v>
      </c>
      <c r="B353" s="123"/>
      <c r="C353" s="123"/>
      <c r="D353" s="123"/>
      <c r="E353" s="62">
        <v>852</v>
      </c>
      <c r="F353" s="63" t="s">
        <v>477</v>
      </c>
      <c r="G353" s="62" t="s">
        <v>399</v>
      </c>
      <c r="H353" s="62" t="s">
        <v>580</v>
      </c>
      <c r="I353" s="63"/>
      <c r="J353" s="122">
        <f t="shared" ref="J353:S354" si="450">J354</f>
        <v>236180</v>
      </c>
      <c r="K353" s="122">
        <f t="shared" si="450"/>
        <v>224370</v>
      </c>
      <c r="L353" s="122">
        <f t="shared" si="450"/>
        <v>11810</v>
      </c>
      <c r="M353" s="122">
        <f t="shared" si="450"/>
        <v>0</v>
      </c>
      <c r="N353" s="122">
        <f t="shared" si="450"/>
        <v>-1.04</v>
      </c>
      <c r="O353" s="122">
        <f t="shared" si="450"/>
        <v>0</v>
      </c>
      <c r="P353" s="122">
        <f t="shared" si="450"/>
        <v>-1.04</v>
      </c>
      <c r="Q353" s="122">
        <f t="shared" si="450"/>
        <v>0</v>
      </c>
      <c r="R353" s="122">
        <f t="shared" si="450"/>
        <v>236178.96</v>
      </c>
      <c r="S353" s="122">
        <f t="shared" si="450"/>
        <v>224370</v>
      </c>
      <c r="T353" s="122">
        <f t="shared" ref="T353:AC354" si="451">T354</f>
        <v>11808.96</v>
      </c>
      <c r="U353" s="122">
        <f t="shared" si="451"/>
        <v>0</v>
      </c>
      <c r="V353" s="122">
        <f t="shared" si="451"/>
        <v>0</v>
      </c>
      <c r="W353" s="122">
        <f t="shared" si="451"/>
        <v>0</v>
      </c>
      <c r="X353" s="122">
        <f t="shared" si="451"/>
        <v>0</v>
      </c>
      <c r="Y353" s="122">
        <f t="shared" si="451"/>
        <v>0</v>
      </c>
      <c r="Z353" s="122">
        <f t="shared" si="451"/>
        <v>236178.96</v>
      </c>
      <c r="AA353" s="122">
        <f t="shared" si="451"/>
        <v>224370</v>
      </c>
      <c r="AB353" s="122">
        <f t="shared" si="451"/>
        <v>11808.96</v>
      </c>
      <c r="AC353" s="122">
        <f t="shared" si="451"/>
        <v>0</v>
      </c>
      <c r="AD353" s="122">
        <f t="shared" ref="AD353:AM354" si="452">AD354</f>
        <v>181524</v>
      </c>
      <c r="AE353" s="122">
        <f t="shared" si="452"/>
        <v>172447</v>
      </c>
      <c r="AF353" s="122">
        <f t="shared" si="452"/>
        <v>9077</v>
      </c>
      <c r="AG353" s="122">
        <f t="shared" si="452"/>
        <v>0</v>
      </c>
      <c r="AH353" s="122">
        <f t="shared" si="452"/>
        <v>-0.84</v>
      </c>
      <c r="AI353" s="122">
        <f t="shared" si="452"/>
        <v>0</v>
      </c>
      <c r="AJ353" s="122">
        <f t="shared" si="452"/>
        <v>-0.84</v>
      </c>
      <c r="AK353" s="122">
        <f t="shared" si="452"/>
        <v>0</v>
      </c>
      <c r="AL353" s="122">
        <f t="shared" si="452"/>
        <v>181523.16</v>
      </c>
      <c r="AM353" s="122">
        <f t="shared" si="452"/>
        <v>172447</v>
      </c>
      <c r="AN353" s="122">
        <f t="shared" ref="AN353:AW354" si="453">AN354</f>
        <v>9076.16</v>
      </c>
      <c r="AO353" s="122">
        <f t="shared" si="453"/>
        <v>0</v>
      </c>
      <c r="AP353" s="122">
        <f t="shared" si="453"/>
        <v>221047</v>
      </c>
      <c r="AQ353" s="122">
        <f t="shared" si="453"/>
        <v>209994</v>
      </c>
      <c r="AR353" s="122">
        <f t="shared" si="453"/>
        <v>11053</v>
      </c>
      <c r="AS353" s="122">
        <f t="shared" si="453"/>
        <v>0</v>
      </c>
      <c r="AT353" s="122">
        <f t="shared" si="453"/>
        <v>-0.68</v>
      </c>
      <c r="AU353" s="122">
        <f t="shared" si="453"/>
        <v>0</v>
      </c>
      <c r="AV353" s="122">
        <f t="shared" si="453"/>
        <v>-0.68</v>
      </c>
      <c r="AW353" s="122">
        <f t="shared" si="453"/>
        <v>0</v>
      </c>
      <c r="AX353" s="122">
        <f t="shared" ref="AX353:BA354" si="454">AX354</f>
        <v>221046.32</v>
      </c>
      <c r="AY353" s="122">
        <f t="shared" si="454"/>
        <v>209994</v>
      </c>
      <c r="AZ353" s="122">
        <f t="shared" si="454"/>
        <v>11052.32</v>
      </c>
      <c r="BA353" s="122">
        <f t="shared" si="454"/>
        <v>0</v>
      </c>
      <c r="BB353" s="103">
        <v>0</v>
      </c>
      <c r="BC353" s="103">
        <v>0</v>
      </c>
    </row>
    <row r="354" spans="1:55" s="116" customFormat="1" ht="32.25" hidden="1" customHeight="1" x14ac:dyDescent="0.25">
      <c r="A354" s="27" t="s">
        <v>392</v>
      </c>
      <c r="B354" s="123"/>
      <c r="C354" s="123"/>
      <c r="D354" s="123"/>
      <c r="E354" s="62">
        <v>852</v>
      </c>
      <c r="F354" s="63" t="s">
        <v>477</v>
      </c>
      <c r="G354" s="62" t="s">
        <v>399</v>
      </c>
      <c r="H354" s="62" t="s">
        <v>580</v>
      </c>
      <c r="I354" s="63" t="s">
        <v>396</v>
      </c>
      <c r="J354" s="122">
        <f t="shared" si="450"/>
        <v>236180</v>
      </c>
      <c r="K354" s="122">
        <f t="shared" si="450"/>
        <v>224370</v>
      </c>
      <c r="L354" s="122">
        <f t="shared" si="450"/>
        <v>11810</v>
      </c>
      <c r="M354" s="122">
        <f t="shared" si="450"/>
        <v>0</v>
      </c>
      <c r="N354" s="122">
        <f t="shared" si="450"/>
        <v>-1.04</v>
      </c>
      <c r="O354" s="122">
        <f t="shared" si="450"/>
        <v>0</v>
      </c>
      <c r="P354" s="122">
        <f t="shared" si="450"/>
        <v>-1.04</v>
      </c>
      <c r="Q354" s="122">
        <f t="shared" si="450"/>
        <v>0</v>
      </c>
      <c r="R354" s="122">
        <f t="shared" si="450"/>
        <v>236178.96</v>
      </c>
      <c r="S354" s="122">
        <f t="shared" si="450"/>
        <v>224370</v>
      </c>
      <c r="T354" s="122">
        <f t="shared" si="451"/>
        <v>11808.96</v>
      </c>
      <c r="U354" s="122">
        <f t="shared" si="451"/>
        <v>0</v>
      </c>
      <c r="V354" s="122">
        <f t="shared" si="451"/>
        <v>0</v>
      </c>
      <c r="W354" s="122">
        <f t="shared" si="451"/>
        <v>0</v>
      </c>
      <c r="X354" s="122">
        <f t="shared" si="451"/>
        <v>0</v>
      </c>
      <c r="Y354" s="122">
        <f t="shared" si="451"/>
        <v>0</v>
      </c>
      <c r="Z354" s="122">
        <f t="shared" si="451"/>
        <v>236178.96</v>
      </c>
      <c r="AA354" s="122">
        <f t="shared" si="451"/>
        <v>224370</v>
      </c>
      <c r="AB354" s="122">
        <f t="shared" si="451"/>
        <v>11808.96</v>
      </c>
      <c r="AC354" s="122">
        <f t="shared" si="451"/>
        <v>0</v>
      </c>
      <c r="AD354" s="122">
        <f t="shared" si="452"/>
        <v>181524</v>
      </c>
      <c r="AE354" s="122">
        <f t="shared" si="452"/>
        <v>172447</v>
      </c>
      <c r="AF354" s="122">
        <f t="shared" si="452"/>
        <v>9077</v>
      </c>
      <c r="AG354" s="122">
        <f t="shared" si="452"/>
        <v>0</v>
      </c>
      <c r="AH354" s="122">
        <f t="shared" si="452"/>
        <v>-0.84</v>
      </c>
      <c r="AI354" s="122">
        <f t="shared" si="452"/>
        <v>0</v>
      </c>
      <c r="AJ354" s="122">
        <f t="shared" si="452"/>
        <v>-0.84</v>
      </c>
      <c r="AK354" s="122">
        <f t="shared" si="452"/>
        <v>0</v>
      </c>
      <c r="AL354" s="122">
        <f t="shared" si="452"/>
        <v>181523.16</v>
      </c>
      <c r="AM354" s="122">
        <f t="shared" si="452"/>
        <v>172447</v>
      </c>
      <c r="AN354" s="122">
        <f t="shared" si="453"/>
        <v>9076.16</v>
      </c>
      <c r="AO354" s="122">
        <f t="shared" si="453"/>
        <v>0</v>
      </c>
      <c r="AP354" s="122">
        <f t="shared" si="453"/>
        <v>221047</v>
      </c>
      <c r="AQ354" s="122">
        <f t="shared" si="453"/>
        <v>209994</v>
      </c>
      <c r="AR354" s="122">
        <f t="shared" si="453"/>
        <v>11053</v>
      </c>
      <c r="AS354" s="122">
        <f t="shared" si="453"/>
        <v>0</v>
      </c>
      <c r="AT354" s="122">
        <f t="shared" si="453"/>
        <v>-0.68</v>
      </c>
      <c r="AU354" s="122">
        <f t="shared" si="453"/>
        <v>0</v>
      </c>
      <c r="AV354" s="122">
        <f t="shared" si="453"/>
        <v>-0.68</v>
      </c>
      <c r="AW354" s="122">
        <f t="shared" si="453"/>
        <v>0</v>
      </c>
      <c r="AX354" s="122">
        <f t="shared" si="454"/>
        <v>221046.32</v>
      </c>
      <c r="AY354" s="122">
        <f t="shared" si="454"/>
        <v>209994</v>
      </c>
      <c r="AZ354" s="122">
        <f t="shared" si="454"/>
        <v>11052.32</v>
      </c>
      <c r="BA354" s="122">
        <f t="shared" si="454"/>
        <v>0</v>
      </c>
      <c r="BB354" s="103">
        <v>0</v>
      </c>
      <c r="BC354" s="103">
        <v>0</v>
      </c>
    </row>
    <row r="355" spans="1:55" s="116" customFormat="1" ht="32.25" hidden="1" customHeight="1" x14ac:dyDescent="0.25">
      <c r="A355" s="27" t="s">
        <v>393</v>
      </c>
      <c r="B355" s="123"/>
      <c r="C355" s="123"/>
      <c r="D355" s="123"/>
      <c r="E355" s="62">
        <v>852</v>
      </c>
      <c r="F355" s="63" t="s">
        <v>477</v>
      </c>
      <c r="G355" s="62" t="s">
        <v>399</v>
      </c>
      <c r="H355" s="62" t="s">
        <v>580</v>
      </c>
      <c r="I355" s="63" t="s">
        <v>397</v>
      </c>
      <c r="J355" s="122">
        <f>K355+L355</f>
        <v>236180</v>
      </c>
      <c r="K355" s="122">
        <f>223223+1147</f>
        <v>224370</v>
      </c>
      <c r="L355" s="122">
        <f>11749+61</f>
        <v>11810</v>
      </c>
      <c r="M355" s="122"/>
      <c r="N355" s="122">
        <f>O355+P355+Q355</f>
        <v>-1.04</v>
      </c>
      <c r="O355" s="122"/>
      <c r="P355" s="122">
        <v>-1.04</v>
      </c>
      <c r="Q355" s="122"/>
      <c r="R355" s="77">
        <f>J355+N355</f>
        <v>236178.96</v>
      </c>
      <c r="S355" s="77">
        <f>K355+O355</f>
        <v>224370</v>
      </c>
      <c r="T355" s="77">
        <f>L355+P355</f>
        <v>11808.96</v>
      </c>
      <c r="U355" s="77">
        <f>M355+Q355</f>
        <v>0</v>
      </c>
      <c r="V355" s="122"/>
      <c r="W355" s="122"/>
      <c r="X355" s="122"/>
      <c r="Y355" s="122"/>
      <c r="Z355" s="77">
        <f>R355+V355</f>
        <v>236178.96</v>
      </c>
      <c r="AA355" s="77">
        <f>S355+W355</f>
        <v>224370</v>
      </c>
      <c r="AB355" s="77">
        <f>T355+X355</f>
        <v>11808.96</v>
      </c>
      <c r="AC355" s="77">
        <f>U355+Y355</f>
        <v>0</v>
      </c>
      <c r="AD355" s="122">
        <f>AE355+AF355</f>
        <v>181524</v>
      </c>
      <c r="AE355" s="122">
        <f>225343-52896</f>
        <v>172447</v>
      </c>
      <c r="AF355" s="122">
        <f>11861-2784</f>
        <v>9077</v>
      </c>
      <c r="AG355" s="122"/>
      <c r="AH355" s="122">
        <f>AI355+AJ355+AK355</f>
        <v>-0.84</v>
      </c>
      <c r="AI355" s="122"/>
      <c r="AJ355" s="122">
        <v>-0.84</v>
      </c>
      <c r="AK355" s="122"/>
      <c r="AL355" s="77">
        <f>AD355+AH355</f>
        <v>181523.16</v>
      </c>
      <c r="AM355" s="77">
        <f>AE355+AI355</f>
        <v>172447</v>
      </c>
      <c r="AN355" s="77">
        <f>AF355+AJ355</f>
        <v>9076.16</v>
      </c>
      <c r="AO355" s="77">
        <f>AG355+AK355</f>
        <v>0</v>
      </c>
      <c r="AP355" s="122">
        <f>AQ355+AR355</f>
        <v>221047</v>
      </c>
      <c r="AQ355" s="122">
        <f>225343-15349</f>
        <v>209994</v>
      </c>
      <c r="AR355" s="122">
        <f>11861-808</f>
        <v>11053</v>
      </c>
      <c r="AS355" s="122"/>
      <c r="AT355" s="122">
        <f>AU355+AV355+AW355</f>
        <v>-0.68</v>
      </c>
      <c r="AU355" s="122"/>
      <c r="AV355" s="122">
        <v>-0.68</v>
      </c>
      <c r="AW355" s="122"/>
      <c r="AX355" s="77">
        <f>AP355+AT355</f>
        <v>221046.32</v>
      </c>
      <c r="AY355" s="77">
        <f>AQ355+AU355</f>
        <v>209994</v>
      </c>
      <c r="AZ355" s="77">
        <f>AR355+AV355</f>
        <v>11052.32</v>
      </c>
      <c r="BA355" s="77">
        <f>AS355+AW355</f>
        <v>0</v>
      </c>
      <c r="BB355" s="103">
        <v>0</v>
      </c>
      <c r="BC355" s="103">
        <v>0</v>
      </c>
    </row>
    <row r="356" spans="1:55" s="116" customFormat="1" ht="32.25" hidden="1" customHeight="1" x14ac:dyDescent="0.25">
      <c r="A356" s="27" t="s">
        <v>581</v>
      </c>
      <c r="B356" s="123"/>
      <c r="C356" s="123"/>
      <c r="D356" s="123"/>
      <c r="E356" s="62">
        <v>852</v>
      </c>
      <c r="F356" s="63" t="s">
        <v>477</v>
      </c>
      <c r="G356" s="62" t="s">
        <v>399</v>
      </c>
      <c r="H356" s="62" t="s">
        <v>582</v>
      </c>
      <c r="I356" s="63"/>
      <c r="J356" s="122">
        <f t="shared" ref="J356:S357" si="455">J357</f>
        <v>164474</v>
      </c>
      <c r="K356" s="122">
        <f t="shared" si="455"/>
        <v>156250</v>
      </c>
      <c r="L356" s="122">
        <f t="shared" si="455"/>
        <v>8224</v>
      </c>
      <c r="M356" s="122">
        <f t="shared" si="455"/>
        <v>0</v>
      </c>
      <c r="N356" s="122">
        <f t="shared" si="455"/>
        <v>-0.32</v>
      </c>
      <c r="O356" s="122">
        <f t="shared" si="455"/>
        <v>0</v>
      </c>
      <c r="P356" s="122">
        <f t="shared" si="455"/>
        <v>-0.32</v>
      </c>
      <c r="Q356" s="122">
        <f t="shared" si="455"/>
        <v>0</v>
      </c>
      <c r="R356" s="122">
        <f t="shared" si="455"/>
        <v>164473.68</v>
      </c>
      <c r="S356" s="122">
        <f t="shared" si="455"/>
        <v>156250</v>
      </c>
      <c r="T356" s="122">
        <f t="shared" ref="T356:AC357" si="456">T357</f>
        <v>8223.68</v>
      </c>
      <c r="U356" s="122">
        <f t="shared" si="456"/>
        <v>0</v>
      </c>
      <c r="V356" s="122">
        <f t="shared" si="456"/>
        <v>0</v>
      </c>
      <c r="W356" s="122">
        <f t="shared" si="456"/>
        <v>0</v>
      </c>
      <c r="X356" s="122">
        <f t="shared" si="456"/>
        <v>0</v>
      </c>
      <c r="Y356" s="122">
        <f t="shared" si="456"/>
        <v>0</v>
      </c>
      <c r="Z356" s="122">
        <f t="shared" si="456"/>
        <v>164473.68</v>
      </c>
      <c r="AA356" s="122">
        <f t="shared" si="456"/>
        <v>156250</v>
      </c>
      <c r="AB356" s="122">
        <f t="shared" si="456"/>
        <v>8223.68</v>
      </c>
      <c r="AC356" s="122">
        <f t="shared" si="456"/>
        <v>0</v>
      </c>
      <c r="AD356" s="122">
        <f t="shared" ref="AD356:AM357" si="457">AD357</f>
        <v>328948</v>
      </c>
      <c r="AE356" s="122">
        <f t="shared" si="457"/>
        <v>312500</v>
      </c>
      <c r="AF356" s="122">
        <f t="shared" si="457"/>
        <v>16448</v>
      </c>
      <c r="AG356" s="122">
        <f t="shared" si="457"/>
        <v>0</v>
      </c>
      <c r="AH356" s="122">
        <f t="shared" si="457"/>
        <v>-0.63</v>
      </c>
      <c r="AI356" s="122">
        <f t="shared" si="457"/>
        <v>0</v>
      </c>
      <c r="AJ356" s="122">
        <f t="shared" si="457"/>
        <v>-0.63</v>
      </c>
      <c r="AK356" s="122">
        <f t="shared" si="457"/>
        <v>0</v>
      </c>
      <c r="AL356" s="122">
        <f t="shared" si="457"/>
        <v>328947.37</v>
      </c>
      <c r="AM356" s="122">
        <f t="shared" si="457"/>
        <v>312500</v>
      </c>
      <c r="AN356" s="122">
        <f t="shared" ref="AN356:AW357" si="458">AN357</f>
        <v>16447.37</v>
      </c>
      <c r="AO356" s="122">
        <f t="shared" si="458"/>
        <v>0</v>
      </c>
      <c r="AP356" s="122">
        <f t="shared" si="458"/>
        <v>279958</v>
      </c>
      <c r="AQ356" s="122">
        <f t="shared" si="458"/>
        <v>265960</v>
      </c>
      <c r="AR356" s="122">
        <f t="shared" si="458"/>
        <v>13998</v>
      </c>
      <c r="AS356" s="122">
        <f t="shared" si="458"/>
        <v>0</v>
      </c>
      <c r="AT356" s="122">
        <f t="shared" si="458"/>
        <v>-0.11</v>
      </c>
      <c r="AU356" s="122">
        <f t="shared" si="458"/>
        <v>0</v>
      </c>
      <c r="AV356" s="122">
        <f t="shared" si="458"/>
        <v>-0.11</v>
      </c>
      <c r="AW356" s="122">
        <f t="shared" si="458"/>
        <v>0</v>
      </c>
      <c r="AX356" s="122">
        <f t="shared" ref="AX356:BA357" si="459">AX357</f>
        <v>279957.89</v>
      </c>
      <c r="AY356" s="122">
        <f t="shared" si="459"/>
        <v>265960</v>
      </c>
      <c r="AZ356" s="122">
        <f t="shared" si="459"/>
        <v>13997.89</v>
      </c>
      <c r="BA356" s="122">
        <f t="shared" si="459"/>
        <v>0</v>
      </c>
      <c r="BB356" s="103">
        <v>0</v>
      </c>
      <c r="BC356" s="103">
        <v>0</v>
      </c>
    </row>
    <row r="357" spans="1:55" s="116" customFormat="1" ht="32.25" hidden="1" customHeight="1" x14ac:dyDescent="0.25">
      <c r="A357" s="27" t="s">
        <v>392</v>
      </c>
      <c r="B357" s="123"/>
      <c r="C357" s="123"/>
      <c r="D357" s="123"/>
      <c r="E357" s="62">
        <v>852</v>
      </c>
      <c r="F357" s="63" t="s">
        <v>477</v>
      </c>
      <c r="G357" s="62" t="s">
        <v>399</v>
      </c>
      <c r="H357" s="62" t="s">
        <v>582</v>
      </c>
      <c r="I357" s="63" t="s">
        <v>396</v>
      </c>
      <c r="J357" s="122">
        <f t="shared" si="455"/>
        <v>164474</v>
      </c>
      <c r="K357" s="122">
        <f t="shared" si="455"/>
        <v>156250</v>
      </c>
      <c r="L357" s="122">
        <f t="shared" si="455"/>
        <v>8224</v>
      </c>
      <c r="M357" s="122">
        <f t="shared" si="455"/>
        <v>0</v>
      </c>
      <c r="N357" s="122">
        <f t="shared" si="455"/>
        <v>-0.32</v>
      </c>
      <c r="O357" s="122">
        <f t="shared" si="455"/>
        <v>0</v>
      </c>
      <c r="P357" s="122">
        <f t="shared" si="455"/>
        <v>-0.32</v>
      </c>
      <c r="Q357" s="122">
        <f t="shared" si="455"/>
        <v>0</v>
      </c>
      <c r="R357" s="122">
        <f t="shared" si="455"/>
        <v>164473.68</v>
      </c>
      <c r="S357" s="122">
        <f t="shared" si="455"/>
        <v>156250</v>
      </c>
      <c r="T357" s="122">
        <f t="shared" si="456"/>
        <v>8223.68</v>
      </c>
      <c r="U357" s="122">
        <f t="shared" si="456"/>
        <v>0</v>
      </c>
      <c r="V357" s="122">
        <f t="shared" si="456"/>
        <v>0</v>
      </c>
      <c r="W357" s="122">
        <f t="shared" si="456"/>
        <v>0</v>
      </c>
      <c r="X357" s="122">
        <f t="shared" si="456"/>
        <v>0</v>
      </c>
      <c r="Y357" s="122">
        <f t="shared" si="456"/>
        <v>0</v>
      </c>
      <c r="Z357" s="122">
        <f t="shared" si="456"/>
        <v>164473.68</v>
      </c>
      <c r="AA357" s="122">
        <f t="shared" si="456"/>
        <v>156250</v>
      </c>
      <c r="AB357" s="122">
        <f t="shared" si="456"/>
        <v>8223.68</v>
      </c>
      <c r="AC357" s="122">
        <f t="shared" si="456"/>
        <v>0</v>
      </c>
      <c r="AD357" s="122">
        <f t="shared" si="457"/>
        <v>328948</v>
      </c>
      <c r="AE357" s="122">
        <f t="shared" si="457"/>
        <v>312500</v>
      </c>
      <c r="AF357" s="122">
        <f t="shared" si="457"/>
        <v>16448</v>
      </c>
      <c r="AG357" s="122">
        <f t="shared" si="457"/>
        <v>0</v>
      </c>
      <c r="AH357" s="122">
        <f t="shared" si="457"/>
        <v>-0.63</v>
      </c>
      <c r="AI357" s="122">
        <f t="shared" si="457"/>
        <v>0</v>
      </c>
      <c r="AJ357" s="122">
        <f t="shared" si="457"/>
        <v>-0.63</v>
      </c>
      <c r="AK357" s="122">
        <f t="shared" si="457"/>
        <v>0</v>
      </c>
      <c r="AL357" s="122">
        <f t="shared" si="457"/>
        <v>328947.37</v>
      </c>
      <c r="AM357" s="122">
        <f t="shared" si="457"/>
        <v>312500</v>
      </c>
      <c r="AN357" s="122">
        <f t="shared" si="458"/>
        <v>16447.37</v>
      </c>
      <c r="AO357" s="122">
        <f t="shared" si="458"/>
        <v>0</v>
      </c>
      <c r="AP357" s="122">
        <f t="shared" si="458"/>
        <v>279958</v>
      </c>
      <c r="AQ357" s="122">
        <f t="shared" si="458"/>
        <v>265960</v>
      </c>
      <c r="AR357" s="122">
        <f t="shared" si="458"/>
        <v>13998</v>
      </c>
      <c r="AS357" s="122">
        <f t="shared" si="458"/>
        <v>0</v>
      </c>
      <c r="AT357" s="122">
        <f t="shared" si="458"/>
        <v>-0.11</v>
      </c>
      <c r="AU357" s="122">
        <f t="shared" si="458"/>
        <v>0</v>
      </c>
      <c r="AV357" s="122">
        <f t="shared" si="458"/>
        <v>-0.11</v>
      </c>
      <c r="AW357" s="122">
        <f t="shared" si="458"/>
        <v>0</v>
      </c>
      <c r="AX357" s="122">
        <f t="shared" si="459"/>
        <v>279957.89</v>
      </c>
      <c r="AY357" s="122">
        <f t="shared" si="459"/>
        <v>265960</v>
      </c>
      <c r="AZ357" s="122">
        <f t="shared" si="459"/>
        <v>13997.89</v>
      </c>
      <c r="BA357" s="122">
        <f t="shared" si="459"/>
        <v>0</v>
      </c>
      <c r="BB357" s="103">
        <v>0</v>
      </c>
      <c r="BC357" s="103">
        <v>0</v>
      </c>
    </row>
    <row r="358" spans="1:55" s="116" customFormat="1" ht="32.25" hidden="1" customHeight="1" x14ac:dyDescent="0.25">
      <c r="A358" s="27" t="s">
        <v>393</v>
      </c>
      <c r="B358" s="123"/>
      <c r="C358" s="123"/>
      <c r="D358" s="123"/>
      <c r="E358" s="62">
        <v>852</v>
      </c>
      <c r="F358" s="63" t="s">
        <v>477</v>
      </c>
      <c r="G358" s="62" t="s">
        <v>399</v>
      </c>
      <c r="H358" s="62" t="s">
        <v>582</v>
      </c>
      <c r="I358" s="63" t="s">
        <v>397</v>
      </c>
      <c r="J358" s="122">
        <v>164474</v>
      </c>
      <c r="K358" s="122">
        <v>156250</v>
      </c>
      <c r="L358" s="122">
        <v>8224</v>
      </c>
      <c r="M358" s="122"/>
      <c r="N358" s="122">
        <f>O358+P358+Q358</f>
        <v>-0.32</v>
      </c>
      <c r="O358" s="122"/>
      <c r="P358" s="122">
        <v>-0.32</v>
      </c>
      <c r="Q358" s="122"/>
      <c r="R358" s="77">
        <f>J358+N358</f>
        <v>164473.68</v>
      </c>
      <c r="S358" s="77">
        <f>K358+O358</f>
        <v>156250</v>
      </c>
      <c r="T358" s="77">
        <f>L358+P358</f>
        <v>8223.68</v>
      </c>
      <c r="U358" s="77">
        <f>M358+Q358</f>
        <v>0</v>
      </c>
      <c r="V358" s="122"/>
      <c r="W358" s="122"/>
      <c r="X358" s="122"/>
      <c r="Y358" s="122"/>
      <c r="Z358" s="77">
        <f>R358+V358</f>
        <v>164473.68</v>
      </c>
      <c r="AA358" s="77">
        <f>S358+W358</f>
        <v>156250</v>
      </c>
      <c r="AB358" s="77">
        <f>T358+X358</f>
        <v>8223.68</v>
      </c>
      <c r="AC358" s="77">
        <f>U358+Y358</f>
        <v>0</v>
      </c>
      <c r="AD358" s="122">
        <v>328948</v>
      </c>
      <c r="AE358" s="122">
        <v>312500</v>
      </c>
      <c r="AF358" s="122">
        <v>16448</v>
      </c>
      <c r="AG358" s="122"/>
      <c r="AH358" s="122">
        <f>AI358+AJ358+AK358</f>
        <v>-0.63</v>
      </c>
      <c r="AI358" s="122"/>
      <c r="AJ358" s="122">
        <v>-0.63</v>
      </c>
      <c r="AK358" s="122"/>
      <c r="AL358" s="77">
        <f>AD358+AH358</f>
        <v>328947.37</v>
      </c>
      <c r="AM358" s="77">
        <f>AE358+AI358</f>
        <v>312500</v>
      </c>
      <c r="AN358" s="77">
        <f>AF358+AJ358</f>
        <v>16447.37</v>
      </c>
      <c r="AO358" s="77">
        <f>AG358+AK358</f>
        <v>0</v>
      </c>
      <c r="AP358" s="122">
        <v>279958</v>
      </c>
      <c r="AQ358" s="122">
        <v>265960</v>
      </c>
      <c r="AR358" s="122">
        <v>13998</v>
      </c>
      <c r="AS358" s="122"/>
      <c r="AT358" s="122">
        <f>AU358+AV358+AW358</f>
        <v>-0.11</v>
      </c>
      <c r="AU358" s="122"/>
      <c r="AV358" s="122">
        <v>-0.11</v>
      </c>
      <c r="AW358" s="122"/>
      <c r="AX358" s="77">
        <f>AP358+AT358</f>
        <v>279957.89</v>
      </c>
      <c r="AY358" s="77">
        <f>AQ358+AU358</f>
        <v>265960</v>
      </c>
      <c r="AZ358" s="77">
        <f>AR358+AV358</f>
        <v>13997.89</v>
      </c>
      <c r="BA358" s="77">
        <f>AS358+AW358</f>
        <v>0</v>
      </c>
      <c r="BB358" s="103">
        <v>0</v>
      </c>
      <c r="BC358" s="103">
        <v>0</v>
      </c>
    </row>
    <row r="359" spans="1:55" s="116" customFormat="1" ht="32.25" hidden="1" customHeight="1" x14ac:dyDescent="0.25">
      <c r="A359" s="27" t="s">
        <v>489</v>
      </c>
      <c r="B359" s="111"/>
      <c r="C359" s="111"/>
      <c r="D359" s="111"/>
      <c r="E359" s="62">
        <v>852</v>
      </c>
      <c r="F359" s="63" t="s">
        <v>477</v>
      </c>
      <c r="G359" s="63" t="s">
        <v>399</v>
      </c>
      <c r="H359" s="62" t="s">
        <v>562</v>
      </c>
      <c r="I359" s="63"/>
      <c r="J359" s="77">
        <f t="shared" ref="J359:S360" si="460">J360</f>
        <v>1875600</v>
      </c>
      <c r="K359" s="77">
        <f t="shared" si="460"/>
        <v>1875600</v>
      </c>
      <c r="L359" s="77">
        <f t="shared" si="460"/>
        <v>0</v>
      </c>
      <c r="M359" s="77">
        <f t="shared" si="460"/>
        <v>0</v>
      </c>
      <c r="N359" s="77">
        <f t="shared" si="460"/>
        <v>0</v>
      </c>
      <c r="O359" s="77">
        <f t="shared" si="460"/>
        <v>0</v>
      </c>
      <c r="P359" s="77">
        <f t="shared" si="460"/>
        <v>0</v>
      </c>
      <c r="Q359" s="77">
        <f t="shared" si="460"/>
        <v>0</v>
      </c>
      <c r="R359" s="77">
        <f t="shared" si="460"/>
        <v>1875600</v>
      </c>
      <c r="S359" s="77">
        <f t="shared" si="460"/>
        <v>1875600</v>
      </c>
      <c r="T359" s="77">
        <f t="shared" ref="T359:AC360" si="461">T360</f>
        <v>0</v>
      </c>
      <c r="U359" s="77">
        <f t="shared" si="461"/>
        <v>0</v>
      </c>
      <c r="V359" s="77">
        <f t="shared" si="461"/>
        <v>0</v>
      </c>
      <c r="W359" s="77">
        <f t="shared" si="461"/>
        <v>0</v>
      </c>
      <c r="X359" s="77">
        <f t="shared" si="461"/>
        <v>0</v>
      </c>
      <c r="Y359" s="77">
        <f t="shared" si="461"/>
        <v>0</v>
      </c>
      <c r="Z359" s="77">
        <f t="shared" si="461"/>
        <v>1875600</v>
      </c>
      <c r="AA359" s="77">
        <f t="shared" si="461"/>
        <v>1875600</v>
      </c>
      <c r="AB359" s="77">
        <f t="shared" si="461"/>
        <v>0</v>
      </c>
      <c r="AC359" s="77">
        <f t="shared" si="461"/>
        <v>0</v>
      </c>
      <c r="AD359" s="77">
        <f t="shared" ref="AD359:AM360" si="462">AD360</f>
        <v>1875600</v>
      </c>
      <c r="AE359" s="77">
        <f t="shared" si="462"/>
        <v>1875600</v>
      </c>
      <c r="AF359" s="77">
        <f t="shared" si="462"/>
        <v>0</v>
      </c>
      <c r="AG359" s="77">
        <f t="shared" si="462"/>
        <v>0</v>
      </c>
      <c r="AH359" s="77">
        <f t="shared" si="462"/>
        <v>0</v>
      </c>
      <c r="AI359" s="77">
        <f t="shared" si="462"/>
        <v>0</v>
      </c>
      <c r="AJ359" s="77">
        <f t="shared" si="462"/>
        <v>0</v>
      </c>
      <c r="AK359" s="77">
        <f t="shared" si="462"/>
        <v>0</v>
      </c>
      <c r="AL359" s="77">
        <f t="shared" si="462"/>
        <v>1875600</v>
      </c>
      <c r="AM359" s="77">
        <f t="shared" si="462"/>
        <v>1875600</v>
      </c>
      <c r="AN359" s="77">
        <f t="shared" ref="AN359:AW360" si="463">AN360</f>
        <v>0</v>
      </c>
      <c r="AO359" s="77">
        <f t="shared" si="463"/>
        <v>0</v>
      </c>
      <c r="AP359" s="77">
        <f t="shared" si="463"/>
        <v>1875600</v>
      </c>
      <c r="AQ359" s="77">
        <f t="shared" si="463"/>
        <v>1875600</v>
      </c>
      <c r="AR359" s="77">
        <f t="shared" si="463"/>
        <v>0</v>
      </c>
      <c r="AS359" s="77">
        <f t="shared" si="463"/>
        <v>0</v>
      </c>
      <c r="AT359" s="77">
        <f t="shared" si="463"/>
        <v>0</v>
      </c>
      <c r="AU359" s="77">
        <f t="shared" si="463"/>
        <v>0</v>
      </c>
      <c r="AV359" s="77">
        <f t="shared" si="463"/>
        <v>0</v>
      </c>
      <c r="AW359" s="77">
        <f t="shared" si="463"/>
        <v>0</v>
      </c>
      <c r="AX359" s="77">
        <f t="shared" ref="AX359:BA360" si="464">AX360</f>
        <v>1875600</v>
      </c>
      <c r="AY359" s="77">
        <f t="shared" si="464"/>
        <v>1875600</v>
      </c>
      <c r="AZ359" s="77">
        <f t="shared" si="464"/>
        <v>0</v>
      </c>
      <c r="BA359" s="77">
        <f t="shared" si="464"/>
        <v>0</v>
      </c>
      <c r="BB359" s="103">
        <v>0</v>
      </c>
      <c r="BC359" s="103">
        <v>0</v>
      </c>
    </row>
    <row r="360" spans="1:55" s="116" customFormat="1" ht="32.25" hidden="1" customHeight="1" x14ac:dyDescent="0.25">
      <c r="A360" s="27" t="s">
        <v>392</v>
      </c>
      <c r="B360" s="111"/>
      <c r="C360" s="111"/>
      <c r="D360" s="111"/>
      <c r="E360" s="62">
        <v>852</v>
      </c>
      <c r="F360" s="63" t="s">
        <v>477</v>
      </c>
      <c r="G360" s="63" t="s">
        <v>399</v>
      </c>
      <c r="H360" s="62" t="s">
        <v>562</v>
      </c>
      <c r="I360" s="63" t="s">
        <v>396</v>
      </c>
      <c r="J360" s="77">
        <f t="shared" si="460"/>
        <v>1875600</v>
      </c>
      <c r="K360" s="77">
        <f t="shared" si="460"/>
        <v>1875600</v>
      </c>
      <c r="L360" s="77">
        <f t="shared" si="460"/>
        <v>0</v>
      </c>
      <c r="M360" s="77">
        <f t="shared" si="460"/>
        <v>0</v>
      </c>
      <c r="N360" s="77">
        <f t="shared" si="460"/>
        <v>0</v>
      </c>
      <c r="O360" s="77">
        <f t="shared" si="460"/>
        <v>0</v>
      </c>
      <c r="P360" s="77">
        <f t="shared" si="460"/>
        <v>0</v>
      </c>
      <c r="Q360" s="77">
        <f t="shared" si="460"/>
        <v>0</v>
      </c>
      <c r="R360" s="77">
        <f t="shared" si="460"/>
        <v>1875600</v>
      </c>
      <c r="S360" s="77">
        <f t="shared" si="460"/>
        <v>1875600</v>
      </c>
      <c r="T360" s="77">
        <f t="shared" si="461"/>
        <v>0</v>
      </c>
      <c r="U360" s="77">
        <f t="shared" si="461"/>
        <v>0</v>
      </c>
      <c r="V360" s="77">
        <f t="shared" si="461"/>
        <v>0</v>
      </c>
      <c r="W360" s="77">
        <f t="shared" si="461"/>
        <v>0</v>
      </c>
      <c r="X360" s="77">
        <f t="shared" si="461"/>
        <v>0</v>
      </c>
      <c r="Y360" s="77">
        <f t="shared" si="461"/>
        <v>0</v>
      </c>
      <c r="Z360" s="77">
        <f t="shared" si="461"/>
        <v>1875600</v>
      </c>
      <c r="AA360" s="77">
        <f t="shared" si="461"/>
        <v>1875600</v>
      </c>
      <c r="AB360" s="77">
        <f t="shared" si="461"/>
        <v>0</v>
      </c>
      <c r="AC360" s="77">
        <f t="shared" si="461"/>
        <v>0</v>
      </c>
      <c r="AD360" s="77">
        <f t="shared" si="462"/>
        <v>1875600</v>
      </c>
      <c r="AE360" s="77">
        <f t="shared" si="462"/>
        <v>1875600</v>
      </c>
      <c r="AF360" s="77">
        <f t="shared" si="462"/>
        <v>0</v>
      </c>
      <c r="AG360" s="77">
        <f t="shared" si="462"/>
        <v>0</v>
      </c>
      <c r="AH360" s="77">
        <f t="shared" si="462"/>
        <v>0</v>
      </c>
      <c r="AI360" s="77">
        <f t="shared" si="462"/>
        <v>0</v>
      </c>
      <c r="AJ360" s="77">
        <f t="shared" si="462"/>
        <v>0</v>
      </c>
      <c r="AK360" s="77">
        <f t="shared" si="462"/>
        <v>0</v>
      </c>
      <c r="AL360" s="77">
        <f t="shared" si="462"/>
        <v>1875600</v>
      </c>
      <c r="AM360" s="77">
        <f t="shared" si="462"/>
        <v>1875600</v>
      </c>
      <c r="AN360" s="77">
        <f t="shared" si="463"/>
        <v>0</v>
      </c>
      <c r="AO360" s="77">
        <f t="shared" si="463"/>
        <v>0</v>
      </c>
      <c r="AP360" s="77">
        <f t="shared" si="463"/>
        <v>1875600</v>
      </c>
      <c r="AQ360" s="77">
        <f t="shared" si="463"/>
        <v>1875600</v>
      </c>
      <c r="AR360" s="77">
        <f t="shared" si="463"/>
        <v>0</v>
      </c>
      <c r="AS360" s="77">
        <f t="shared" si="463"/>
        <v>0</v>
      </c>
      <c r="AT360" s="77">
        <f t="shared" si="463"/>
        <v>0</v>
      </c>
      <c r="AU360" s="77">
        <f t="shared" si="463"/>
        <v>0</v>
      </c>
      <c r="AV360" s="77">
        <f t="shared" si="463"/>
        <v>0</v>
      </c>
      <c r="AW360" s="77">
        <f t="shared" si="463"/>
        <v>0</v>
      </c>
      <c r="AX360" s="77">
        <f t="shared" si="464"/>
        <v>1875600</v>
      </c>
      <c r="AY360" s="77">
        <f t="shared" si="464"/>
        <v>1875600</v>
      </c>
      <c r="AZ360" s="77">
        <f t="shared" si="464"/>
        <v>0</v>
      </c>
      <c r="BA360" s="77">
        <f t="shared" si="464"/>
        <v>0</v>
      </c>
      <c r="BB360" s="103">
        <v>0</v>
      </c>
      <c r="BC360" s="103">
        <v>0</v>
      </c>
    </row>
    <row r="361" spans="1:55" s="116" customFormat="1" ht="32.25" hidden="1" customHeight="1" x14ac:dyDescent="0.25">
      <c r="A361" s="27" t="s">
        <v>393</v>
      </c>
      <c r="B361" s="111"/>
      <c r="C361" s="111"/>
      <c r="D361" s="111"/>
      <c r="E361" s="62">
        <v>852</v>
      </c>
      <c r="F361" s="63" t="s">
        <v>477</v>
      </c>
      <c r="G361" s="63" t="s">
        <v>399</v>
      </c>
      <c r="H361" s="62" t="s">
        <v>562</v>
      </c>
      <c r="I361" s="63" t="s">
        <v>397</v>
      </c>
      <c r="J361" s="77">
        <v>1875600</v>
      </c>
      <c r="K361" s="77">
        <f>J361</f>
        <v>1875600</v>
      </c>
      <c r="L361" s="77"/>
      <c r="M361" s="77"/>
      <c r="N361" s="77"/>
      <c r="O361" s="77">
        <f>N361</f>
        <v>0</v>
      </c>
      <c r="P361" s="77"/>
      <c r="Q361" s="77"/>
      <c r="R361" s="77">
        <f>J361+N361</f>
        <v>1875600</v>
      </c>
      <c r="S361" s="77">
        <f>K361+O361</f>
        <v>1875600</v>
      </c>
      <c r="T361" s="77">
        <f>L361+P361</f>
        <v>0</v>
      </c>
      <c r="U361" s="77">
        <f>M361+Q361</f>
        <v>0</v>
      </c>
      <c r="V361" s="77"/>
      <c r="W361" s="77">
        <f>V361</f>
        <v>0</v>
      </c>
      <c r="X361" s="77"/>
      <c r="Y361" s="77"/>
      <c r="Z361" s="77">
        <f>R361+V361</f>
        <v>1875600</v>
      </c>
      <c r="AA361" s="77">
        <f>S361+W361</f>
        <v>1875600</v>
      </c>
      <c r="AB361" s="77">
        <f>T361+X361</f>
        <v>0</v>
      </c>
      <c r="AC361" s="77">
        <f>U361+Y361</f>
        <v>0</v>
      </c>
      <c r="AD361" s="77">
        <v>1875600</v>
      </c>
      <c r="AE361" s="77">
        <f>AD361</f>
        <v>1875600</v>
      </c>
      <c r="AF361" s="77"/>
      <c r="AG361" s="77"/>
      <c r="AH361" s="77"/>
      <c r="AI361" s="77">
        <f>AH361</f>
        <v>0</v>
      </c>
      <c r="AJ361" s="77"/>
      <c r="AK361" s="77"/>
      <c r="AL361" s="77">
        <f>AD361+AH361</f>
        <v>1875600</v>
      </c>
      <c r="AM361" s="77">
        <f>AE361+AI361</f>
        <v>1875600</v>
      </c>
      <c r="AN361" s="77">
        <f>AF361+AJ361</f>
        <v>0</v>
      </c>
      <c r="AO361" s="77">
        <f>AG361+AK361</f>
        <v>0</v>
      </c>
      <c r="AP361" s="77">
        <v>1875600</v>
      </c>
      <c r="AQ361" s="77">
        <f>AP361</f>
        <v>1875600</v>
      </c>
      <c r="AR361" s="77"/>
      <c r="AS361" s="77"/>
      <c r="AT361" s="77"/>
      <c r="AU361" s="77">
        <f>AT361</f>
        <v>0</v>
      </c>
      <c r="AV361" s="77"/>
      <c r="AW361" s="77"/>
      <c r="AX361" s="77">
        <f>AP361+AT361</f>
        <v>1875600</v>
      </c>
      <c r="AY361" s="77">
        <f>AQ361+AU361</f>
        <v>1875600</v>
      </c>
      <c r="AZ361" s="77">
        <f>AR361+AV361</f>
        <v>0</v>
      </c>
      <c r="BA361" s="77">
        <f>AS361+AW361</f>
        <v>0</v>
      </c>
      <c r="BB361" s="103">
        <v>0</v>
      </c>
      <c r="BC361" s="103">
        <v>0</v>
      </c>
    </row>
    <row r="362" spans="1:55" s="11" customFormat="1" ht="32.25" hidden="1" customHeight="1" x14ac:dyDescent="0.25">
      <c r="A362" s="27" t="s">
        <v>583</v>
      </c>
      <c r="B362" s="27"/>
      <c r="C362" s="27"/>
      <c r="D362" s="27"/>
      <c r="E362" s="62">
        <v>852</v>
      </c>
      <c r="F362" s="63" t="s">
        <v>477</v>
      </c>
      <c r="G362" s="63" t="s">
        <v>399</v>
      </c>
      <c r="H362" s="62" t="s">
        <v>584</v>
      </c>
      <c r="I362" s="63"/>
      <c r="J362" s="77">
        <f t="shared" ref="J362:S363" si="465">J363</f>
        <v>7733880</v>
      </c>
      <c r="K362" s="77">
        <f t="shared" si="465"/>
        <v>7733880</v>
      </c>
      <c r="L362" s="77">
        <f t="shared" si="465"/>
        <v>0</v>
      </c>
      <c r="M362" s="77">
        <f t="shared" si="465"/>
        <v>0</v>
      </c>
      <c r="N362" s="77">
        <f t="shared" si="465"/>
        <v>0</v>
      </c>
      <c r="O362" s="77">
        <f t="shared" si="465"/>
        <v>0</v>
      </c>
      <c r="P362" s="77">
        <f t="shared" si="465"/>
        <v>0</v>
      </c>
      <c r="Q362" s="77">
        <f t="shared" si="465"/>
        <v>0</v>
      </c>
      <c r="R362" s="77">
        <f t="shared" si="465"/>
        <v>7733880</v>
      </c>
      <c r="S362" s="77">
        <f t="shared" si="465"/>
        <v>7733880</v>
      </c>
      <c r="T362" s="77">
        <f t="shared" ref="T362:AC363" si="466">T363</f>
        <v>0</v>
      </c>
      <c r="U362" s="77">
        <f t="shared" si="466"/>
        <v>0</v>
      </c>
      <c r="V362" s="77">
        <f t="shared" si="466"/>
        <v>0</v>
      </c>
      <c r="W362" s="77">
        <f t="shared" si="466"/>
        <v>0</v>
      </c>
      <c r="X362" s="77">
        <f t="shared" si="466"/>
        <v>0</v>
      </c>
      <c r="Y362" s="77">
        <f t="shared" si="466"/>
        <v>0</v>
      </c>
      <c r="Z362" s="77">
        <f t="shared" si="466"/>
        <v>7733880</v>
      </c>
      <c r="AA362" s="77">
        <f t="shared" si="466"/>
        <v>7733880</v>
      </c>
      <c r="AB362" s="77">
        <f t="shared" si="466"/>
        <v>0</v>
      </c>
      <c r="AC362" s="77">
        <f t="shared" si="466"/>
        <v>0</v>
      </c>
      <c r="AD362" s="77">
        <f t="shared" ref="AD362:AM363" si="467">AD363</f>
        <v>7499520</v>
      </c>
      <c r="AE362" s="77">
        <f t="shared" si="467"/>
        <v>7499520</v>
      </c>
      <c r="AF362" s="77">
        <f t="shared" si="467"/>
        <v>0</v>
      </c>
      <c r="AG362" s="77">
        <f t="shared" si="467"/>
        <v>0</v>
      </c>
      <c r="AH362" s="77">
        <f t="shared" si="467"/>
        <v>0</v>
      </c>
      <c r="AI362" s="77">
        <f t="shared" si="467"/>
        <v>0</v>
      </c>
      <c r="AJ362" s="77">
        <f t="shared" si="467"/>
        <v>0</v>
      </c>
      <c r="AK362" s="77">
        <f t="shared" si="467"/>
        <v>0</v>
      </c>
      <c r="AL362" s="77">
        <f t="shared" si="467"/>
        <v>7499520</v>
      </c>
      <c r="AM362" s="77">
        <f t="shared" si="467"/>
        <v>7499520</v>
      </c>
      <c r="AN362" s="77">
        <f t="shared" ref="AN362:AW363" si="468">AN363</f>
        <v>0</v>
      </c>
      <c r="AO362" s="77">
        <f t="shared" si="468"/>
        <v>0</v>
      </c>
      <c r="AP362" s="77">
        <f t="shared" si="468"/>
        <v>7499520</v>
      </c>
      <c r="AQ362" s="77">
        <f t="shared" si="468"/>
        <v>7499520</v>
      </c>
      <c r="AR362" s="77">
        <f t="shared" si="468"/>
        <v>0</v>
      </c>
      <c r="AS362" s="77">
        <f t="shared" si="468"/>
        <v>0</v>
      </c>
      <c r="AT362" s="77">
        <f t="shared" si="468"/>
        <v>0</v>
      </c>
      <c r="AU362" s="77">
        <f t="shared" si="468"/>
        <v>0</v>
      </c>
      <c r="AV362" s="77">
        <f t="shared" si="468"/>
        <v>0</v>
      </c>
      <c r="AW362" s="77">
        <f t="shared" si="468"/>
        <v>0</v>
      </c>
      <c r="AX362" s="77">
        <f t="shared" ref="AX362:BA363" si="469">AX363</f>
        <v>7499520</v>
      </c>
      <c r="AY362" s="77">
        <f t="shared" si="469"/>
        <v>7499520</v>
      </c>
      <c r="AZ362" s="77">
        <f t="shared" si="469"/>
        <v>0</v>
      </c>
      <c r="BA362" s="77">
        <f t="shared" si="469"/>
        <v>0</v>
      </c>
      <c r="BB362" s="103">
        <v>0</v>
      </c>
      <c r="BC362" s="103">
        <v>0</v>
      </c>
    </row>
    <row r="363" spans="1:55" s="11" customFormat="1" ht="32.25" hidden="1" customHeight="1" x14ac:dyDescent="0.25">
      <c r="A363" s="27" t="s">
        <v>392</v>
      </c>
      <c r="B363" s="27"/>
      <c r="C363" s="27"/>
      <c r="D363" s="27"/>
      <c r="E363" s="62">
        <v>852</v>
      </c>
      <c r="F363" s="63" t="s">
        <v>477</v>
      </c>
      <c r="G363" s="63" t="s">
        <v>399</v>
      </c>
      <c r="H363" s="62" t="s">
        <v>584</v>
      </c>
      <c r="I363" s="63" t="s">
        <v>396</v>
      </c>
      <c r="J363" s="77">
        <f t="shared" si="465"/>
        <v>7733880</v>
      </c>
      <c r="K363" s="77">
        <f t="shared" si="465"/>
        <v>7733880</v>
      </c>
      <c r="L363" s="77">
        <f t="shared" si="465"/>
        <v>0</v>
      </c>
      <c r="M363" s="77">
        <f t="shared" si="465"/>
        <v>0</v>
      </c>
      <c r="N363" s="77">
        <f t="shared" si="465"/>
        <v>0</v>
      </c>
      <c r="O363" s="77">
        <f t="shared" si="465"/>
        <v>0</v>
      </c>
      <c r="P363" s="77">
        <f t="shared" si="465"/>
        <v>0</v>
      </c>
      <c r="Q363" s="77">
        <f t="shared" si="465"/>
        <v>0</v>
      </c>
      <c r="R363" s="77">
        <f t="shared" si="465"/>
        <v>7733880</v>
      </c>
      <c r="S363" s="77">
        <f t="shared" si="465"/>
        <v>7733880</v>
      </c>
      <c r="T363" s="77">
        <f t="shared" si="466"/>
        <v>0</v>
      </c>
      <c r="U363" s="77">
        <f t="shared" si="466"/>
        <v>0</v>
      </c>
      <c r="V363" s="77">
        <f t="shared" si="466"/>
        <v>0</v>
      </c>
      <c r="W363" s="77">
        <f t="shared" si="466"/>
        <v>0</v>
      </c>
      <c r="X363" s="77">
        <f t="shared" si="466"/>
        <v>0</v>
      </c>
      <c r="Y363" s="77">
        <f t="shared" si="466"/>
        <v>0</v>
      </c>
      <c r="Z363" s="77">
        <f t="shared" si="466"/>
        <v>7733880</v>
      </c>
      <c r="AA363" s="77">
        <f t="shared" si="466"/>
        <v>7733880</v>
      </c>
      <c r="AB363" s="77">
        <f t="shared" si="466"/>
        <v>0</v>
      </c>
      <c r="AC363" s="77">
        <f t="shared" si="466"/>
        <v>0</v>
      </c>
      <c r="AD363" s="77">
        <f t="shared" si="467"/>
        <v>7499520</v>
      </c>
      <c r="AE363" s="77">
        <f t="shared" si="467"/>
        <v>7499520</v>
      </c>
      <c r="AF363" s="77">
        <f t="shared" si="467"/>
        <v>0</v>
      </c>
      <c r="AG363" s="77">
        <f t="shared" si="467"/>
        <v>0</v>
      </c>
      <c r="AH363" s="77">
        <f t="shared" si="467"/>
        <v>0</v>
      </c>
      <c r="AI363" s="77">
        <f t="shared" si="467"/>
        <v>0</v>
      </c>
      <c r="AJ363" s="77">
        <f t="shared" si="467"/>
        <v>0</v>
      </c>
      <c r="AK363" s="77">
        <f t="shared" si="467"/>
        <v>0</v>
      </c>
      <c r="AL363" s="77">
        <f t="shared" si="467"/>
        <v>7499520</v>
      </c>
      <c r="AM363" s="77">
        <f t="shared" si="467"/>
        <v>7499520</v>
      </c>
      <c r="AN363" s="77">
        <f t="shared" si="468"/>
        <v>0</v>
      </c>
      <c r="AO363" s="77">
        <f t="shared" si="468"/>
        <v>0</v>
      </c>
      <c r="AP363" s="77">
        <f t="shared" si="468"/>
        <v>7499520</v>
      </c>
      <c r="AQ363" s="77">
        <f t="shared" si="468"/>
        <v>7499520</v>
      </c>
      <c r="AR363" s="77">
        <f t="shared" si="468"/>
        <v>0</v>
      </c>
      <c r="AS363" s="77">
        <f t="shared" si="468"/>
        <v>0</v>
      </c>
      <c r="AT363" s="77">
        <f t="shared" si="468"/>
        <v>0</v>
      </c>
      <c r="AU363" s="77">
        <f t="shared" si="468"/>
        <v>0</v>
      </c>
      <c r="AV363" s="77">
        <f t="shared" si="468"/>
        <v>0</v>
      </c>
      <c r="AW363" s="77">
        <f t="shared" si="468"/>
        <v>0</v>
      </c>
      <c r="AX363" s="77">
        <f t="shared" si="469"/>
        <v>7499520</v>
      </c>
      <c r="AY363" s="77">
        <f t="shared" si="469"/>
        <v>7499520</v>
      </c>
      <c r="AZ363" s="77">
        <f t="shared" si="469"/>
        <v>0</v>
      </c>
      <c r="BA363" s="77">
        <f t="shared" si="469"/>
        <v>0</v>
      </c>
      <c r="BB363" s="103">
        <v>0</v>
      </c>
      <c r="BC363" s="103">
        <v>0</v>
      </c>
    </row>
    <row r="364" spans="1:55" s="11" customFormat="1" ht="32.25" hidden="1" customHeight="1" x14ac:dyDescent="0.25">
      <c r="A364" s="27" t="s">
        <v>393</v>
      </c>
      <c r="B364" s="27"/>
      <c r="C364" s="27"/>
      <c r="D364" s="27"/>
      <c r="E364" s="62">
        <v>852</v>
      </c>
      <c r="F364" s="63" t="s">
        <v>477</v>
      </c>
      <c r="G364" s="63" t="s">
        <v>399</v>
      </c>
      <c r="H364" s="62" t="s">
        <v>584</v>
      </c>
      <c r="I364" s="63" t="s">
        <v>397</v>
      </c>
      <c r="J364" s="77">
        <v>7733880</v>
      </c>
      <c r="K364" s="77">
        <f>J364</f>
        <v>7733880</v>
      </c>
      <c r="L364" s="77"/>
      <c r="M364" s="77"/>
      <c r="N364" s="77"/>
      <c r="O364" s="77">
        <f>N364</f>
        <v>0</v>
      </c>
      <c r="P364" s="77"/>
      <c r="Q364" s="77"/>
      <c r="R364" s="77">
        <f>J364+N364</f>
        <v>7733880</v>
      </c>
      <c r="S364" s="77">
        <f>K364+O364</f>
        <v>7733880</v>
      </c>
      <c r="T364" s="77">
        <f>L364+P364</f>
        <v>0</v>
      </c>
      <c r="U364" s="77">
        <f>M364+Q364</f>
        <v>0</v>
      </c>
      <c r="V364" s="77"/>
      <c r="W364" s="77">
        <f>V364</f>
        <v>0</v>
      </c>
      <c r="X364" s="77"/>
      <c r="Y364" s="77"/>
      <c r="Z364" s="77">
        <f>R364+V364</f>
        <v>7733880</v>
      </c>
      <c r="AA364" s="77">
        <f>S364+W364</f>
        <v>7733880</v>
      </c>
      <c r="AB364" s="77">
        <f>T364+X364</f>
        <v>0</v>
      </c>
      <c r="AC364" s="77">
        <f>U364+Y364</f>
        <v>0</v>
      </c>
      <c r="AD364" s="77">
        <v>7499520</v>
      </c>
      <c r="AE364" s="77">
        <f>AD364</f>
        <v>7499520</v>
      </c>
      <c r="AF364" s="77"/>
      <c r="AG364" s="77"/>
      <c r="AH364" s="77"/>
      <c r="AI364" s="77">
        <f>AH364</f>
        <v>0</v>
      </c>
      <c r="AJ364" s="77"/>
      <c r="AK364" s="77"/>
      <c r="AL364" s="77">
        <f>AD364+AH364</f>
        <v>7499520</v>
      </c>
      <c r="AM364" s="77">
        <f>AE364+AI364</f>
        <v>7499520</v>
      </c>
      <c r="AN364" s="77">
        <f>AF364+AJ364</f>
        <v>0</v>
      </c>
      <c r="AO364" s="77">
        <f>AG364+AK364</f>
        <v>0</v>
      </c>
      <c r="AP364" s="77">
        <v>7499520</v>
      </c>
      <c r="AQ364" s="77">
        <f>AP364</f>
        <v>7499520</v>
      </c>
      <c r="AR364" s="77"/>
      <c r="AS364" s="77"/>
      <c r="AT364" s="77"/>
      <c r="AU364" s="77">
        <f>AT364</f>
        <v>0</v>
      </c>
      <c r="AV364" s="77"/>
      <c r="AW364" s="77"/>
      <c r="AX364" s="77">
        <f>AP364+AT364</f>
        <v>7499520</v>
      </c>
      <c r="AY364" s="77">
        <f>AQ364+AU364</f>
        <v>7499520</v>
      </c>
      <c r="AZ364" s="77">
        <f>AR364+AV364</f>
        <v>0</v>
      </c>
      <c r="BA364" s="77">
        <f>AS364+AW364</f>
        <v>0</v>
      </c>
      <c r="BB364" s="103">
        <v>0</v>
      </c>
      <c r="BC364" s="103">
        <v>0</v>
      </c>
    </row>
    <row r="365" spans="1:55" s="116" customFormat="1" ht="49.5" customHeight="1" x14ac:dyDescent="0.25">
      <c r="A365" s="27" t="s">
        <v>585</v>
      </c>
      <c r="B365" s="27"/>
      <c r="C365" s="27"/>
      <c r="D365" s="27"/>
      <c r="E365" s="62">
        <v>852</v>
      </c>
      <c r="F365" s="63" t="s">
        <v>477</v>
      </c>
      <c r="G365" s="62" t="s">
        <v>399</v>
      </c>
      <c r="H365" s="62" t="s">
        <v>586</v>
      </c>
      <c r="I365" s="63"/>
      <c r="J365" s="77"/>
      <c r="K365" s="77"/>
      <c r="L365" s="77"/>
      <c r="M365" s="77"/>
      <c r="N365" s="77"/>
      <c r="O365" s="77">
        <f t="shared" ref="O365:AC366" si="470">O366</f>
        <v>0</v>
      </c>
      <c r="P365" s="77">
        <f t="shared" si="470"/>
        <v>0</v>
      </c>
      <c r="Q365" s="77">
        <f t="shared" si="470"/>
        <v>0</v>
      </c>
      <c r="R365" s="77">
        <f t="shared" si="470"/>
        <v>0</v>
      </c>
      <c r="S365" s="77">
        <f t="shared" si="470"/>
        <v>0</v>
      </c>
      <c r="T365" s="77">
        <f t="shared" si="470"/>
        <v>0</v>
      </c>
      <c r="U365" s="77">
        <f t="shared" si="470"/>
        <v>0</v>
      </c>
      <c r="V365" s="77">
        <f t="shared" si="470"/>
        <v>670000</v>
      </c>
      <c r="W365" s="77">
        <f t="shared" si="470"/>
        <v>636500</v>
      </c>
      <c r="X365" s="77">
        <f t="shared" si="470"/>
        <v>33500</v>
      </c>
      <c r="Y365" s="77">
        <f t="shared" si="470"/>
        <v>0</v>
      </c>
      <c r="Z365" s="77">
        <f t="shared" si="470"/>
        <v>670000</v>
      </c>
      <c r="AA365" s="77">
        <f t="shared" si="470"/>
        <v>636500</v>
      </c>
      <c r="AB365" s="77">
        <f t="shared" si="470"/>
        <v>33500</v>
      </c>
      <c r="AC365" s="77">
        <f t="shared" si="470"/>
        <v>0</v>
      </c>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103">
        <v>0</v>
      </c>
      <c r="BC365" s="103">
        <v>0</v>
      </c>
    </row>
    <row r="366" spans="1:55" s="116" customFormat="1" ht="49.5" customHeight="1" x14ac:dyDescent="0.25">
      <c r="A366" s="27" t="s">
        <v>392</v>
      </c>
      <c r="B366" s="27"/>
      <c r="C366" s="27"/>
      <c r="D366" s="27"/>
      <c r="E366" s="62">
        <v>852</v>
      </c>
      <c r="F366" s="63" t="s">
        <v>477</v>
      </c>
      <c r="G366" s="62" t="s">
        <v>399</v>
      </c>
      <c r="H366" s="62" t="s">
        <v>586</v>
      </c>
      <c r="I366" s="63" t="s">
        <v>396</v>
      </c>
      <c r="J366" s="77"/>
      <c r="K366" s="77"/>
      <c r="L366" s="77"/>
      <c r="M366" s="77"/>
      <c r="N366" s="77"/>
      <c r="O366" s="77">
        <f t="shared" si="470"/>
        <v>0</v>
      </c>
      <c r="P366" s="77">
        <f t="shared" si="470"/>
        <v>0</v>
      </c>
      <c r="Q366" s="77">
        <f t="shared" si="470"/>
        <v>0</v>
      </c>
      <c r="R366" s="77">
        <f t="shared" si="470"/>
        <v>0</v>
      </c>
      <c r="S366" s="77">
        <f t="shared" si="470"/>
        <v>0</v>
      </c>
      <c r="T366" s="77">
        <f t="shared" si="470"/>
        <v>0</v>
      </c>
      <c r="U366" s="77">
        <f t="shared" si="470"/>
        <v>0</v>
      </c>
      <c r="V366" s="77">
        <f t="shared" si="470"/>
        <v>670000</v>
      </c>
      <c r="W366" s="77">
        <f t="shared" si="470"/>
        <v>636500</v>
      </c>
      <c r="X366" s="77">
        <f t="shared" si="470"/>
        <v>33500</v>
      </c>
      <c r="Y366" s="77">
        <f t="shared" si="470"/>
        <v>0</v>
      </c>
      <c r="Z366" s="77">
        <f t="shared" si="470"/>
        <v>670000</v>
      </c>
      <c r="AA366" s="77">
        <f t="shared" si="470"/>
        <v>636500</v>
      </c>
      <c r="AB366" s="77">
        <f t="shared" si="470"/>
        <v>33500</v>
      </c>
      <c r="AC366" s="77">
        <f t="shared" si="470"/>
        <v>0</v>
      </c>
      <c r="AD366" s="77"/>
      <c r="AE366" s="77"/>
      <c r="AF366" s="77"/>
      <c r="AG366" s="77"/>
      <c r="AH366" s="77"/>
      <c r="AI366" s="77"/>
      <c r="AJ366" s="77"/>
      <c r="AK366" s="77"/>
      <c r="AL366" s="77"/>
      <c r="AM366" s="77"/>
      <c r="AN366" s="77"/>
      <c r="AO366" s="77"/>
      <c r="AP366" s="77"/>
      <c r="AQ366" s="77"/>
      <c r="AR366" s="77"/>
      <c r="AS366" s="77"/>
      <c r="AT366" s="77"/>
      <c r="AU366" s="77"/>
      <c r="AV366" s="77"/>
      <c r="AW366" s="77"/>
      <c r="AX366" s="77"/>
      <c r="AY366" s="77"/>
      <c r="AZ366" s="77"/>
      <c r="BA366" s="77"/>
      <c r="BB366" s="103">
        <v>0</v>
      </c>
      <c r="BC366" s="103">
        <v>0</v>
      </c>
    </row>
    <row r="367" spans="1:55" s="116" customFormat="1" ht="18" customHeight="1" x14ac:dyDescent="0.25">
      <c r="A367" s="27" t="s">
        <v>393</v>
      </c>
      <c r="B367" s="27"/>
      <c r="C367" s="27"/>
      <c r="D367" s="27"/>
      <c r="E367" s="62">
        <v>852</v>
      </c>
      <c r="F367" s="63" t="s">
        <v>477</v>
      </c>
      <c r="G367" s="62" t="s">
        <v>399</v>
      </c>
      <c r="H367" s="62" t="s">
        <v>586</v>
      </c>
      <c r="I367" s="63" t="s">
        <v>397</v>
      </c>
      <c r="J367" s="77"/>
      <c r="K367" s="77"/>
      <c r="L367" s="77"/>
      <c r="M367" s="77"/>
      <c r="N367" s="77"/>
      <c r="O367" s="77"/>
      <c r="P367" s="77"/>
      <c r="Q367" s="77"/>
      <c r="R367" s="77">
        <f>J367+N367</f>
        <v>0</v>
      </c>
      <c r="S367" s="77">
        <f>K367+O367</f>
        <v>0</v>
      </c>
      <c r="T367" s="77">
        <f>L367+P367</f>
        <v>0</v>
      </c>
      <c r="U367" s="77">
        <f>M367+Q367</f>
        <v>0</v>
      </c>
      <c r="V367" s="77">
        <f>W367+X367</f>
        <v>670000</v>
      </c>
      <c r="W367" s="77">
        <v>636500</v>
      </c>
      <c r="X367" s="77">
        <v>33500</v>
      </c>
      <c r="Y367" s="77"/>
      <c r="Z367" s="77">
        <f>R367+V367</f>
        <v>670000</v>
      </c>
      <c r="AA367" s="77">
        <f>S367+W367</f>
        <v>636500</v>
      </c>
      <c r="AB367" s="77">
        <f>T367+X367</f>
        <v>33500</v>
      </c>
      <c r="AC367" s="77">
        <f>U367+Y367</f>
        <v>0</v>
      </c>
      <c r="AD367" s="77"/>
      <c r="AE367" s="77"/>
      <c r="AF367" s="77"/>
      <c r="AG367" s="77"/>
      <c r="AH367" s="77"/>
      <c r="AI367" s="77"/>
      <c r="AJ367" s="77"/>
      <c r="AK367" s="77"/>
      <c r="AL367" s="77">
        <f>AD367+AH367</f>
        <v>0</v>
      </c>
      <c r="AM367" s="77">
        <f>AE367+AI367</f>
        <v>0</v>
      </c>
      <c r="AN367" s="77">
        <f>AF367+AJ367</f>
        <v>0</v>
      </c>
      <c r="AO367" s="77">
        <f>AG367+AK367</f>
        <v>0</v>
      </c>
      <c r="AP367" s="77"/>
      <c r="AQ367" s="77"/>
      <c r="AR367" s="77"/>
      <c r="AS367" s="77"/>
      <c r="AT367" s="77"/>
      <c r="AU367" s="77"/>
      <c r="AV367" s="77"/>
      <c r="AW367" s="77"/>
      <c r="AX367" s="77">
        <f>AP367+AT367</f>
        <v>0</v>
      </c>
      <c r="AY367" s="77">
        <f>AQ367+AU367</f>
        <v>0</v>
      </c>
      <c r="AZ367" s="77">
        <f>AR367+AV367</f>
        <v>0</v>
      </c>
      <c r="BA367" s="77">
        <f>AS367+AW367</f>
        <v>0</v>
      </c>
      <c r="BB367" s="103">
        <v>0</v>
      </c>
      <c r="BC367" s="103">
        <v>0</v>
      </c>
    </row>
    <row r="368" spans="1:55" s="116" customFormat="1" ht="32.25" hidden="1" customHeight="1" x14ac:dyDescent="0.25">
      <c r="A368" s="27" t="s">
        <v>563</v>
      </c>
      <c r="B368" s="27"/>
      <c r="C368" s="27"/>
      <c r="D368" s="27"/>
      <c r="E368" s="62">
        <v>852</v>
      </c>
      <c r="F368" s="63" t="s">
        <v>477</v>
      </c>
      <c r="G368" s="62" t="s">
        <v>399</v>
      </c>
      <c r="H368" s="62" t="s">
        <v>564</v>
      </c>
      <c r="I368" s="63"/>
      <c r="J368" s="77">
        <f t="shared" ref="J368:S369" si="471">J369</f>
        <v>0</v>
      </c>
      <c r="K368" s="77">
        <f t="shared" si="471"/>
        <v>0</v>
      </c>
      <c r="L368" s="77">
        <f t="shared" si="471"/>
        <v>0</v>
      </c>
      <c r="M368" s="77">
        <f t="shared" si="471"/>
        <v>0</v>
      </c>
      <c r="N368" s="77">
        <f t="shared" si="471"/>
        <v>0</v>
      </c>
      <c r="O368" s="77">
        <f t="shared" si="471"/>
        <v>0</v>
      </c>
      <c r="P368" s="77">
        <f t="shared" si="471"/>
        <v>0</v>
      </c>
      <c r="Q368" s="77">
        <f t="shared" si="471"/>
        <v>0</v>
      </c>
      <c r="R368" s="77">
        <f t="shared" si="471"/>
        <v>0</v>
      </c>
      <c r="S368" s="77">
        <f t="shared" si="471"/>
        <v>0</v>
      </c>
      <c r="T368" s="77">
        <f t="shared" ref="T368:AC369" si="472">T369</f>
        <v>0</v>
      </c>
      <c r="U368" s="77">
        <f t="shared" si="472"/>
        <v>0</v>
      </c>
      <c r="V368" s="77">
        <f t="shared" si="472"/>
        <v>0</v>
      </c>
      <c r="W368" s="77">
        <f t="shared" si="472"/>
        <v>0</v>
      </c>
      <c r="X368" s="77">
        <f t="shared" si="472"/>
        <v>0</v>
      </c>
      <c r="Y368" s="77">
        <f t="shared" si="472"/>
        <v>0</v>
      </c>
      <c r="Z368" s="77">
        <f t="shared" si="472"/>
        <v>0</v>
      </c>
      <c r="AA368" s="77">
        <f t="shared" si="472"/>
        <v>0</v>
      </c>
      <c r="AB368" s="77">
        <f t="shared" si="472"/>
        <v>0</v>
      </c>
      <c r="AC368" s="77">
        <f t="shared" si="472"/>
        <v>0</v>
      </c>
      <c r="AD368" s="77">
        <f t="shared" ref="AD368:AM369" si="473">AD369</f>
        <v>0</v>
      </c>
      <c r="AE368" s="77">
        <f t="shared" si="473"/>
        <v>0</v>
      </c>
      <c r="AF368" s="77">
        <f t="shared" si="473"/>
        <v>0</v>
      </c>
      <c r="AG368" s="77">
        <f t="shared" si="473"/>
        <v>0</v>
      </c>
      <c r="AH368" s="77">
        <f t="shared" si="473"/>
        <v>0</v>
      </c>
      <c r="AI368" s="77">
        <f t="shared" si="473"/>
        <v>0</v>
      </c>
      <c r="AJ368" s="77">
        <f t="shared" si="473"/>
        <v>0</v>
      </c>
      <c r="AK368" s="77">
        <f t="shared" si="473"/>
        <v>0</v>
      </c>
      <c r="AL368" s="77">
        <f t="shared" si="473"/>
        <v>0</v>
      </c>
      <c r="AM368" s="77">
        <f t="shared" si="473"/>
        <v>0</v>
      </c>
      <c r="AN368" s="77">
        <f t="shared" ref="AN368:AW369" si="474">AN369</f>
        <v>0</v>
      </c>
      <c r="AO368" s="77">
        <f t="shared" si="474"/>
        <v>0</v>
      </c>
      <c r="AP368" s="77">
        <f t="shared" si="474"/>
        <v>0</v>
      </c>
      <c r="AQ368" s="77">
        <f t="shared" si="474"/>
        <v>0</v>
      </c>
      <c r="AR368" s="77">
        <f t="shared" si="474"/>
        <v>0</v>
      </c>
      <c r="AS368" s="77">
        <f t="shared" si="474"/>
        <v>0</v>
      </c>
      <c r="AT368" s="77">
        <f t="shared" si="474"/>
        <v>0</v>
      </c>
      <c r="AU368" s="77">
        <f t="shared" si="474"/>
        <v>0</v>
      </c>
      <c r="AV368" s="77">
        <f t="shared" si="474"/>
        <v>0</v>
      </c>
      <c r="AW368" s="77">
        <f t="shared" si="474"/>
        <v>0</v>
      </c>
      <c r="AX368" s="77">
        <f t="shared" ref="AX368:BA369" si="475">AX369</f>
        <v>0</v>
      </c>
      <c r="AY368" s="77">
        <f t="shared" si="475"/>
        <v>0</v>
      </c>
      <c r="AZ368" s="77">
        <f t="shared" si="475"/>
        <v>0</v>
      </c>
      <c r="BA368" s="77">
        <f t="shared" si="475"/>
        <v>0</v>
      </c>
      <c r="BB368" s="103">
        <v>0</v>
      </c>
      <c r="BC368" s="103">
        <v>0</v>
      </c>
    </row>
    <row r="369" spans="1:55" s="116" customFormat="1" ht="32.25" hidden="1" customHeight="1" x14ac:dyDescent="0.25">
      <c r="A369" s="27" t="s">
        <v>392</v>
      </c>
      <c r="B369" s="27"/>
      <c r="C369" s="27"/>
      <c r="D369" s="27"/>
      <c r="E369" s="62">
        <v>852</v>
      </c>
      <c r="F369" s="63" t="s">
        <v>477</v>
      </c>
      <c r="G369" s="62" t="s">
        <v>399</v>
      </c>
      <c r="H369" s="62" t="s">
        <v>564</v>
      </c>
      <c r="I369" s="63" t="s">
        <v>396</v>
      </c>
      <c r="J369" s="77">
        <f t="shared" si="471"/>
        <v>0</v>
      </c>
      <c r="K369" s="77">
        <f t="shared" si="471"/>
        <v>0</v>
      </c>
      <c r="L369" s="77">
        <f t="shared" si="471"/>
        <v>0</v>
      </c>
      <c r="M369" s="77">
        <f t="shared" si="471"/>
        <v>0</v>
      </c>
      <c r="N369" s="77">
        <f t="shared" si="471"/>
        <v>0</v>
      </c>
      <c r="O369" s="77">
        <f t="shared" si="471"/>
        <v>0</v>
      </c>
      <c r="P369" s="77">
        <f t="shared" si="471"/>
        <v>0</v>
      </c>
      <c r="Q369" s="77">
        <f t="shared" si="471"/>
        <v>0</v>
      </c>
      <c r="R369" s="77">
        <f t="shared" si="471"/>
        <v>0</v>
      </c>
      <c r="S369" s="77">
        <f t="shared" si="471"/>
        <v>0</v>
      </c>
      <c r="T369" s="77">
        <f t="shared" si="472"/>
        <v>0</v>
      </c>
      <c r="U369" s="77">
        <f t="shared" si="472"/>
        <v>0</v>
      </c>
      <c r="V369" s="77">
        <f t="shared" si="472"/>
        <v>0</v>
      </c>
      <c r="W369" s="77">
        <f t="shared" si="472"/>
        <v>0</v>
      </c>
      <c r="X369" s="77">
        <f t="shared" si="472"/>
        <v>0</v>
      </c>
      <c r="Y369" s="77">
        <f t="shared" si="472"/>
        <v>0</v>
      </c>
      <c r="Z369" s="77">
        <f t="shared" si="472"/>
        <v>0</v>
      </c>
      <c r="AA369" s="77">
        <f t="shared" si="472"/>
        <v>0</v>
      </c>
      <c r="AB369" s="77">
        <f t="shared" si="472"/>
        <v>0</v>
      </c>
      <c r="AC369" s="77">
        <f t="shared" si="472"/>
        <v>0</v>
      </c>
      <c r="AD369" s="77">
        <f t="shared" si="473"/>
        <v>0</v>
      </c>
      <c r="AE369" s="77">
        <f t="shared" si="473"/>
        <v>0</v>
      </c>
      <c r="AF369" s="77">
        <f t="shared" si="473"/>
        <v>0</v>
      </c>
      <c r="AG369" s="77">
        <f t="shared" si="473"/>
        <v>0</v>
      </c>
      <c r="AH369" s="77">
        <f t="shared" si="473"/>
        <v>0</v>
      </c>
      <c r="AI369" s="77">
        <f t="shared" si="473"/>
        <v>0</v>
      </c>
      <c r="AJ369" s="77">
        <f t="shared" si="473"/>
        <v>0</v>
      </c>
      <c r="AK369" s="77">
        <f t="shared" si="473"/>
        <v>0</v>
      </c>
      <c r="AL369" s="77">
        <f t="shared" si="473"/>
        <v>0</v>
      </c>
      <c r="AM369" s="77">
        <f t="shared" si="473"/>
        <v>0</v>
      </c>
      <c r="AN369" s="77">
        <f t="shared" si="474"/>
        <v>0</v>
      </c>
      <c r="AO369" s="77">
        <f t="shared" si="474"/>
        <v>0</v>
      </c>
      <c r="AP369" s="77">
        <f t="shared" si="474"/>
        <v>0</v>
      </c>
      <c r="AQ369" s="77">
        <f t="shared" si="474"/>
        <v>0</v>
      </c>
      <c r="AR369" s="77">
        <f t="shared" si="474"/>
        <v>0</v>
      </c>
      <c r="AS369" s="77">
        <f t="shared" si="474"/>
        <v>0</v>
      </c>
      <c r="AT369" s="77">
        <f t="shared" si="474"/>
        <v>0</v>
      </c>
      <c r="AU369" s="77">
        <f t="shared" si="474"/>
        <v>0</v>
      </c>
      <c r="AV369" s="77">
        <f t="shared" si="474"/>
        <v>0</v>
      </c>
      <c r="AW369" s="77">
        <f t="shared" si="474"/>
        <v>0</v>
      </c>
      <c r="AX369" s="77">
        <f t="shared" si="475"/>
        <v>0</v>
      </c>
      <c r="AY369" s="77">
        <f t="shared" si="475"/>
        <v>0</v>
      </c>
      <c r="AZ369" s="77">
        <f t="shared" si="475"/>
        <v>0</v>
      </c>
      <c r="BA369" s="77">
        <f t="shared" si="475"/>
        <v>0</v>
      </c>
      <c r="BB369" s="103">
        <v>0</v>
      </c>
      <c r="BC369" s="103">
        <v>0</v>
      </c>
    </row>
    <row r="370" spans="1:55" s="116" customFormat="1" ht="32.25" hidden="1" customHeight="1" x14ac:dyDescent="0.25">
      <c r="A370" s="27" t="s">
        <v>393</v>
      </c>
      <c r="B370" s="27"/>
      <c r="C370" s="27"/>
      <c r="D370" s="27"/>
      <c r="E370" s="62">
        <v>852</v>
      </c>
      <c r="F370" s="63" t="s">
        <v>477</v>
      </c>
      <c r="G370" s="62" t="s">
        <v>399</v>
      </c>
      <c r="H370" s="62" t="s">
        <v>564</v>
      </c>
      <c r="I370" s="63" t="s">
        <v>397</v>
      </c>
      <c r="J370" s="77"/>
      <c r="K370" s="77"/>
      <c r="L370" s="77"/>
      <c r="M370" s="77"/>
      <c r="N370" s="77"/>
      <c r="O370" s="77"/>
      <c r="P370" s="77"/>
      <c r="Q370" s="77"/>
      <c r="R370" s="77">
        <f>J370+N370</f>
        <v>0</v>
      </c>
      <c r="S370" s="77">
        <f>K370+O370</f>
        <v>0</v>
      </c>
      <c r="T370" s="77">
        <f>L370+P370</f>
        <v>0</v>
      </c>
      <c r="U370" s="77">
        <f>M370+Q370</f>
        <v>0</v>
      </c>
      <c r="V370" s="77"/>
      <c r="W370" s="77"/>
      <c r="X370" s="77"/>
      <c r="Y370" s="77"/>
      <c r="Z370" s="77">
        <f>R370+V370</f>
        <v>0</v>
      </c>
      <c r="AA370" s="77">
        <f>S370+W370</f>
        <v>0</v>
      </c>
      <c r="AB370" s="77">
        <f>T370+X370</f>
        <v>0</v>
      </c>
      <c r="AC370" s="77">
        <f>U370+Y370</f>
        <v>0</v>
      </c>
      <c r="AD370" s="77"/>
      <c r="AE370" s="77"/>
      <c r="AF370" s="77"/>
      <c r="AG370" s="77"/>
      <c r="AH370" s="77"/>
      <c r="AI370" s="77"/>
      <c r="AJ370" s="77"/>
      <c r="AK370" s="77"/>
      <c r="AL370" s="77">
        <f>AD370+AH370</f>
        <v>0</v>
      </c>
      <c r="AM370" s="77">
        <f>AE370+AI370</f>
        <v>0</v>
      </c>
      <c r="AN370" s="77">
        <f>AF370+AJ370</f>
        <v>0</v>
      </c>
      <c r="AO370" s="77">
        <f>AG370+AK370</f>
        <v>0</v>
      </c>
      <c r="AP370" s="77"/>
      <c r="AQ370" s="77"/>
      <c r="AR370" s="77"/>
      <c r="AS370" s="77"/>
      <c r="AT370" s="77"/>
      <c r="AU370" s="77"/>
      <c r="AV370" s="77"/>
      <c r="AW370" s="77"/>
      <c r="AX370" s="77">
        <f>AP370+AT370</f>
        <v>0</v>
      </c>
      <c r="AY370" s="77">
        <f>AQ370+AU370</f>
        <v>0</v>
      </c>
      <c r="AZ370" s="77">
        <f>AR370+AV370</f>
        <v>0</v>
      </c>
      <c r="BA370" s="77">
        <f>AS370+AW370</f>
        <v>0</v>
      </c>
      <c r="BB370" s="103">
        <v>0</v>
      </c>
      <c r="BC370" s="103">
        <v>0</v>
      </c>
    </row>
    <row r="371" spans="1:55" s="116" customFormat="1" ht="32.25" hidden="1" customHeight="1" x14ac:dyDescent="0.25">
      <c r="A371" s="27" t="s">
        <v>565</v>
      </c>
      <c r="B371" s="123"/>
      <c r="C371" s="123"/>
      <c r="D371" s="123"/>
      <c r="E371" s="62">
        <v>852</v>
      </c>
      <c r="F371" s="63" t="s">
        <v>477</v>
      </c>
      <c r="G371" s="62" t="s">
        <v>399</v>
      </c>
      <c r="H371" s="62" t="s">
        <v>566</v>
      </c>
      <c r="I371" s="63"/>
      <c r="J371" s="77">
        <f t="shared" ref="J371:S372" si="476">J372</f>
        <v>3000000</v>
      </c>
      <c r="K371" s="77">
        <f t="shared" si="476"/>
        <v>2850000</v>
      </c>
      <c r="L371" s="77">
        <f t="shared" si="476"/>
        <v>150000</v>
      </c>
      <c r="M371" s="77">
        <f t="shared" si="476"/>
        <v>0</v>
      </c>
      <c r="N371" s="77">
        <f t="shared" si="476"/>
        <v>0</v>
      </c>
      <c r="O371" s="77">
        <f t="shared" si="476"/>
        <v>0</v>
      </c>
      <c r="P371" s="77">
        <f t="shared" si="476"/>
        <v>0</v>
      </c>
      <c r="Q371" s="77">
        <f t="shared" si="476"/>
        <v>0</v>
      </c>
      <c r="R371" s="77">
        <f t="shared" si="476"/>
        <v>3000000</v>
      </c>
      <c r="S371" s="77">
        <f t="shared" si="476"/>
        <v>2850000</v>
      </c>
      <c r="T371" s="77">
        <f t="shared" ref="T371:AC372" si="477">T372</f>
        <v>150000</v>
      </c>
      <c r="U371" s="77">
        <f t="shared" si="477"/>
        <v>0</v>
      </c>
      <c r="V371" s="77">
        <f t="shared" si="477"/>
        <v>0</v>
      </c>
      <c r="W371" s="77">
        <f t="shared" si="477"/>
        <v>0</v>
      </c>
      <c r="X371" s="77">
        <f t="shared" si="477"/>
        <v>0</v>
      </c>
      <c r="Y371" s="77">
        <f t="shared" si="477"/>
        <v>0</v>
      </c>
      <c r="Z371" s="77">
        <f t="shared" si="477"/>
        <v>3000000</v>
      </c>
      <c r="AA371" s="77">
        <f t="shared" si="477"/>
        <v>2850000</v>
      </c>
      <c r="AB371" s="77">
        <f t="shared" si="477"/>
        <v>150000</v>
      </c>
      <c r="AC371" s="77">
        <f t="shared" si="477"/>
        <v>0</v>
      </c>
      <c r="AD371" s="77">
        <f t="shared" ref="AD371:AM372" si="478">AD372</f>
        <v>0</v>
      </c>
      <c r="AE371" s="77">
        <f t="shared" si="478"/>
        <v>0</v>
      </c>
      <c r="AF371" s="77">
        <f t="shared" si="478"/>
        <v>0</v>
      </c>
      <c r="AG371" s="77">
        <f t="shared" si="478"/>
        <v>0</v>
      </c>
      <c r="AH371" s="77">
        <f t="shared" si="478"/>
        <v>0</v>
      </c>
      <c r="AI371" s="77">
        <f t="shared" si="478"/>
        <v>0</v>
      </c>
      <c r="AJ371" s="77">
        <f t="shared" si="478"/>
        <v>0</v>
      </c>
      <c r="AK371" s="77">
        <f t="shared" si="478"/>
        <v>0</v>
      </c>
      <c r="AL371" s="77">
        <f t="shared" si="478"/>
        <v>0</v>
      </c>
      <c r="AM371" s="77">
        <f t="shared" si="478"/>
        <v>0</v>
      </c>
      <c r="AN371" s="77">
        <f t="shared" ref="AN371:AW372" si="479">AN372</f>
        <v>0</v>
      </c>
      <c r="AO371" s="77">
        <f t="shared" si="479"/>
        <v>0</v>
      </c>
      <c r="AP371" s="77">
        <f t="shared" si="479"/>
        <v>0</v>
      </c>
      <c r="AQ371" s="77">
        <f t="shared" si="479"/>
        <v>0</v>
      </c>
      <c r="AR371" s="77">
        <f t="shared" si="479"/>
        <v>0</v>
      </c>
      <c r="AS371" s="77">
        <f t="shared" si="479"/>
        <v>0</v>
      </c>
      <c r="AT371" s="77">
        <f t="shared" si="479"/>
        <v>0</v>
      </c>
      <c r="AU371" s="77">
        <f t="shared" si="479"/>
        <v>0</v>
      </c>
      <c r="AV371" s="77">
        <f t="shared" si="479"/>
        <v>0</v>
      </c>
      <c r="AW371" s="77">
        <f t="shared" si="479"/>
        <v>0</v>
      </c>
      <c r="AX371" s="77">
        <f t="shared" ref="AX371:BA372" si="480">AX372</f>
        <v>0</v>
      </c>
      <c r="AY371" s="77">
        <f t="shared" si="480"/>
        <v>0</v>
      </c>
      <c r="AZ371" s="77">
        <f t="shared" si="480"/>
        <v>0</v>
      </c>
      <c r="BA371" s="77">
        <f t="shared" si="480"/>
        <v>0</v>
      </c>
      <c r="BB371" s="103">
        <v>0</v>
      </c>
      <c r="BC371" s="103">
        <v>0</v>
      </c>
    </row>
    <row r="372" spans="1:55" s="116" customFormat="1" ht="32.25" hidden="1" customHeight="1" x14ac:dyDescent="0.25">
      <c r="A372" s="27" t="s">
        <v>392</v>
      </c>
      <c r="B372" s="123"/>
      <c r="C372" s="123"/>
      <c r="D372" s="123"/>
      <c r="E372" s="62">
        <v>852</v>
      </c>
      <c r="F372" s="63" t="s">
        <v>477</v>
      </c>
      <c r="G372" s="62" t="s">
        <v>399</v>
      </c>
      <c r="H372" s="62" t="s">
        <v>566</v>
      </c>
      <c r="I372" s="63" t="s">
        <v>396</v>
      </c>
      <c r="J372" s="77">
        <f t="shared" si="476"/>
        <v>3000000</v>
      </c>
      <c r="K372" s="77">
        <f t="shared" si="476"/>
        <v>2850000</v>
      </c>
      <c r="L372" s="77">
        <f t="shared" si="476"/>
        <v>150000</v>
      </c>
      <c r="M372" s="77">
        <f t="shared" si="476"/>
        <v>0</v>
      </c>
      <c r="N372" s="77">
        <f t="shared" si="476"/>
        <v>0</v>
      </c>
      <c r="O372" s="77">
        <f t="shared" si="476"/>
        <v>0</v>
      </c>
      <c r="P372" s="77">
        <f t="shared" si="476"/>
        <v>0</v>
      </c>
      <c r="Q372" s="77">
        <f t="shared" si="476"/>
        <v>0</v>
      </c>
      <c r="R372" s="77">
        <f t="shared" si="476"/>
        <v>3000000</v>
      </c>
      <c r="S372" s="77">
        <f t="shared" si="476"/>
        <v>2850000</v>
      </c>
      <c r="T372" s="77">
        <f t="shared" si="477"/>
        <v>150000</v>
      </c>
      <c r="U372" s="77">
        <f t="shared" si="477"/>
        <v>0</v>
      </c>
      <c r="V372" s="77">
        <f t="shared" si="477"/>
        <v>0</v>
      </c>
      <c r="W372" s="77">
        <f t="shared" si="477"/>
        <v>0</v>
      </c>
      <c r="X372" s="77">
        <f t="shared" si="477"/>
        <v>0</v>
      </c>
      <c r="Y372" s="77">
        <f t="shared" si="477"/>
        <v>0</v>
      </c>
      <c r="Z372" s="77">
        <f t="shared" si="477"/>
        <v>3000000</v>
      </c>
      <c r="AA372" s="77">
        <f t="shared" si="477"/>
        <v>2850000</v>
      </c>
      <c r="AB372" s="77">
        <f t="shared" si="477"/>
        <v>150000</v>
      </c>
      <c r="AC372" s="77">
        <f t="shared" si="477"/>
        <v>0</v>
      </c>
      <c r="AD372" s="77">
        <f t="shared" si="478"/>
        <v>0</v>
      </c>
      <c r="AE372" s="77">
        <f t="shared" si="478"/>
        <v>0</v>
      </c>
      <c r="AF372" s="77">
        <f t="shared" si="478"/>
        <v>0</v>
      </c>
      <c r="AG372" s="77">
        <f t="shared" si="478"/>
        <v>0</v>
      </c>
      <c r="AH372" s="77">
        <f t="shared" si="478"/>
        <v>0</v>
      </c>
      <c r="AI372" s="77">
        <f t="shared" si="478"/>
        <v>0</v>
      </c>
      <c r="AJ372" s="77">
        <f t="shared" si="478"/>
        <v>0</v>
      </c>
      <c r="AK372" s="77">
        <f t="shared" si="478"/>
        <v>0</v>
      </c>
      <c r="AL372" s="77">
        <f t="shared" si="478"/>
        <v>0</v>
      </c>
      <c r="AM372" s="77">
        <f t="shared" si="478"/>
        <v>0</v>
      </c>
      <c r="AN372" s="77">
        <f t="shared" si="479"/>
        <v>0</v>
      </c>
      <c r="AO372" s="77">
        <f t="shared" si="479"/>
        <v>0</v>
      </c>
      <c r="AP372" s="77">
        <f t="shared" si="479"/>
        <v>0</v>
      </c>
      <c r="AQ372" s="77">
        <f t="shared" si="479"/>
        <v>0</v>
      </c>
      <c r="AR372" s="77">
        <f t="shared" si="479"/>
        <v>0</v>
      </c>
      <c r="AS372" s="77">
        <f t="shared" si="479"/>
        <v>0</v>
      </c>
      <c r="AT372" s="77">
        <f t="shared" si="479"/>
        <v>0</v>
      </c>
      <c r="AU372" s="77">
        <f t="shared" si="479"/>
        <v>0</v>
      </c>
      <c r="AV372" s="77">
        <f t="shared" si="479"/>
        <v>0</v>
      </c>
      <c r="AW372" s="77">
        <f t="shared" si="479"/>
        <v>0</v>
      </c>
      <c r="AX372" s="77">
        <f t="shared" si="480"/>
        <v>0</v>
      </c>
      <c r="AY372" s="77">
        <f t="shared" si="480"/>
        <v>0</v>
      </c>
      <c r="AZ372" s="77">
        <f t="shared" si="480"/>
        <v>0</v>
      </c>
      <c r="BA372" s="77">
        <f t="shared" si="480"/>
        <v>0</v>
      </c>
      <c r="BB372" s="103">
        <v>0</v>
      </c>
      <c r="BC372" s="103">
        <v>0</v>
      </c>
    </row>
    <row r="373" spans="1:55" s="116" customFormat="1" ht="32.25" hidden="1" customHeight="1" x14ac:dyDescent="0.25">
      <c r="A373" s="27" t="s">
        <v>393</v>
      </c>
      <c r="B373" s="123"/>
      <c r="C373" s="123"/>
      <c r="D373" s="123"/>
      <c r="E373" s="62">
        <v>852</v>
      </c>
      <c r="F373" s="63" t="s">
        <v>477</v>
      </c>
      <c r="G373" s="62" t="s">
        <v>399</v>
      </c>
      <c r="H373" s="62" t="s">
        <v>566</v>
      </c>
      <c r="I373" s="63" t="s">
        <v>397</v>
      </c>
      <c r="J373" s="122">
        <f>K373+L373</f>
        <v>3000000</v>
      </c>
      <c r="K373" s="122">
        <f>1120760+1729240</f>
        <v>2850000</v>
      </c>
      <c r="L373" s="122">
        <f>58988+91012</f>
        <v>150000</v>
      </c>
      <c r="M373" s="122"/>
      <c r="N373" s="122"/>
      <c r="O373" s="122"/>
      <c r="P373" s="122"/>
      <c r="Q373" s="122"/>
      <c r="R373" s="77">
        <f>J373+N373</f>
        <v>3000000</v>
      </c>
      <c r="S373" s="77">
        <f>K373+O373</f>
        <v>2850000</v>
      </c>
      <c r="T373" s="77">
        <f>L373+P373</f>
        <v>150000</v>
      </c>
      <c r="U373" s="77">
        <f>M373+Q373</f>
        <v>0</v>
      </c>
      <c r="V373" s="122"/>
      <c r="W373" s="122"/>
      <c r="X373" s="122"/>
      <c r="Y373" s="122"/>
      <c r="Z373" s="77">
        <f>R373+V373</f>
        <v>3000000</v>
      </c>
      <c r="AA373" s="77">
        <f>S373+W373</f>
        <v>2850000</v>
      </c>
      <c r="AB373" s="77">
        <f>T373+X373</f>
        <v>150000</v>
      </c>
      <c r="AC373" s="77">
        <f>U373+Y373</f>
        <v>0</v>
      </c>
      <c r="AD373" s="122"/>
      <c r="AE373" s="122"/>
      <c r="AF373" s="122"/>
      <c r="AG373" s="122"/>
      <c r="AH373" s="122"/>
      <c r="AI373" s="122"/>
      <c r="AJ373" s="122"/>
      <c r="AK373" s="122"/>
      <c r="AL373" s="77">
        <f>AD373+AH373</f>
        <v>0</v>
      </c>
      <c r="AM373" s="77">
        <f>AE373+AI373</f>
        <v>0</v>
      </c>
      <c r="AN373" s="77">
        <f>AF373+AJ373</f>
        <v>0</v>
      </c>
      <c r="AO373" s="77">
        <f>AG373+AK373</f>
        <v>0</v>
      </c>
      <c r="AP373" s="122"/>
      <c r="AQ373" s="122"/>
      <c r="AR373" s="122"/>
      <c r="AS373" s="122"/>
      <c r="AT373" s="122"/>
      <c r="AU373" s="122"/>
      <c r="AV373" s="122"/>
      <c r="AW373" s="122"/>
      <c r="AX373" s="77">
        <f>AP373+AT373</f>
        <v>0</v>
      </c>
      <c r="AY373" s="77">
        <f>AQ373+AU373</f>
        <v>0</v>
      </c>
      <c r="AZ373" s="77">
        <f>AR373+AV373</f>
        <v>0</v>
      </c>
      <c r="BA373" s="77">
        <f>AS373+AW373</f>
        <v>0</v>
      </c>
      <c r="BB373" s="103">
        <v>0</v>
      </c>
      <c r="BC373" s="103">
        <v>0</v>
      </c>
    </row>
    <row r="374" spans="1:55" s="116" customFormat="1" ht="64.5" hidden="1" customHeight="1" x14ac:dyDescent="0.25">
      <c r="A374" s="27" t="s">
        <v>587</v>
      </c>
      <c r="B374" s="27"/>
      <c r="C374" s="27"/>
      <c r="D374" s="27"/>
      <c r="E374" s="62">
        <v>852</v>
      </c>
      <c r="F374" s="63" t="s">
        <v>477</v>
      </c>
      <c r="G374" s="62" t="s">
        <v>399</v>
      </c>
      <c r="H374" s="62" t="s">
        <v>588</v>
      </c>
      <c r="I374" s="63"/>
      <c r="J374" s="77">
        <f t="shared" ref="J374:S375" si="481">J375</f>
        <v>523980</v>
      </c>
      <c r="K374" s="77">
        <f t="shared" si="481"/>
        <v>332280</v>
      </c>
      <c r="L374" s="77">
        <f t="shared" si="481"/>
        <v>191700</v>
      </c>
      <c r="M374" s="77">
        <f t="shared" si="481"/>
        <v>0</v>
      </c>
      <c r="N374" s="77">
        <f t="shared" si="481"/>
        <v>0</v>
      </c>
      <c r="O374" s="77">
        <f t="shared" si="481"/>
        <v>0</v>
      </c>
      <c r="P374" s="77">
        <f t="shared" si="481"/>
        <v>0</v>
      </c>
      <c r="Q374" s="77">
        <f t="shared" si="481"/>
        <v>0</v>
      </c>
      <c r="R374" s="77">
        <f t="shared" si="481"/>
        <v>523980</v>
      </c>
      <c r="S374" s="77">
        <f t="shared" si="481"/>
        <v>332280</v>
      </c>
      <c r="T374" s="77">
        <f t="shared" ref="T374:AC375" si="482">T375</f>
        <v>191700</v>
      </c>
      <c r="U374" s="77">
        <f t="shared" si="482"/>
        <v>0</v>
      </c>
      <c r="V374" s="77">
        <f t="shared" si="482"/>
        <v>0</v>
      </c>
      <c r="W374" s="77">
        <f t="shared" si="482"/>
        <v>0</v>
      </c>
      <c r="X374" s="77">
        <f t="shared" si="482"/>
        <v>0</v>
      </c>
      <c r="Y374" s="77">
        <f t="shared" si="482"/>
        <v>0</v>
      </c>
      <c r="Z374" s="77">
        <f t="shared" si="482"/>
        <v>523980</v>
      </c>
      <c r="AA374" s="77">
        <f t="shared" si="482"/>
        <v>332280</v>
      </c>
      <c r="AB374" s="77">
        <f t="shared" si="482"/>
        <v>191700</v>
      </c>
      <c r="AC374" s="77">
        <f t="shared" si="482"/>
        <v>0</v>
      </c>
      <c r="AD374" s="77">
        <f t="shared" ref="AD374:AM375" si="483">AD375</f>
        <v>523980</v>
      </c>
      <c r="AE374" s="77">
        <f t="shared" si="483"/>
        <v>332280</v>
      </c>
      <c r="AF374" s="77">
        <f t="shared" si="483"/>
        <v>191700</v>
      </c>
      <c r="AG374" s="77">
        <f t="shared" si="483"/>
        <v>0</v>
      </c>
      <c r="AH374" s="77">
        <f t="shared" si="483"/>
        <v>0</v>
      </c>
      <c r="AI374" s="77">
        <f t="shared" si="483"/>
        <v>0</v>
      </c>
      <c r="AJ374" s="77">
        <f t="shared" si="483"/>
        <v>0</v>
      </c>
      <c r="AK374" s="77">
        <f t="shared" si="483"/>
        <v>0</v>
      </c>
      <c r="AL374" s="77">
        <f t="shared" si="483"/>
        <v>523980</v>
      </c>
      <c r="AM374" s="77">
        <f t="shared" si="483"/>
        <v>332280</v>
      </c>
      <c r="AN374" s="77">
        <f t="shared" ref="AN374:AW375" si="484">AN375</f>
        <v>191700</v>
      </c>
      <c r="AO374" s="77">
        <f t="shared" si="484"/>
        <v>0</v>
      </c>
      <c r="AP374" s="77">
        <f t="shared" si="484"/>
        <v>523980</v>
      </c>
      <c r="AQ374" s="77">
        <f t="shared" si="484"/>
        <v>332280</v>
      </c>
      <c r="AR374" s="77">
        <f t="shared" si="484"/>
        <v>191700</v>
      </c>
      <c r="AS374" s="77">
        <f t="shared" si="484"/>
        <v>0</v>
      </c>
      <c r="AT374" s="77">
        <f t="shared" si="484"/>
        <v>0</v>
      </c>
      <c r="AU374" s="77">
        <f t="shared" si="484"/>
        <v>0</v>
      </c>
      <c r="AV374" s="77">
        <f t="shared" si="484"/>
        <v>0</v>
      </c>
      <c r="AW374" s="77">
        <f t="shared" si="484"/>
        <v>0</v>
      </c>
      <c r="AX374" s="77">
        <f t="shared" ref="AX374:BA375" si="485">AX375</f>
        <v>523980</v>
      </c>
      <c r="AY374" s="77">
        <f t="shared" si="485"/>
        <v>332280</v>
      </c>
      <c r="AZ374" s="77">
        <f t="shared" si="485"/>
        <v>191700</v>
      </c>
      <c r="BA374" s="77">
        <f t="shared" si="485"/>
        <v>0</v>
      </c>
      <c r="BB374" s="103">
        <v>0</v>
      </c>
      <c r="BC374" s="103">
        <v>0</v>
      </c>
    </row>
    <row r="375" spans="1:55" s="116" customFormat="1" ht="32.25" hidden="1" customHeight="1" x14ac:dyDescent="0.25">
      <c r="A375" s="27" t="s">
        <v>392</v>
      </c>
      <c r="B375" s="27"/>
      <c r="C375" s="27"/>
      <c r="D375" s="27"/>
      <c r="E375" s="62">
        <v>852</v>
      </c>
      <c r="F375" s="63" t="s">
        <v>477</v>
      </c>
      <c r="G375" s="62" t="s">
        <v>399</v>
      </c>
      <c r="H375" s="62" t="s">
        <v>588</v>
      </c>
      <c r="I375" s="63" t="s">
        <v>396</v>
      </c>
      <c r="J375" s="77">
        <f t="shared" si="481"/>
        <v>523980</v>
      </c>
      <c r="K375" s="77">
        <f t="shared" si="481"/>
        <v>332280</v>
      </c>
      <c r="L375" s="77">
        <f t="shared" si="481"/>
        <v>191700</v>
      </c>
      <c r="M375" s="77">
        <f t="shared" si="481"/>
        <v>0</v>
      </c>
      <c r="N375" s="77">
        <f t="shared" si="481"/>
        <v>0</v>
      </c>
      <c r="O375" s="77">
        <f t="shared" si="481"/>
        <v>0</v>
      </c>
      <c r="P375" s="77">
        <f t="shared" si="481"/>
        <v>0</v>
      </c>
      <c r="Q375" s="77">
        <f t="shared" si="481"/>
        <v>0</v>
      </c>
      <c r="R375" s="77">
        <f t="shared" si="481"/>
        <v>523980</v>
      </c>
      <c r="S375" s="77">
        <f t="shared" si="481"/>
        <v>332280</v>
      </c>
      <c r="T375" s="77">
        <f t="shared" si="482"/>
        <v>191700</v>
      </c>
      <c r="U375" s="77">
        <f t="shared" si="482"/>
        <v>0</v>
      </c>
      <c r="V375" s="77">
        <f t="shared" si="482"/>
        <v>0</v>
      </c>
      <c r="W375" s="77">
        <f t="shared" si="482"/>
        <v>0</v>
      </c>
      <c r="X375" s="77">
        <f t="shared" si="482"/>
        <v>0</v>
      </c>
      <c r="Y375" s="77">
        <f t="shared" si="482"/>
        <v>0</v>
      </c>
      <c r="Z375" s="77">
        <f t="shared" si="482"/>
        <v>523980</v>
      </c>
      <c r="AA375" s="77">
        <f t="shared" si="482"/>
        <v>332280</v>
      </c>
      <c r="AB375" s="77">
        <f t="shared" si="482"/>
        <v>191700</v>
      </c>
      <c r="AC375" s="77">
        <f t="shared" si="482"/>
        <v>0</v>
      </c>
      <c r="AD375" s="77">
        <f t="shared" si="483"/>
        <v>523980</v>
      </c>
      <c r="AE375" s="77">
        <f t="shared" si="483"/>
        <v>332280</v>
      </c>
      <c r="AF375" s="77">
        <f t="shared" si="483"/>
        <v>191700</v>
      </c>
      <c r="AG375" s="77">
        <f t="shared" si="483"/>
        <v>0</v>
      </c>
      <c r="AH375" s="77">
        <f t="shared" si="483"/>
        <v>0</v>
      </c>
      <c r="AI375" s="77">
        <f t="shared" si="483"/>
        <v>0</v>
      </c>
      <c r="AJ375" s="77">
        <f t="shared" si="483"/>
        <v>0</v>
      </c>
      <c r="AK375" s="77">
        <f t="shared" si="483"/>
        <v>0</v>
      </c>
      <c r="AL375" s="77">
        <f t="shared" si="483"/>
        <v>523980</v>
      </c>
      <c r="AM375" s="77">
        <f t="shared" si="483"/>
        <v>332280</v>
      </c>
      <c r="AN375" s="77">
        <f t="shared" si="484"/>
        <v>191700</v>
      </c>
      <c r="AO375" s="77">
        <f t="shared" si="484"/>
        <v>0</v>
      </c>
      <c r="AP375" s="77">
        <f t="shared" si="484"/>
        <v>523980</v>
      </c>
      <c r="AQ375" s="77">
        <f t="shared" si="484"/>
        <v>332280</v>
      </c>
      <c r="AR375" s="77">
        <f t="shared" si="484"/>
        <v>191700</v>
      </c>
      <c r="AS375" s="77">
        <f t="shared" si="484"/>
        <v>0</v>
      </c>
      <c r="AT375" s="77">
        <f t="shared" si="484"/>
        <v>0</v>
      </c>
      <c r="AU375" s="77">
        <f t="shared" si="484"/>
        <v>0</v>
      </c>
      <c r="AV375" s="77">
        <f t="shared" si="484"/>
        <v>0</v>
      </c>
      <c r="AW375" s="77">
        <f t="shared" si="484"/>
        <v>0</v>
      </c>
      <c r="AX375" s="77">
        <f t="shared" si="485"/>
        <v>523980</v>
      </c>
      <c r="AY375" s="77">
        <f t="shared" si="485"/>
        <v>332280</v>
      </c>
      <c r="AZ375" s="77">
        <f t="shared" si="485"/>
        <v>191700</v>
      </c>
      <c r="BA375" s="77">
        <f t="shared" si="485"/>
        <v>0</v>
      </c>
      <c r="BB375" s="103">
        <v>0</v>
      </c>
      <c r="BC375" s="103">
        <v>0</v>
      </c>
    </row>
    <row r="376" spans="1:55" s="116" customFormat="1" ht="32.25" hidden="1" customHeight="1" x14ac:dyDescent="0.25">
      <c r="A376" s="27" t="s">
        <v>393</v>
      </c>
      <c r="B376" s="27"/>
      <c r="C376" s="27"/>
      <c r="D376" s="27"/>
      <c r="E376" s="62">
        <v>852</v>
      </c>
      <c r="F376" s="63" t="s">
        <v>477</v>
      </c>
      <c r="G376" s="62" t="s">
        <v>399</v>
      </c>
      <c r="H376" s="62" t="s">
        <v>588</v>
      </c>
      <c r="I376" s="63" t="s">
        <v>397</v>
      </c>
      <c r="J376" s="77">
        <v>523980</v>
      </c>
      <c r="K376" s="77">
        <v>332280</v>
      </c>
      <c r="L376" s="77">
        <v>191700</v>
      </c>
      <c r="M376" s="77"/>
      <c r="N376" s="77"/>
      <c r="O376" s="77"/>
      <c r="P376" s="77"/>
      <c r="Q376" s="77"/>
      <c r="R376" s="77">
        <f>J376+N376</f>
        <v>523980</v>
      </c>
      <c r="S376" s="77">
        <f>K376+O376</f>
        <v>332280</v>
      </c>
      <c r="T376" s="77">
        <f>L376+P376</f>
        <v>191700</v>
      </c>
      <c r="U376" s="77">
        <f>M376+Q376</f>
        <v>0</v>
      </c>
      <c r="V376" s="77"/>
      <c r="W376" s="77"/>
      <c r="X376" s="77"/>
      <c r="Y376" s="77"/>
      <c r="Z376" s="77">
        <f>R376+V376</f>
        <v>523980</v>
      </c>
      <c r="AA376" s="77">
        <f>S376+W376</f>
        <v>332280</v>
      </c>
      <c r="AB376" s="77">
        <f>T376+X376</f>
        <v>191700</v>
      </c>
      <c r="AC376" s="77">
        <f>U376+Y376</f>
        <v>0</v>
      </c>
      <c r="AD376" s="77">
        <v>523980</v>
      </c>
      <c r="AE376" s="77">
        <v>332280</v>
      </c>
      <c r="AF376" s="77">
        <v>191700</v>
      </c>
      <c r="AG376" s="77"/>
      <c r="AH376" s="77"/>
      <c r="AI376" s="77"/>
      <c r="AJ376" s="77"/>
      <c r="AK376" s="77"/>
      <c r="AL376" s="77">
        <f>AD376+AH376</f>
        <v>523980</v>
      </c>
      <c r="AM376" s="77">
        <f>AE376+AI376</f>
        <v>332280</v>
      </c>
      <c r="AN376" s="77">
        <f>AF376+AJ376</f>
        <v>191700</v>
      </c>
      <c r="AO376" s="77">
        <f>AG376+AK376</f>
        <v>0</v>
      </c>
      <c r="AP376" s="77">
        <v>523980</v>
      </c>
      <c r="AQ376" s="77">
        <v>332280</v>
      </c>
      <c r="AR376" s="77">
        <v>191700</v>
      </c>
      <c r="AS376" s="77"/>
      <c r="AT376" s="77"/>
      <c r="AU376" s="77"/>
      <c r="AV376" s="77"/>
      <c r="AW376" s="77"/>
      <c r="AX376" s="77">
        <f>AP376+AT376</f>
        <v>523980</v>
      </c>
      <c r="AY376" s="77">
        <f>AQ376+AU376</f>
        <v>332280</v>
      </c>
      <c r="AZ376" s="77">
        <f>AR376+AV376</f>
        <v>191700</v>
      </c>
      <c r="BA376" s="77">
        <f>AS376+AW376</f>
        <v>0</v>
      </c>
      <c r="BB376" s="103">
        <v>0</v>
      </c>
      <c r="BC376" s="103">
        <v>0</v>
      </c>
    </row>
    <row r="377" spans="1:55" s="116" customFormat="1" ht="18" customHeight="1" x14ac:dyDescent="0.25">
      <c r="A377" s="13" t="s">
        <v>478</v>
      </c>
      <c r="B377" s="111"/>
      <c r="C377" s="111"/>
      <c r="D377" s="111"/>
      <c r="E377" s="119">
        <v>852</v>
      </c>
      <c r="F377" s="113" t="s">
        <v>477</v>
      </c>
      <c r="G377" s="119" t="s">
        <v>401</v>
      </c>
      <c r="H377" s="62" t="s">
        <v>326</v>
      </c>
      <c r="I377" s="113"/>
      <c r="J377" s="76">
        <f t="shared" ref="J377:BA377" si="486">J378+J381+J384+J387+J390+J393+J396+J399</f>
        <v>8950471</v>
      </c>
      <c r="K377" s="76">
        <f t="shared" si="486"/>
        <v>63600</v>
      </c>
      <c r="L377" s="76">
        <f t="shared" si="486"/>
        <v>8886871</v>
      </c>
      <c r="M377" s="76">
        <f t="shared" si="486"/>
        <v>0</v>
      </c>
      <c r="N377" s="76">
        <f t="shared" si="486"/>
        <v>-1733671</v>
      </c>
      <c r="O377" s="76">
        <f t="shared" si="486"/>
        <v>0</v>
      </c>
      <c r="P377" s="76">
        <f t="shared" si="486"/>
        <v>-1733671</v>
      </c>
      <c r="Q377" s="76">
        <f t="shared" si="486"/>
        <v>0</v>
      </c>
      <c r="R377" s="76">
        <f t="shared" si="486"/>
        <v>7216800</v>
      </c>
      <c r="S377" s="76">
        <f t="shared" si="486"/>
        <v>63600</v>
      </c>
      <c r="T377" s="76">
        <f t="shared" si="486"/>
        <v>7153200</v>
      </c>
      <c r="U377" s="76">
        <f t="shared" si="486"/>
        <v>0</v>
      </c>
      <c r="V377" s="76">
        <f t="shared" si="486"/>
        <v>253130.16</v>
      </c>
      <c r="W377" s="76">
        <f t="shared" si="486"/>
        <v>173967</v>
      </c>
      <c r="X377" s="76">
        <f t="shared" si="486"/>
        <v>79163.16</v>
      </c>
      <c r="Y377" s="76">
        <f t="shared" si="486"/>
        <v>0</v>
      </c>
      <c r="Z377" s="76">
        <f t="shared" si="486"/>
        <v>7469930.1600000001</v>
      </c>
      <c r="AA377" s="76">
        <f t="shared" si="486"/>
        <v>237567</v>
      </c>
      <c r="AB377" s="76">
        <f t="shared" si="486"/>
        <v>7232363.1600000001</v>
      </c>
      <c r="AC377" s="76">
        <f t="shared" si="486"/>
        <v>0</v>
      </c>
      <c r="AD377" s="76">
        <f t="shared" si="486"/>
        <v>6061600</v>
      </c>
      <c r="AE377" s="76">
        <f t="shared" si="486"/>
        <v>63600</v>
      </c>
      <c r="AF377" s="76">
        <f t="shared" si="486"/>
        <v>5998000</v>
      </c>
      <c r="AG377" s="76">
        <f t="shared" si="486"/>
        <v>0</v>
      </c>
      <c r="AH377" s="76">
        <f t="shared" si="486"/>
        <v>0</v>
      </c>
      <c r="AI377" s="76">
        <f t="shared" si="486"/>
        <v>0</v>
      </c>
      <c r="AJ377" s="76">
        <f t="shared" si="486"/>
        <v>0</v>
      </c>
      <c r="AK377" s="76">
        <f t="shared" si="486"/>
        <v>0</v>
      </c>
      <c r="AL377" s="76">
        <f t="shared" si="486"/>
        <v>6061600</v>
      </c>
      <c r="AM377" s="76">
        <f t="shared" si="486"/>
        <v>63600</v>
      </c>
      <c r="AN377" s="76">
        <f t="shared" si="486"/>
        <v>5998000</v>
      </c>
      <c r="AO377" s="76">
        <f t="shared" si="486"/>
        <v>0</v>
      </c>
      <c r="AP377" s="76">
        <f t="shared" si="486"/>
        <v>6061600</v>
      </c>
      <c r="AQ377" s="76">
        <f t="shared" si="486"/>
        <v>63600</v>
      </c>
      <c r="AR377" s="76">
        <f t="shared" si="486"/>
        <v>5998000</v>
      </c>
      <c r="AS377" s="76">
        <f t="shared" si="486"/>
        <v>0</v>
      </c>
      <c r="AT377" s="76">
        <f t="shared" si="486"/>
        <v>0</v>
      </c>
      <c r="AU377" s="76">
        <f t="shared" si="486"/>
        <v>0</v>
      </c>
      <c r="AV377" s="76">
        <f t="shared" si="486"/>
        <v>0</v>
      </c>
      <c r="AW377" s="76">
        <f t="shared" si="486"/>
        <v>0</v>
      </c>
      <c r="AX377" s="76">
        <f t="shared" si="486"/>
        <v>6061600</v>
      </c>
      <c r="AY377" s="76">
        <f t="shared" si="486"/>
        <v>63600</v>
      </c>
      <c r="AZ377" s="76">
        <f t="shared" si="486"/>
        <v>5998000</v>
      </c>
      <c r="BA377" s="76">
        <f t="shared" si="486"/>
        <v>0</v>
      </c>
      <c r="BB377" s="103">
        <v>0</v>
      </c>
      <c r="BC377" s="103">
        <v>0</v>
      </c>
    </row>
    <row r="378" spans="1:55" s="116" customFormat="1" ht="32.25" hidden="1" customHeight="1" x14ac:dyDescent="0.25">
      <c r="A378" s="27" t="s">
        <v>481</v>
      </c>
      <c r="B378" s="27"/>
      <c r="C378" s="27"/>
      <c r="D378" s="27"/>
      <c r="E378" s="62">
        <v>852</v>
      </c>
      <c r="F378" s="62" t="s">
        <v>477</v>
      </c>
      <c r="G378" s="62" t="s">
        <v>401</v>
      </c>
      <c r="H378" s="62" t="s">
        <v>589</v>
      </c>
      <c r="I378" s="63"/>
      <c r="J378" s="77">
        <f t="shared" ref="J378:S379" si="487">J379</f>
        <v>7012900</v>
      </c>
      <c r="K378" s="77">
        <f t="shared" si="487"/>
        <v>0</v>
      </c>
      <c r="L378" s="77">
        <f t="shared" si="487"/>
        <v>7012900</v>
      </c>
      <c r="M378" s="77">
        <f t="shared" si="487"/>
        <v>0</v>
      </c>
      <c r="N378" s="77">
        <f t="shared" si="487"/>
        <v>87840</v>
      </c>
      <c r="O378" s="77">
        <f t="shared" si="487"/>
        <v>0</v>
      </c>
      <c r="P378" s="77">
        <f t="shared" si="487"/>
        <v>87840</v>
      </c>
      <c r="Q378" s="77">
        <f t="shared" si="487"/>
        <v>0</v>
      </c>
      <c r="R378" s="77">
        <f t="shared" si="487"/>
        <v>7100740</v>
      </c>
      <c r="S378" s="77">
        <f t="shared" si="487"/>
        <v>0</v>
      </c>
      <c r="T378" s="77">
        <f t="shared" ref="T378:AC379" si="488">T379</f>
        <v>7100740</v>
      </c>
      <c r="U378" s="77">
        <f t="shared" si="488"/>
        <v>0</v>
      </c>
      <c r="V378" s="77">
        <f t="shared" si="488"/>
        <v>0</v>
      </c>
      <c r="W378" s="77">
        <f t="shared" si="488"/>
        <v>0</v>
      </c>
      <c r="X378" s="77">
        <f t="shared" si="488"/>
        <v>0</v>
      </c>
      <c r="Y378" s="77">
        <f t="shared" si="488"/>
        <v>0</v>
      </c>
      <c r="Z378" s="77">
        <f t="shared" si="488"/>
        <v>7100740</v>
      </c>
      <c r="AA378" s="77">
        <f t="shared" si="488"/>
        <v>0</v>
      </c>
      <c r="AB378" s="77">
        <f t="shared" si="488"/>
        <v>7100740</v>
      </c>
      <c r="AC378" s="77">
        <f t="shared" si="488"/>
        <v>0</v>
      </c>
      <c r="AD378" s="77">
        <f t="shared" ref="AD378:AM379" si="489">AD379</f>
        <v>5998000</v>
      </c>
      <c r="AE378" s="77">
        <f t="shared" si="489"/>
        <v>0</v>
      </c>
      <c r="AF378" s="77">
        <f t="shared" si="489"/>
        <v>5998000</v>
      </c>
      <c r="AG378" s="77">
        <f t="shared" si="489"/>
        <v>0</v>
      </c>
      <c r="AH378" s="77">
        <f t="shared" si="489"/>
        <v>0</v>
      </c>
      <c r="AI378" s="77">
        <f t="shared" si="489"/>
        <v>0</v>
      </c>
      <c r="AJ378" s="77">
        <f t="shared" si="489"/>
        <v>0</v>
      </c>
      <c r="AK378" s="77">
        <f t="shared" si="489"/>
        <v>0</v>
      </c>
      <c r="AL378" s="77">
        <f t="shared" si="489"/>
        <v>5998000</v>
      </c>
      <c r="AM378" s="77">
        <f t="shared" si="489"/>
        <v>0</v>
      </c>
      <c r="AN378" s="77">
        <f t="shared" ref="AN378:AW379" si="490">AN379</f>
        <v>5998000</v>
      </c>
      <c r="AO378" s="77">
        <f t="shared" si="490"/>
        <v>0</v>
      </c>
      <c r="AP378" s="77">
        <f t="shared" si="490"/>
        <v>5998000</v>
      </c>
      <c r="AQ378" s="77">
        <f t="shared" si="490"/>
        <v>0</v>
      </c>
      <c r="AR378" s="77">
        <f t="shared" si="490"/>
        <v>5998000</v>
      </c>
      <c r="AS378" s="77">
        <f t="shared" si="490"/>
        <v>0</v>
      </c>
      <c r="AT378" s="77">
        <f t="shared" si="490"/>
        <v>0</v>
      </c>
      <c r="AU378" s="77">
        <f t="shared" si="490"/>
        <v>0</v>
      </c>
      <c r="AV378" s="77">
        <f t="shared" si="490"/>
        <v>0</v>
      </c>
      <c r="AW378" s="77">
        <f t="shared" si="490"/>
        <v>0</v>
      </c>
      <c r="AX378" s="77">
        <f t="shared" ref="AX378:BA379" si="491">AX379</f>
        <v>5998000</v>
      </c>
      <c r="AY378" s="77">
        <f t="shared" si="491"/>
        <v>0</v>
      </c>
      <c r="AZ378" s="77">
        <f t="shared" si="491"/>
        <v>5998000</v>
      </c>
      <c r="BA378" s="77">
        <f t="shared" si="491"/>
        <v>0</v>
      </c>
      <c r="BB378" s="103">
        <v>0</v>
      </c>
      <c r="BC378" s="103">
        <v>0</v>
      </c>
    </row>
    <row r="379" spans="1:55" s="116" customFormat="1" ht="32.25" hidden="1" customHeight="1" x14ac:dyDescent="0.25">
      <c r="A379" s="27" t="s">
        <v>392</v>
      </c>
      <c r="B379" s="27"/>
      <c r="C379" s="27"/>
      <c r="D379" s="27"/>
      <c r="E379" s="62">
        <v>852</v>
      </c>
      <c r="F379" s="63" t="s">
        <v>477</v>
      </c>
      <c r="G379" s="62" t="s">
        <v>401</v>
      </c>
      <c r="H379" s="62" t="s">
        <v>589</v>
      </c>
      <c r="I379" s="63" t="s">
        <v>396</v>
      </c>
      <c r="J379" s="77">
        <f t="shared" si="487"/>
        <v>7012900</v>
      </c>
      <c r="K379" s="77">
        <f t="shared" si="487"/>
        <v>0</v>
      </c>
      <c r="L379" s="77">
        <f t="shared" si="487"/>
        <v>7012900</v>
      </c>
      <c r="M379" s="77">
        <f t="shared" si="487"/>
        <v>0</v>
      </c>
      <c r="N379" s="77">
        <f t="shared" si="487"/>
        <v>87840</v>
      </c>
      <c r="O379" s="77">
        <f t="shared" si="487"/>
        <v>0</v>
      </c>
      <c r="P379" s="77">
        <f t="shared" si="487"/>
        <v>87840</v>
      </c>
      <c r="Q379" s="77">
        <f t="shared" si="487"/>
        <v>0</v>
      </c>
      <c r="R379" s="77">
        <f t="shared" si="487"/>
        <v>7100740</v>
      </c>
      <c r="S379" s="77">
        <f t="shared" si="487"/>
        <v>0</v>
      </c>
      <c r="T379" s="77">
        <f t="shared" si="488"/>
        <v>7100740</v>
      </c>
      <c r="U379" s="77">
        <f t="shared" si="488"/>
        <v>0</v>
      </c>
      <c r="V379" s="77">
        <f t="shared" si="488"/>
        <v>0</v>
      </c>
      <c r="W379" s="77">
        <f t="shared" si="488"/>
        <v>0</v>
      </c>
      <c r="X379" s="77">
        <f t="shared" si="488"/>
        <v>0</v>
      </c>
      <c r="Y379" s="77">
        <f t="shared" si="488"/>
        <v>0</v>
      </c>
      <c r="Z379" s="77">
        <f t="shared" si="488"/>
        <v>7100740</v>
      </c>
      <c r="AA379" s="77">
        <f t="shared" si="488"/>
        <v>0</v>
      </c>
      <c r="AB379" s="77">
        <f t="shared" si="488"/>
        <v>7100740</v>
      </c>
      <c r="AC379" s="77">
        <f t="shared" si="488"/>
        <v>0</v>
      </c>
      <c r="AD379" s="77">
        <f t="shared" si="489"/>
        <v>5998000</v>
      </c>
      <c r="AE379" s="77">
        <f t="shared" si="489"/>
        <v>0</v>
      </c>
      <c r="AF379" s="77">
        <f t="shared" si="489"/>
        <v>5998000</v>
      </c>
      <c r="AG379" s="77">
        <f t="shared" si="489"/>
        <v>0</v>
      </c>
      <c r="AH379" s="77">
        <f t="shared" si="489"/>
        <v>0</v>
      </c>
      <c r="AI379" s="77">
        <f t="shared" si="489"/>
        <v>0</v>
      </c>
      <c r="AJ379" s="77">
        <f t="shared" si="489"/>
        <v>0</v>
      </c>
      <c r="AK379" s="77">
        <f t="shared" si="489"/>
        <v>0</v>
      </c>
      <c r="AL379" s="77">
        <f t="shared" si="489"/>
        <v>5998000</v>
      </c>
      <c r="AM379" s="77">
        <f t="shared" si="489"/>
        <v>0</v>
      </c>
      <c r="AN379" s="77">
        <f t="shared" si="490"/>
        <v>5998000</v>
      </c>
      <c r="AO379" s="77">
        <f t="shared" si="490"/>
        <v>0</v>
      </c>
      <c r="AP379" s="77">
        <f t="shared" si="490"/>
        <v>5998000</v>
      </c>
      <c r="AQ379" s="77">
        <f t="shared" si="490"/>
        <v>0</v>
      </c>
      <c r="AR379" s="77">
        <f t="shared" si="490"/>
        <v>5998000</v>
      </c>
      <c r="AS379" s="77">
        <f t="shared" si="490"/>
        <v>0</v>
      </c>
      <c r="AT379" s="77">
        <f t="shared" si="490"/>
        <v>0</v>
      </c>
      <c r="AU379" s="77">
        <f t="shared" si="490"/>
        <v>0</v>
      </c>
      <c r="AV379" s="77">
        <f t="shared" si="490"/>
        <v>0</v>
      </c>
      <c r="AW379" s="77">
        <f t="shared" si="490"/>
        <v>0</v>
      </c>
      <c r="AX379" s="77">
        <f t="shared" si="491"/>
        <v>5998000</v>
      </c>
      <c r="AY379" s="77">
        <f t="shared" si="491"/>
        <v>0</v>
      </c>
      <c r="AZ379" s="77">
        <f t="shared" si="491"/>
        <v>5998000</v>
      </c>
      <c r="BA379" s="77">
        <f t="shared" si="491"/>
        <v>0</v>
      </c>
      <c r="BB379" s="103">
        <v>0</v>
      </c>
      <c r="BC379" s="103">
        <v>0</v>
      </c>
    </row>
    <row r="380" spans="1:55" s="11" customFormat="1" ht="32.25" hidden="1" customHeight="1" x14ac:dyDescent="0.25">
      <c r="A380" s="27" t="s">
        <v>393</v>
      </c>
      <c r="B380" s="27"/>
      <c r="C380" s="27"/>
      <c r="D380" s="27"/>
      <c r="E380" s="62">
        <v>852</v>
      </c>
      <c r="F380" s="63" t="s">
        <v>477</v>
      </c>
      <c r="G380" s="63" t="s">
        <v>401</v>
      </c>
      <c r="H380" s="62" t="s">
        <v>589</v>
      </c>
      <c r="I380" s="63" t="s">
        <v>397</v>
      </c>
      <c r="J380" s="77">
        <f>6275735+737165</f>
        <v>7012900</v>
      </c>
      <c r="K380" s="77"/>
      <c r="L380" s="77">
        <f>J380</f>
        <v>7012900</v>
      </c>
      <c r="M380" s="77"/>
      <c r="N380" s="77">
        <v>87840</v>
      </c>
      <c r="O380" s="77"/>
      <c r="P380" s="77">
        <f>N380</f>
        <v>87840</v>
      </c>
      <c r="Q380" s="77"/>
      <c r="R380" s="77">
        <f>J380+N380</f>
        <v>7100740</v>
      </c>
      <c r="S380" s="77">
        <f>K380+O380</f>
        <v>0</v>
      </c>
      <c r="T380" s="77">
        <f>L380+P380</f>
        <v>7100740</v>
      </c>
      <c r="U380" s="77">
        <f>M380+Q380</f>
        <v>0</v>
      </c>
      <c r="V380" s="77"/>
      <c r="W380" s="77"/>
      <c r="X380" s="77">
        <f>V380</f>
        <v>0</v>
      </c>
      <c r="Y380" s="77"/>
      <c r="Z380" s="77">
        <f>R380+V380</f>
        <v>7100740</v>
      </c>
      <c r="AA380" s="77">
        <f>S380+W380</f>
        <v>0</v>
      </c>
      <c r="AB380" s="77">
        <f>T380+X380</f>
        <v>7100740</v>
      </c>
      <c r="AC380" s="77">
        <f>U380+Y380</f>
        <v>0</v>
      </c>
      <c r="AD380" s="77">
        <f>5390123+607877</f>
        <v>5998000</v>
      </c>
      <c r="AE380" s="77"/>
      <c r="AF380" s="77">
        <f>AD380</f>
        <v>5998000</v>
      </c>
      <c r="AG380" s="77"/>
      <c r="AH380" s="77"/>
      <c r="AI380" s="77"/>
      <c r="AJ380" s="77">
        <f>AH380</f>
        <v>0</v>
      </c>
      <c r="AK380" s="77"/>
      <c r="AL380" s="77">
        <f>AD380+AH380</f>
        <v>5998000</v>
      </c>
      <c r="AM380" s="77">
        <f>AE380+AI380</f>
        <v>0</v>
      </c>
      <c r="AN380" s="77">
        <f>AF380+AJ380</f>
        <v>5998000</v>
      </c>
      <c r="AO380" s="77">
        <f>AG380+AK380</f>
        <v>0</v>
      </c>
      <c r="AP380" s="77">
        <f>5390123+607877</f>
        <v>5998000</v>
      </c>
      <c r="AQ380" s="77"/>
      <c r="AR380" s="77">
        <f>AP380</f>
        <v>5998000</v>
      </c>
      <c r="AS380" s="77"/>
      <c r="AT380" s="77"/>
      <c r="AU380" s="77"/>
      <c r="AV380" s="77">
        <f>AT380</f>
        <v>0</v>
      </c>
      <c r="AW380" s="77"/>
      <c r="AX380" s="77">
        <f>AP380+AT380</f>
        <v>5998000</v>
      </c>
      <c r="AY380" s="77">
        <f>AQ380+AU380</f>
        <v>0</v>
      </c>
      <c r="AZ380" s="77">
        <f>AR380+AV380</f>
        <v>5998000</v>
      </c>
      <c r="BA380" s="77">
        <f>AS380+AW380</f>
        <v>0</v>
      </c>
      <c r="BB380" s="103">
        <v>0</v>
      </c>
      <c r="BC380" s="103">
        <v>0</v>
      </c>
    </row>
    <row r="381" spans="1:55" s="120" customFormat="1" ht="32.25" hidden="1" customHeight="1" x14ac:dyDescent="0.25">
      <c r="A381" s="27" t="s">
        <v>556</v>
      </c>
      <c r="B381" s="123"/>
      <c r="C381" s="123"/>
      <c r="D381" s="123"/>
      <c r="E381" s="62">
        <v>852</v>
      </c>
      <c r="F381" s="63" t="s">
        <v>477</v>
      </c>
      <c r="G381" s="62" t="s">
        <v>401</v>
      </c>
      <c r="H381" s="62" t="s">
        <v>557</v>
      </c>
      <c r="I381" s="63"/>
      <c r="J381" s="77">
        <f t="shared" ref="J381:S382" si="492">J382</f>
        <v>0</v>
      </c>
      <c r="K381" s="77">
        <f t="shared" si="492"/>
        <v>0</v>
      </c>
      <c r="L381" s="77">
        <f t="shared" si="492"/>
        <v>0</v>
      </c>
      <c r="M381" s="77">
        <f t="shared" si="492"/>
        <v>0</v>
      </c>
      <c r="N381" s="77">
        <f t="shared" si="492"/>
        <v>0</v>
      </c>
      <c r="O381" s="77">
        <f t="shared" si="492"/>
        <v>0</v>
      </c>
      <c r="P381" s="77">
        <f t="shared" si="492"/>
        <v>0</v>
      </c>
      <c r="Q381" s="77">
        <f t="shared" si="492"/>
        <v>0</v>
      </c>
      <c r="R381" s="77">
        <f t="shared" si="492"/>
        <v>0</v>
      </c>
      <c r="S381" s="77">
        <f t="shared" si="492"/>
        <v>0</v>
      </c>
      <c r="T381" s="77">
        <f t="shared" ref="T381:AC382" si="493">T382</f>
        <v>0</v>
      </c>
      <c r="U381" s="77">
        <f t="shared" si="493"/>
        <v>0</v>
      </c>
      <c r="V381" s="77">
        <f t="shared" si="493"/>
        <v>0</v>
      </c>
      <c r="W381" s="77">
        <f t="shared" si="493"/>
        <v>0</v>
      </c>
      <c r="X381" s="77">
        <f t="shared" si="493"/>
        <v>0</v>
      </c>
      <c r="Y381" s="77">
        <f t="shared" si="493"/>
        <v>0</v>
      </c>
      <c r="Z381" s="77">
        <f t="shared" si="493"/>
        <v>0</v>
      </c>
      <c r="AA381" s="77">
        <f t="shared" si="493"/>
        <v>0</v>
      </c>
      <c r="AB381" s="77">
        <f t="shared" si="493"/>
        <v>0</v>
      </c>
      <c r="AC381" s="77">
        <f t="shared" si="493"/>
        <v>0</v>
      </c>
      <c r="AD381" s="77">
        <f t="shared" ref="AD381:AM382" si="494">AD382</f>
        <v>0</v>
      </c>
      <c r="AE381" s="77">
        <f t="shared" si="494"/>
        <v>0</v>
      </c>
      <c r="AF381" s="77">
        <f t="shared" si="494"/>
        <v>0</v>
      </c>
      <c r="AG381" s="77">
        <f t="shared" si="494"/>
        <v>0</v>
      </c>
      <c r="AH381" s="77">
        <f t="shared" si="494"/>
        <v>0</v>
      </c>
      <c r="AI381" s="77">
        <f t="shared" si="494"/>
        <v>0</v>
      </c>
      <c r="AJ381" s="77">
        <f t="shared" si="494"/>
        <v>0</v>
      </c>
      <c r="AK381" s="77">
        <f t="shared" si="494"/>
        <v>0</v>
      </c>
      <c r="AL381" s="77">
        <f t="shared" si="494"/>
        <v>0</v>
      </c>
      <c r="AM381" s="77">
        <f t="shared" si="494"/>
        <v>0</v>
      </c>
      <c r="AN381" s="77">
        <f t="shared" ref="AN381:AW382" si="495">AN382</f>
        <v>0</v>
      </c>
      <c r="AO381" s="77">
        <f t="shared" si="495"/>
        <v>0</v>
      </c>
      <c r="AP381" s="77">
        <f t="shared" si="495"/>
        <v>0</v>
      </c>
      <c r="AQ381" s="77">
        <f t="shared" si="495"/>
        <v>0</v>
      </c>
      <c r="AR381" s="77">
        <f t="shared" si="495"/>
        <v>0</v>
      </c>
      <c r="AS381" s="77">
        <f t="shared" si="495"/>
        <v>0</v>
      </c>
      <c r="AT381" s="77">
        <f t="shared" si="495"/>
        <v>0</v>
      </c>
      <c r="AU381" s="77">
        <f t="shared" si="495"/>
        <v>0</v>
      </c>
      <c r="AV381" s="77">
        <f t="shared" si="495"/>
        <v>0</v>
      </c>
      <c r="AW381" s="77">
        <f t="shared" si="495"/>
        <v>0</v>
      </c>
      <c r="AX381" s="77">
        <f t="shared" ref="AX381:BA382" si="496">AX382</f>
        <v>0</v>
      </c>
      <c r="AY381" s="77">
        <f t="shared" si="496"/>
        <v>0</v>
      </c>
      <c r="AZ381" s="77">
        <f t="shared" si="496"/>
        <v>0</v>
      </c>
      <c r="BA381" s="77">
        <f t="shared" si="496"/>
        <v>0</v>
      </c>
      <c r="BB381" s="103">
        <v>0</v>
      </c>
      <c r="BC381" s="103">
        <v>0</v>
      </c>
    </row>
    <row r="382" spans="1:55" s="120" customFormat="1" ht="32.25" hidden="1" customHeight="1" x14ac:dyDescent="0.25">
      <c r="A382" s="27" t="s">
        <v>392</v>
      </c>
      <c r="B382" s="123"/>
      <c r="C382" s="123"/>
      <c r="D382" s="123"/>
      <c r="E382" s="62">
        <v>852</v>
      </c>
      <c r="F382" s="63" t="s">
        <v>477</v>
      </c>
      <c r="G382" s="62" t="s">
        <v>401</v>
      </c>
      <c r="H382" s="62" t="s">
        <v>557</v>
      </c>
      <c r="I382" s="63" t="s">
        <v>396</v>
      </c>
      <c r="J382" s="77">
        <f t="shared" si="492"/>
        <v>0</v>
      </c>
      <c r="K382" s="77">
        <f t="shared" si="492"/>
        <v>0</v>
      </c>
      <c r="L382" s="77">
        <f t="shared" si="492"/>
        <v>0</v>
      </c>
      <c r="M382" s="77">
        <f t="shared" si="492"/>
        <v>0</v>
      </c>
      <c r="N382" s="77">
        <f t="shared" si="492"/>
        <v>0</v>
      </c>
      <c r="O382" s="77">
        <f t="shared" si="492"/>
        <v>0</v>
      </c>
      <c r="P382" s="77">
        <f t="shared" si="492"/>
        <v>0</v>
      </c>
      <c r="Q382" s="77">
        <f t="shared" si="492"/>
        <v>0</v>
      </c>
      <c r="R382" s="77">
        <f t="shared" si="492"/>
        <v>0</v>
      </c>
      <c r="S382" s="77">
        <f t="shared" si="492"/>
        <v>0</v>
      </c>
      <c r="T382" s="77">
        <f t="shared" si="493"/>
        <v>0</v>
      </c>
      <c r="U382" s="77">
        <f t="shared" si="493"/>
        <v>0</v>
      </c>
      <c r="V382" s="77">
        <f t="shared" si="493"/>
        <v>0</v>
      </c>
      <c r="W382" s="77">
        <f t="shared" si="493"/>
        <v>0</v>
      </c>
      <c r="X382" s="77">
        <f t="shared" si="493"/>
        <v>0</v>
      </c>
      <c r="Y382" s="77">
        <f t="shared" si="493"/>
        <v>0</v>
      </c>
      <c r="Z382" s="77">
        <f t="shared" si="493"/>
        <v>0</v>
      </c>
      <c r="AA382" s="77">
        <f t="shared" si="493"/>
        <v>0</v>
      </c>
      <c r="AB382" s="77">
        <f t="shared" si="493"/>
        <v>0</v>
      </c>
      <c r="AC382" s="77">
        <f t="shared" si="493"/>
        <v>0</v>
      </c>
      <c r="AD382" s="77">
        <f t="shared" si="494"/>
        <v>0</v>
      </c>
      <c r="AE382" s="77">
        <f t="shared" si="494"/>
        <v>0</v>
      </c>
      <c r="AF382" s="77">
        <f t="shared" si="494"/>
        <v>0</v>
      </c>
      <c r="AG382" s="77">
        <f t="shared" si="494"/>
        <v>0</v>
      </c>
      <c r="AH382" s="77">
        <f t="shared" si="494"/>
        <v>0</v>
      </c>
      <c r="AI382" s="77">
        <f t="shared" si="494"/>
        <v>0</v>
      </c>
      <c r="AJ382" s="77">
        <f t="shared" si="494"/>
        <v>0</v>
      </c>
      <c r="AK382" s="77">
        <f t="shared" si="494"/>
        <v>0</v>
      </c>
      <c r="AL382" s="77">
        <f t="shared" si="494"/>
        <v>0</v>
      </c>
      <c r="AM382" s="77">
        <f t="shared" si="494"/>
        <v>0</v>
      </c>
      <c r="AN382" s="77">
        <f t="shared" si="495"/>
        <v>0</v>
      </c>
      <c r="AO382" s="77">
        <f t="shared" si="495"/>
        <v>0</v>
      </c>
      <c r="AP382" s="77">
        <f t="shared" si="495"/>
        <v>0</v>
      </c>
      <c r="AQ382" s="77">
        <f t="shared" si="495"/>
        <v>0</v>
      </c>
      <c r="AR382" s="77">
        <f t="shared" si="495"/>
        <v>0</v>
      </c>
      <c r="AS382" s="77">
        <f t="shared" si="495"/>
        <v>0</v>
      </c>
      <c r="AT382" s="77">
        <f t="shared" si="495"/>
        <v>0</v>
      </c>
      <c r="AU382" s="77">
        <f t="shared" si="495"/>
        <v>0</v>
      </c>
      <c r="AV382" s="77">
        <f t="shared" si="495"/>
        <v>0</v>
      </c>
      <c r="AW382" s="77">
        <f t="shared" si="495"/>
        <v>0</v>
      </c>
      <c r="AX382" s="77">
        <f t="shared" si="496"/>
        <v>0</v>
      </c>
      <c r="AY382" s="77">
        <f t="shared" si="496"/>
        <v>0</v>
      </c>
      <c r="AZ382" s="77">
        <f t="shared" si="496"/>
        <v>0</v>
      </c>
      <c r="BA382" s="77">
        <f t="shared" si="496"/>
        <v>0</v>
      </c>
      <c r="BB382" s="103">
        <v>0</v>
      </c>
      <c r="BC382" s="103">
        <v>0</v>
      </c>
    </row>
    <row r="383" spans="1:55" s="120" customFormat="1" ht="32.25" hidden="1" customHeight="1" x14ac:dyDescent="0.25">
      <c r="A383" s="27" t="s">
        <v>393</v>
      </c>
      <c r="B383" s="123"/>
      <c r="C383" s="123"/>
      <c r="D383" s="123"/>
      <c r="E383" s="62">
        <v>852</v>
      </c>
      <c r="F383" s="63" t="s">
        <v>477</v>
      </c>
      <c r="G383" s="62" t="s">
        <v>401</v>
      </c>
      <c r="H383" s="62" t="s">
        <v>557</v>
      </c>
      <c r="I383" s="63" t="s">
        <v>397</v>
      </c>
      <c r="J383" s="77"/>
      <c r="K383" s="77"/>
      <c r="L383" s="77">
        <f>J383</f>
        <v>0</v>
      </c>
      <c r="M383" s="77"/>
      <c r="N383" s="77"/>
      <c r="O383" s="77"/>
      <c r="P383" s="77">
        <f>N383</f>
        <v>0</v>
      </c>
      <c r="Q383" s="77"/>
      <c r="R383" s="77">
        <f>J383+N383</f>
        <v>0</v>
      </c>
      <c r="S383" s="77">
        <f>K383+O383</f>
        <v>0</v>
      </c>
      <c r="T383" s="77">
        <f>L383+P383</f>
        <v>0</v>
      </c>
      <c r="U383" s="77">
        <f>M383+Q383</f>
        <v>0</v>
      </c>
      <c r="V383" s="77"/>
      <c r="W383" s="77"/>
      <c r="X383" s="77">
        <f>V383</f>
        <v>0</v>
      </c>
      <c r="Y383" s="77"/>
      <c r="Z383" s="77">
        <f>R383+V383</f>
        <v>0</v>
      </c>
      <c r="AA383" s="77">
        <f>S383+W383</f>
        <v>0</v>
      </c>
      <c r="AB383" s="77">
        <f>T383+X383</f>
        <v>0</v>
      </c>
      <c r="AC383" s="77">
        <f>U383+Y383</f>
        <v>0</v>
      </c>
      <c r="AD383" s="77"/>
      <c r="AE383" s="77"/>
      <c r="AF383" s="77">
        <f>AD383</f>
        <v>0</v>
      </c>
      <c r="AG383" s="77"/>
      <c r="AH383" s="77"/>
      <c r="AI383" s="77"/>
      <c r="AJ383" s="77">
        <f>AH383</f>
        <v>0</v>
      </c>
      <c r="AK383" s="77"/>
      <c r="AL383" s="77">
        <f>AD383+AH383</f>
        <v>0</v>
      </c>
      <c r="AM383" s="77">
        <f>AE383+AI383</f>
        <v>0</v>
      </c>
      <c r="AN383" s="77">
        <f>AF383+AJ383</f>
        <v>0</v>
      </c>
      <c r="AO383" s="77">
        <f>AG383+AK383</f>
        <v>0</v>
      </c>
      <c r="AP383" s="77"/>
      <c r="AQ383" s="77"/>
      <c r="AR383" s="77">
        <f>AP383</f>
        <v>0</v>
      </c>
      <c r="AS383" s="77"/>
      <c r="AT383" s="77"/>
      <c r="AU383" s="77"/>
      <c r="AV383" s="77">
        <f>AT383</f>
        <v>0</v>
      </c>
      <c r="AW383" s="77"/>
      <c r="AX383" s="77">
        <f>AP383+AT383</f>
        <v>0</v>
      </c>
      <c r="AY383" s="77">
        <f>AQ383+AU383</f>
        <v>0</v>
      </c>
      <c r="AZ383" s="77">
        <f>AR383+AV383</f>
        <v>0</v>
      </c>
      <c r="BA383" s="77">
        <f>AS383+AW383</f>
        <v>0</v>
      </c>
      <c r="BB383" s="103">
        <v>0</v>
      </c>
      <c r="BC383" s="103">
        <v>0</v>
      </c>
    </row>
    <row r="384" spans="1:55" s="11" customFormat="1" ht="32.25" hidden="1" customHeight="1" x14ac:dyDescent="0.25">
      <c r="A384" s="27" t="s">
        <v>483</v>
      </c>
      <c r="B384" s="27"/>
      <c r="C384" s="27"/>
      <c r="D384" s="27"/>
      <c r="E384" s="62">
        <v>852</v>
      </c>
      <c r="F384" s="63" t="s">
        <v>477</v>
      </c>
      <c r="G384" s="63" t="s">
        <v>401</v>
      </c>
      <c r="H384" s="62" t="s">
        <v>558</v>
      </c>
      <c r="I384" s="63"/>
      <c r="J384" s="77">
        <f t="shared" ref="J384:S385" si="497">J385</f>
        <v>1859311</v>
      </c>
      <c r="K384" s="77">
        <f t="shared" si="497"/>
        <v>0</v>
      </c>
      <c r="L384" s="77">
        <f t="shared" si="497"/>
        <v>1859311</v>
      </c>
      <c r="M384" s="77">
        <f t="shared" si="497"/>
        <v>0</v>
      </c>
      <c r="N384" s="77">
        <f t="shared" si="497"/>
        <v>-1821511</v>
      </c>
      <c r="O384" s="77">
        <f t="shared" si="497"/>
        <v>0</v>
      </c>
      <c r="P384" s="77">
        <f t="shared" si="497"/>
        <v>-1821511</v>
      </c>
      <c r="Q384" s="77">
        <f t="shared" si="497"/>
        <v>0</v>
      </c>
      <c r="R384" s="77">
        <f t="shared" si="497"/>
        <v>37800</v>
      </c>
      <c r="S384" s="77">
        <f t="shared" si="497"/>
        <v>0</v>
      </c>
      <c r="T384" s="77">
        <f t="shared" ref="T384:AC385" si="498">T385</f>
        <v>37800</v>
      </c>
      <c r="U384" s="77">
        <f t="shared" si="498"/>
        <v>0</v>
      </c>
      <c r="V384" s="77">
        <f t="shared" si="498"/>
        <v>0</v>
      </c>
      <c r="W384" s="77">
        <f t="shared" si="498"/>
        <v>0</v>
      </c>
      <c r="X384" s="77">
        <f t="shared" si="498"/>
        <v>0</v>
      </c>
      <c r="Y384" s="77">
        <f t="shared" si="498"/>
        <v>0</v>
      </c>
      <c r="Z384" s="77">
        <f t="shared" si="498"/>
        <v>37800</v>
      </c>
      <c r="AA384" s="77">
        <f t="shared" si="498"/>
        <v>0</v>
      </c>
      <c r="AB384" s="77">
        <f t="shared" si="498"/>
        <v>37800</v>
      </c>
      <c r="AC384" s="77">
        <f t="shared" si="498"/>
        <v>0</v>
      </c>
      <c r="AD384" s="77">
        <f t="shared" ref="AD384:AM385" si="499">AD385</f>
        <v>0</v>
      </c>
      <c r="AE384" s="77">
        <f t="shared" si="499"/>
        <v>0</v>
      </c>
      <c r="AF384" s="77">
        <f t="shared" si="499"/>
        <v>0</v>
      </c>
      <c r="AG384" s="77">
        <f t="shared" si="499"/>
        <v>0</v>
      </c>
      <c r="AH384" s="77">
        <f t="shared" si="499"/>
        <v>0</v>
      </c>
      <c r="AI384" s="77">
        <f t="shared" si="499"/>
        <v>0</v>
      </c>
      <c r="AJ384" s="77">
        <f t="shared" si="499"/>
        <v>0</v>
      </c>
      <c r="AK384" s="77">
        <f t="shared" si="499"/>
        <v>0</v>
      </c>
      <c r="AL384" s="77">
        <f t="shared" si="499"/>
        <v>0</v>
      </c>
      <c r="AM384" s="77">
        <f t="shared" si="499"/>
        <v>0</v>
      </c>
      <c r="AN384" s="77">
        <f t="shared" ref="AN384:AW385" si="500">AN385</f>
        <v>0</v>
      </c>
      <c r="AO384" s="77">
        <f t="shared" si="500"/>
        <v>0</v>
      </c>
      <c r="AP384" s="77">
        <f t="shared" si="500"/>
        <v>0</v>
      </c>
      <c r="AQ384" s="77">
        <f t="shared" si="500"/>
        <v>0</v>
      </c>
      <c r="AR384" s="77">
        <f t="shared" si="500"/>
        <v>0</v>
      </c>
      <c r="AS384" s="77">
        <f t="shared" si="500"/>
        <v>0</v>
      </c>
      <c r="AT384" s="77">
        <f t="shared" si="500"/>
        <v>0</v>
      </c>
      <c r="AU384" s="77">
        <f t="shared" si="500"/>
        <v>0</v>
      </c>
      <c r="AV384" s="77">
        <f t="shared" si="500"/>
        <v>0</v>
      </c>
      <c r="AW384" s="77">
        <f t="shared" si="500"/>
        <v>0</v>
      </c>
      <c r="AX384" s="77">
        <f t="shared" ref="AX384:BA385" si="501">AX385</f>
        <v>0</v>
      </c>
      <c r="AY384" s="77">
        <f t="shared" si="501"/>
        <v>0</v>
      </c>
      <c r="AZ384" s="77">
        <f t="shared" si="501"/>
        <v>0</v>
      </c>
      <c r="BA384" s="77">
        <f t="shared" si="501"/>
        <v>0</v>
      </c>
      <c r="BB384" s="103">
        <v>0</v>
      </c>
      <c r="BC384" s="103">
        <v>0</v>
      </c>
    </row>
    <row r="385" spans="1:55" s="11" customFormat="1" ht="32.25" hidden="1" customHeight="1" x14ac:dyDescent="0.25">
      <c r="A385" s="27" t="s">
        <v>392</v>
      </c>
      <c r="B385" s="27"/>
      <c r="C385" s="27"/>
      <c r="D385" s="27"/>
      <c r="E385" s="62">
        <v>852</v>
      </c>
      <c r="F385" s="63" t="s">
        <v>477</v>
      </c>
      <c r="G385" s="63" t="s">
        <v>401</v>
      </c>
      <c r="H385" s="62" t="s">
        <v>558</v>
      </c>
      <c r="I385" s="63" t="s">
        <v>396</v>
      </c>
      <c r="J385" s="77">
        <f t="shared" si="497"/>
        <v>1859311</v>
      </c>
      <c r="K385" s="77">
        <f t="shared" si="497"/>
        <v>0</v>
      </c>
      <c r="L385" s="77">
        <f t="shared" si="497"/>
        <v>1859311</v>
      </c>
      <c r="M385" s="77">
        <f t="shared" si="497"/>
        <v>0</v>
      </c>
      <c r="N385" s="77">
        <f t="shared" si="497"/>
        <v>-1821511</v>
      </c>
      <c r="O385" s="77">
        <f t="shared" si="497"/>
        <v>0</v>
      </c>
      <c r="P385" s="77">
        <f t="shared" si="497"/>
        <v>-1821511</v>
      </c>
      <c r="Q385" s="77">
        <f t="shared" si="497"/>
        <v>0</v>
      </c>
      <c r="R385" s="77">
        <f t="shared" si="497"/>
        <v>37800</v>
      </c>
      <c r="S385" s="77">
        <f t="shared" si="497"/>
        <v>0</v>
      </c>
      <c r="T385" s="77">
        <f t="shared" si="498"/>
        <v>37800</v>
      </c>
      <c r="U385" s="77">
        <f t="shared" si="498"/>
        <v>0</v>
      </c>
      <c r="V385" s="77">
        <f t="shared" si="498"/>
        <v>0</v>
      </c>
      <c r="W385" s="77">
        <f t="shared" si="498"/>
        <v>0</v>
      </c>
      <c r="X385" s="77">
        <f t="shared" si="498"/>
        <v>0</v>
      </c>
      <c r="Y385" s="77">
        <f t="shared" si="498"/>
        <v>0</v>
      </c>
      <c r="Z385" s="77">
        <f t="shared" si="498"/>
        <v>37800</v>
      </c>
      <c r="AA385" s="77">
        <f t="shared" si="498"/>
        <v>0</v>
      </c>
      <c r="AB385" s="77">
        <f t="shared" si="498"/>
        <v>37800</v>
      </c>
      <c r="AC385" s="77">
        <f t="shared" si="498"/>
        <v>0</v>
      </c>
      <c r="AD385" s="77">
        <f t="shared" si="499"/>
        <v>0</v>
      </c>
      <c r="AE385" s="77">
        <f t="shared" si="499"/>
        <v>0</v>
      </c>
      <c r="AF385" s="77">
        <f t="shared" si="499"/>
        <v>0</v>
      </c>
      <c r="AG385" s="77">
        <f t="shared" si="499"/>
        <v>0</v>
      </c>
      <c r="AH385" s="77">
        <f t="shared" si="499"/>
        <v>0</v>
      </c>
      <c r="AI385" s="77">
        <f t="shared" si="499"/>
        <v>0</v>
      </c>
      <c r="AJ385" s="77">
        <f t="shared" si="499"/>
        <v>0</v>
      </c>
      <c r="AK385" s="77">
        <f t="shared" si="499"/>
        <v>0</v>
      </c>
      <c r="AL385" s="77">
        <f t="shared" si="499"/>
        <v>0</v>
      </c>
      <c r="AM385" s="77">
        <f t="shared" si="499"/>
        <v>0</v>
      </c>
      <c r="AN385" s="77">
        <f t="shared" si="500"/>
        <v>0</v>
      </c>
      <c r="AO385" s="77">
        <f t="shared" si="500"/>
        <v>0</v>
      </c>
      <c r="AP385" s="77">
        <f t="shared" si="500"/>
        <v>0</v>
      </c>
      <c r="AQ385" s="77">
        <f t="shared" si="500"/>
        <v>0</v>
      </c>
      <c r="AR385" s="77">
        <f t="shared" si="500"/>
        <v>0</v>
      </c>
      <c r="AS385" s="77">
        <f t="shared" si="500"/>
        <v>0</v>
      </c>
      <c r="AT385" s="77">
        <f t="shared" si="500"/>
        <v>0</v>
      </c>
      <c r="AU385" s="77">
        <f t="shared" si="500"/>
        <v>0</v>
      </c>
      <c r="AV385" s="77">
        <f t="shared" si="500"/>
        <v>0</v>
      </c>
      <c r="AW385" s="77">
        <f t="shared" si="500"/>
        <v>0</v>
      </c>
      <c r="AX385" s="77">
        <f t="shared" si="501"/>
        <v>0</v>
      </c>
      <c r="AY385" s="77">
        <f t="shared" si="501"/>
        <v>0</v>
      </c>
      <c r="AZ385" s="77">
        <f t="shared" si="501"/>
        <v>0</v>
      </c>
      <c r="BA385" s="77">
        <f t="shared" si="501"/>
        <v>0</v>
      </c>
      <c r="BB385" s="103">
        <v>0</v>
      </c>
      <c r="BC385" s="103">
        <v>0</v>
      </c>
    </row>
    <row r="386" spans="1:55" s="11" customFormat="1" ht="32.25" hidden="1" customHeight="1" x14ac:dyDescent="0.25">
      <c r="A386" s="27" t="s">
        <v>393</v>
      </c>
      <c r="B386" s="27"/>
      <c r="C386" s="27"/>
      <c r="D386" s="27"/>
      <c r="E386" s="62">
        <v>852</v>
      </c>
      <c r="F386" s="63" t="s">
        <v>477</v>
      </c>
      <c r="G386" s="62" t="s">
        <v>401</v>
      </c>
      <c r="H386" s="62" t="s">
        <v>558</v>
      </c>
      <c r="I386" s="63" t="s">
        <v>397</v>
      </c>
      <c r="J386" s="77">
        <f>1764750+94561</f>
        <v>1859311</v>
      </c>
      <c r="K386" s="77"/>
      <c r="L386" s="77">
        <f>J386</f>
        <v>1859311</v>
      </c>
      <c r="M386" s="77"/>
      <c r="N386" s="77">
        <v>-1821511</v>
      </c>
      <c r="O386" s="77"/>
      <c r="P386" s="77">
        <f>N386</f>
        <v>-1821511</v>
      </c>
      <c r="Q386" s="77"/>
      <c r="R386" s="77">
        <f>J386+N386</f>
        <v>37800</v>
      </c>
      <c r="S386" s="77">
        <f>K386+O386</f>
        <v>0</v>
      </c>
      <c r="T386" s="77">
        <f>L386+P386</f>
        <v>37800</v>
      </c>
      <c r="U386" s="77">
        <f>M386+Q386</f>
        <v>0</v>
      </c>
      <c r="V386" s="77"/>
      <c r="W386" s="77"/>
      <c r="X386" s="77">
        <f>V386</f>
        <v>0</v>
      </c>
      <c r="Y386" s="77"/>
      <c r="Z386" s="77">
        <f>R386+V386</f>
        <v>37800</v>
      </c>
      <c r="AA386" s="77">
        <f>S386+W386</f>
        <v>0</v>
      </c>
      <c r="AB386" s="77">
        <f>T386+X386</f>
        <v>37800</v>
      </c>
      <c r="AC386" s="77">
        <f>U386+Y386</f>
        <v>0</v>
      </c>
      <c r="AD386" s="77"/>
      <c r="AE386" s="77"/>
      <c r="AF386" s="77">
        <f>AD386</f>
        <v>0</v>
      </c>
      <c r="AG386" s="77"/>
      <c r="AH386" s="77"/>
      <c r="AI386" s="77"/>
      <c r="AJ386" s="77">
        <f>AH386</f>
        <v>0</v>
      </c>
      <c r="AK386" s="77"/>
      <c r="AL386" s="77">
        <f>AD386+AH386</f>
        <v>0</v>
      </c>
      <c r="AM386" s="77">
        <f>AE386+AI386</f>
        <v>0</v>
      </c>
      <c r="AN386" s="77">
        <f>AF386+AJ386</f>
        <v>0</v>
      </c>
      <c r="AO386" s="77">
        <f>AG386+AK386</f>
        <v>0</v>
      </c>
      <c r="AP386" s="77"/>
      <c r="AQ386" s="77"/>
      <c r="AR386" s="77">
        <f>AP386</f>
        <v>0</v>
      </c>
      <c r="AS386" s="77"/>
      <c r="AT386" s="77"/>
      <c r="AU386" s="77"/>
      <c r="AV386" s="77">
        <f>AT386</f>
        <v>0</v>
      </c>
      <c r="AW386" s="77"/>
      <c r="AX386" s="77">
        <f>AP386+AT386</f>
        <v>0</v>
      </c>
      <c r="AY386" s="77">
        <f>AQ386+AU386</f>
        <v>0</v>
      </c>
      <c r="AZ386" s="77">
        <f>AR386+AV386</f>
        <v>0</v>
      </c>
      <c r="BA386" s="77">
        <f>AS386+AW386</f>
        <v>0</v>
      </c>
      <c r="BB386" s="103">
        <v>0</v>
      </c>
      <c r="BC386" s="103">
        <v>0</v>
      </c>
    </row>
    <row r="387" spans="1:55" s="11" customFormat="1" ht="48" customHeight="1" x14ac:dyDescent="0.25">
      <c r="A387" s="27" t="s">
        <v>485</v>
      </c>
      <c r="B387" s="27"/>
      <c r="C387" s="27"/>
      <c r="D387" s="27"/>
      <c r="E387" s="62">
        <v>852</v>
      </c>
      <c r="F387" s="62" t="s">
        <v>477</v>
      </c>
      <c r="G387" s="62" t="s">
        <v>401</v>
      </c>
      <c r="H387" s="62" t="s">
        <v>561</v>
      </c>
      <c r="I387" s="63"/>
      <c r="J387" s="77">
        <f t="shared" ref="J387:S388" si="502">J388</f>
        <v>4000</v>
      </c>
      <c r="K387" s="77">
        <f t="shared" si="502"/>
        <v>0</v>
      </c>
      <c r="L387" s="77">
        <f t="shared" si="502"/>
        <v>4000</v>
      </c>
      <c r="M387" s="77">
        <f t="shared" si="502"/>
        <v>0</v>
      </c>
      <c r="N387" s="77">
        <f t="shared" si="502"/>
        <v>0</v>
      </c>
      <c r="O387" s="77">
        <f t="shared" si="502"/>
        <v>0</v>
      </c>
      <c r="P387" s="77">
        <f t="shared" si="502"/>
        <v>0</v>
      </c>
      <c r="Q387" s="77">
        <f t="shared" si="502"/>
        <v>0</v>
      </c>
      <c r="R387" s="77">
        <f t="shared" si="502"/>
        <v>4000</v>
      </c>
      <c r="S387" s="77">
        <f t="shared" si="502"/>
        <v>0</v>
      </c>
      <c r="T387" s="77">
        <f t="shared" ref="T387:AC388" si="503">T388</f>
        <v>4000</v>
      </c>
      <c r="U387" s="77">
        <f t="shared" si="503"/>
        <v>0</v>
      </c>
      <c r="V387" s="77">
        <f t="shared" si="503"/>
        <v>80667</v>
      </c>
      <c r="W387" s="77">
        <f t="shared" si="503"/>
        <v>0</v>
      </c>
      <c r="X387" s="77">
        <f t="shared" si="503"/>
        <v>80667</v>
      </c>
      <c r="Y387" s="77">
        <f t="shared" si="503"/>
        <v>0</v>
      </c>
      <c r="Z387" s="77">
        <f t="shared" si="503"/>
        <v>84667</v>
      </c>
      <c r="AA387" s="77">
        <f t="shared" si="503"/>
        <v>0</v>
      </c>
      <c r="AB387" s="77">
        <f t="shared" si="503"/>
        <v>84667</v>
      </c>
      <c r="AC387" s="77">
        <f t="shared" si="503"/>
        <v>0</v>
      </c>
      <c r="AD387" s="77">
        <f t="shared" ref="AD387:AM388" si="504">AD388</f>
        <v>0</v>
      </c>
      <c r="AE387" s="77">
        <f t="shared" si="504"/>
        <v>0</v>
      </c>
      <c r="AF387" s="77">
        <f t="shared" si="504"/>
        <v>0</v>
      </c>
      <c r="AG387" s="77">
        <f t="shared" si="504"/>
        <v>0</v>
      </c>
      <c r="AH387" s="77">
        <f t="shared" si="504"/>
        <v>0</v>
      </c>
      <c r="AI387" s="77">
        <f t="shared" si="504"/>
        <v>0</v>
      </c>
      <c r="AJ387" s="77">
        <f t="shared" si="504"/>
        <v>0</v>
      </c>
      <c r="AK387" s="77">
        <f t="shared" si="504"/>
        <v>0</v>
      </c>
      <c r="AL387" s="77">
        <f t="shared" si="504"/>
        <v>0</v>
      </c>
      <c r="AM387" s="77">
        <f t="shared" si="504"/>
        <v>0</v>
      </c>
      <c r="AN387" s="77">
        <f t="shared" ref="AN387:AW388" si="505">AN388</f>
        <v>0</v>
      </c>
      <c r="AO387" s="77">
        <f t="shared" si="505"/>
        <v>0</v>
      </c>
      <c r="AP387" s="77">
        <f t="shared" si="505"/>
        <v>0</v>
      </c>
      <c r="AQ387" s="77">
        <f t="shared" si="505"/>
        <v>0</v>
      </c>
      <c r="AR387" s="77">
        <f t="shared" si="505"/>
        <v>0</v>
      </c>
      <c r="AS387" s="77">
        <f t="shared" si="505"/>
        <v>0</v>
      </c>
      <c r="AT387" s="77">
        <f t="shared" si="505"/>
        <v>0</v>
      </c>
      <c r="AU387" s="77">
        <f t="shared" si="505"/>
        <v>0</v>
      </c>
      <c r="AV387" s="77">
        <f t="shared" si="505"/>
        <v>0</v>
      </c>
      <c r="AW387" s="77">
        <f t="shared" si="505"/>
        <v>0</v>
      </c>
      <c r="AX387" s="77">
        <f t="shared" ref="AX387:BA388" si="506">AX388</f>
        <v>0</v>
      </c>
      <c r="AY387" s="77">
        <f t="shared" si="506"/>
        <v>0</v>
      </c>
      <c r="AZ387" s="77">
        <f t="shared" si="506"/>
        <v>0</v>
      </c>
      <c r="BA387" s="77">
        <f t="shared" si="506"/>
        <v>0</v>
      </c>
      <c r="BB387" s="103">
        <v>0</v>
      </c>
      <c r="BC387" s="103">
        <v>0</v>
      </c>
    </row>
    <row r="388" spans="1:55" s="11" customFormat="1" ht="45.75" customHeight="1" x14ac:dyDescent="0.25">
      <c r="A388" s="27" t="s">
        <v>392</v>
      </c>
      <c r="B388" s="27"/>
      <c r="C388" s="27"/>
      <c r="D388" s="27"/>
      <c r="E388" s="62">
        <v>852</v>
      </c>
      <c r="F388" s="63" t="s">
        <v>477</v>
      </c>
      <c r="G388" s="62" t="s">
        <v>401</v>
      </c>
      <c r="H388" s="62" t="s">
        <v>561</v>
      </c>
      <c r="I388" s="63" t="s">
        <v>396</v>
      </c>
      <c r="J388" s="77">
        <f t="shared" si="502"/>
        <v>4000</v>
      </c>
      <c r="K388" s="77">
        <f t="shared" si="502"/>
        <v>0</v>
      </c>
      <c r="L388" s="77">
        <f t="shared" si="502"/>
        <v>4000</v>
      </c>
      <c r="M388" s="77">
        <f t="shared" si="502"/>
        <v>0</v>
      </c>
      <c r="N388" s="77">
        <f t="shared" si="502"/>
        <v>0</v>
      </c>
      <c r="O388" s="77">
        <f t="shared" si="502"/>
        <v>0</v>
      </c>
      <c r="P388" s="77">
        <f t="shared" si="502"/>
        <v>0</v>
      </c>
      <c r="Q388" s="77">
        <f t="shared" si="502"/>
        <v>0</v>
      </c>
      <c r="R388" s="77">
        <f t="shared" si="502"/>
        <v>4000</v>
      </c>
      <c r="S388" s="77">
        <f t="shared" si="502"/>
        <v>0</v>
      </c>
      <c r="T388" s="77">
        <f t="shared" si="503"/>
        <v>4000</v>
      </c>
      <c r="U388" s="77">
        <f t="shared" si="503"/>
        <v>0</v>
      </c>
      <c r="V388" s="77">
        <f t="shared" si="503"/>
        <v>80667</v>
      </c>
      <c r="W388" s="77">
        <f t="shared" si="503"/>
        <v>0</v>
      </c>
      <c r="X388" s="77">
        <f t="shared" si="503"/>
        <v>80667</v>
      </c>
      <c r="Y388" s="77">
        <f t="shared" si="503"/>
        <v>0</v>
      </c>
      <c r="Z388" s="77">
        <f t="shared" si="503"/>
        <v>84667</v>
      </c>
      <c r="AA388" s="77">
        <f t="shared" si="503"/>
        <v>0</v>
      </c>
      <c r="AB388" s="77">
        <f t="shared" si="503"/>
        <v>84667</v>
      </c>
      <c r="AC388" s="77">
        <f t="shared" si="503"/>
        <v>0</v>
      </c>
      <c r="AD388" s="77">
        <f t="shared" si="504"/>
        <v>0</v>
      </c>
      <c r="AE388" s="77">
        <f t="shared" si="504"/>
        <v>0</v>
      </c>
      <c r="AF388" s="77">
        <f t="shared" si="504"/>
        <v>0</v>
      </c>
      <c r="AG388" s="77">
        <f t="shared" si="504"/>
        <v>0</v>
      </c>
      <c r="AH388" s="77">
        <f t="shared" si="504"/>
        <v>0</v>
      </c>
      <c r="AI388" s="77">
        <f t="shared" si="504"/>
        <v>0</v>
      </c>
      <c r="AJ388" s="77">
        <f t="shared" si="504"/>
        <v>0</v>
      </c>
      <c r="AK388" s="77">
        <f t="shared" si="504"/>
        <v>0</v>
      </c>
      <c r="AL388" s="77">
        <f t="shared" si="504"/>
        <v>0</v>
      </c>
      <c r="AM388" s="77">
        <f t="shared" si="504"/>
        <v>0</v>
      </c>
      <c r="AN388" s="77">
        <f t="shared" si="505"/>
        <v>0</v>
      </c>
      <c r="AO388" s="77">
        <f t="shared" si="505"/>
        <v>0</v>
      </c>
      <c r="AP388" s="77">
        <f t="shared" si="505"/>
        <v>0</v>
      </c>
      <c r="AQ388" s="77">
        <f t="shared" si="505"/>
        <v>0</v>
      </c>
      <c r="AR388" s="77">
        <f t="shared" si="505"/>
        <v>0</v>
      </c>
      <c r="AS388" s="77">
        <f t="shared" si="505"/>
        <v>0</v>
      </c>
      <c r="AT388" s="77">
        <f t="shared" si="505"/>
        <v>0</v>
      </c>
      <c r="AU388" s="77">
        <f t="shared" si="505"/>
        <v>0</v>
      </c>
      <c r="AV388" s="77">
        <f t="shared" si="505"/>
        <v>0</v>
      </c>
      <c r="AW388" s="77">
        <f t="shared" si="505"/>
        <v>0</v>
      </c>
      <c r="AX388" s="77">
        <f t="shared" si="506"/>
        <v>0</v>
      </c>
      <c r="AY388" s="77">
        <f t="shared" si="506"/>
        <v>0</v>
      </c>
      <c r="AZ388" s="77">
        <f t="shared" si="506"/>
        <v>0</v>
      </c>
      <c r="BA388" s="77">
        <f t="shared" si="506"/>
        <v>0</v>
      </c>
      <c r="BB388" s="103">
        <v>0</v>
      </c>
      <c r="BC388" s="103">
        <v>0</v>
      </c>
    </row>
    <row r="389" spans="1:55" s="11" customFormat="1" ht="17.25" customHeight="1" x14ac:dyDescent="0.25">
      <c r="A389" s="27" t="s">
        <v>393</v>
      </c>
      <c r="B389" s="27"/>
      <c r="C389" s="27"/>
      <c r="D389" s="27"/>
      <c r="E389" s="62">
        <v>852</v>
      </c>
      <c r="F389" s="63" t="s">
        <v>477</v>
      </c>
      <c r="G389" s="62" t="s">
        <v>401</v>
      </c>
      <c r="H389" s="62" t="s">
        <v>561</v>
      </c>
      <c r="I389" s="63" t="s">
        <v>397</v>
      </c>
      <c r="J389" s="77">
        <v>4000</v>
      </c>
      <c r="K389" s="77"/>
      <c r="L389" s="77">
        <f>J389</f>
        <v>4000</v>
      </c>
      <c r="M389" s="77"/>
      <c r="N389" s="77"/>
      <c r="O389" s="77"/>
      <c r="P389" s="77">
        <f>N389</f>
        <v>0</v>
      </c>
      <c r="Q389" s="77"/>
      <c r="R389" s="77">
        <f>J389+N389</f>
        <v>4000</v>
      </c>
      <c r="S389" s="77">
        <f>K389+O389</f>
        <v>0</v>
      </c>
      <c r="T389" s="77">
        <f>L389+P389</f>
        <v>4000</v>
      </c>
      <c r="U389" s="77">
        <f>M389+Q389</f>
        <v>0</v>
      </c>
      <c r="V389" s="77">
        <v>80667</v>
      </c>
      <c r="W389" s="77"/>
      <c r="X389" s="77">
        <f>V389</f>
        <v>80667</v>
      </c>
      <c r="Y389" s="77"/>
      <c r="Z389" s="77">
        <f>R389+V389</f>
        <v>84667</v>
      </c>
      <c r="AA389" s="77">
        <f>S389+W389</f>
        <v>0</v>
      </c>
      <c r="AB389" s="77">
        <f>T389+X389</f>
        <v>84667</v>
      </c>
      <c r="AC389" s="77">
        <f>U389+Y389</f>
        <v>0</v>
      </c>
      <c r="AD389" s="77"/>
      <c r="AE389" s="77"/>
      <c r="AF389" s="77">
        <f>AD389</f>
        <v>0</v>
      </c>
      <c r="AG389" s="77"/>
      <c r="AH389" s="77"/>
      <c r="AI389" s="77"/>
      <c r="AJ389" s="77">
        <f>AH389</f>
        <v>0</v>
      </c>
      <c r="AK389" s="77"/>
      <c r="AL389" s="77">
        <f>AD389+AH389</f>
        <v>0</v>
      </c>
      <c r="AM389" s="77">
        <f>AE389+AI389</f>
        <v>0</v>
      </c>
      <c r="AN389" s="77">
        <f>AF389+AJ389</f>
        <v>0</v>
      </c>
      <c r="AO389" s="77">
        <f>AG389+AK389</f>
        <v>0</v>
      </c>
      <c r="AP389" s="77"/>
      <c r="AQ389" s="77"/>
      <c r="AR389" s="77">
        <f>AP389</f>
        <v>0</v>
      </c>
      <c r="AS389" s="77"/>
      <c r="AT389" s="77"/>
      <c r="AU389" s="77"/>
      <c r="AV389" s="77">
        <f>AT389</f>
        <v>0</v>
      </c>
      <c r="AW389" s="77"/>
      <c r="AX389" s="77">
        <f>AP389+AT389</f>
        <v>0</v>
      </c>
      <c r="AY389" s="77">
        <f>AQ389+AU389</f>
        <v>0</v>
      </c>
      <c r="AZ389" s="77">
        <f>AR389+AV389</f>
        <v>0</v>
      </c>
      <c r="BA389" s="77">
        <f>AS389+AW389</f>
        <v>0</v>
      </c>
      <c r="BB389" s="103">
        <v>0</v>
      </c>
      <c r="BC389" s="103">
        <v>0</v>
      </c>
    </row>
    <row r="390" spans="1:55" s="11" customFormat="1" ht="32.25" hidden="1" customHeight="1" x14ac:dyDescent="0.25">
      <c r="A390" s="27" t="s">
        <v>487</v>
      </c>
      <c r="B390" s="27"/>
      <c r="C390" s="27"/>
      <c r="D390" s="27"/>
      <c r="E390" s="62">
        <v>852</v>
      </c>
      <c r="F390" s="63" t="s">
        <v>477</v>
      </c>
      <c r="G390" s="63" t="s">
        <v>401</v>
      </c>
      <c r="H390" s="62" t="s">
        <v>590</v>
      </c>
      <c r="I390" s="63"/>
      <c r="J390" s="77">
        <f t="shared" ref="J390:S391" si="507">J391</f>
        <v>0</v>
      </c>
      <c r="K390" s="77">
        <f t="shared" si="507"/>
        <v>0</v>
      </c>
      <c r="L390" s="77">
        <f t="shared" si="507"/>
        <v>0</v>
      </c>
      <c r="M390" s="77">
        <f t="shared" si="507"/>
        <v>0</v>
      </c>
      <c r="N390" s="77">
        <f t="shared" si="507"/>
        <v>0</v>
      </c>
      <c r="O390" s="77">
        <f t="shared" si="507"/>
        <v>0</v>
      </c>
      <c r="P390" s="77">
        <f t="shared" si="507"/>
        <v>0</v>
      </c>
      <c r="Q390" s="77">
        <f t="shared" si="507"/>
        <v>0</v>
      </c>
      <c r="R390" s="77">
        <f t="shared" si="507"/>
        <v>0</v>
      </c>
      <c r="S390" s="77">
        <f t="shared" si="507"/>
        <v>0</v>
      </c>
      <c r="T390" s="77">
        <f t="shared" ref="T390:AC391" si="508">T391</f>
        <v>0</v>
      </c>
      <c r="U390" s="77">
        <f t="shared" si="508"/>
        <v>0</v>
      </c>
      <c r="V390" s="77">
        <f t="shared" si="508"/>
        <v>0</v>
      </c>
      <c r="W390" s="77">
        <f t="shared" si="508"/>
        <v>0</v>
      </c>
      <c r="X390" s="77">
        <f t="shared" si="508"/>
        <v>0</v>
      </c>
      <c r="Y390" s="77">
        <f t="shared" si="508"/>
        <v>0</v>
      </c>
      <c r="Z390" s="77">
        <f t="shared" si="508"/>
        <v>0</v>
      </c>
      <c r="AA390" s="77">
        <f t="shared" si="508"/>
        <v>0</v>
      </c>
      <c r="AB390" s="77">
        <f t="shared" si="508"/>
        <v>0</v>
      </c>
      <c r="AC390" s="77">
        <f t="shared" si="508"/>
        <v>0</v>
      </c>
      <c r="AD390" s="77">
        <f t="shared" ref="AD390:AM391" si="509">AD391</f>
        <v>0</v>
      </c>
      <c r="AE390" s="77">
        <f t="shared" si="509"/>
        <v>0</v>
      </c>
      <c r="AF390" s="77">
        <f t="shared" si="509"/>
        <v>0</v>
      </c>
      <c r="AG390" s="77">
        <f t="shared" si="509"/>
        <v>0</v>
      </c>
      <c r="AH390" s="77">
        <f t="shared" si="509"/>
        <v>0</v>
      </c>
      <c r="AI390" s="77">
        <f t="shared" si="509"/>
        <v>0</v>
      </c>
      <c r="AJ390" s="77">
        <f t="shared" si="509"/>
        <v>0</v>
      </c>
      <c r="AK390" s="77">
        <f t="shared" si="509"/>
        <v>0</v>
      </c>
      <c r="AL390" s="77">
        <f t="shared" si="509"/>
        <v>0</v>
      </c>
      <c r="AM390" s="77">
        <f t="shared" si="509"/>
        <v>0</v>
      </c>
      <c r="AN390" s="77">
        <f t="shared" ref="AN390:AW391" si="510">AN391</f>
        <v>0</v>
      </c>
      <c r="AO390" s="77">
        <f t="shared" si="510"/>
        <v>0</v>
      </c>
      <c r="AP390" s="77">
        <f t="shared" si="510"/>
        <v>0</v>
      </c>
      <c r="AQ390" s="77">
        <f t="shared" si="510"/>
        <v>0</v>
      </c>
      <c r="AR390" s="77">
        <f t="shared" si="510"/>
        <v>0</v>
      </c>
      <c r="AS390" s="77">
        <f t="shared" si="510"/>
        <v>0</v>
      </c>
      <c r="AT390" s="77">
        <f t="shared" si="510"/>
        <v>0</v>
      </c>
      <c r="AU390" s="77">
        <f t="shared" si="510"/>
        <v>0</v>
      </c>
      <c r="AV390" s="77">
        <f t="shared" si="510"/>
        <v>0</v>
      </c>
      <c r="AW390" s="77">
        <f t="shared" si="510"/>
        <v>0</v>
      </c>
      <c r="AX390" s="77">
        <f t="shared" ref="AX390:BA391" si="511">AX391</f>
        <v>0</v>
      </c>
      <c r="AY390" s="77">
        <f t="shared" si="511"/>
        <v>0</v>
      </c>
      <c r="AZ390" s="77">
        <f t="shared" si="511"/>
        <v>0</v>
      </c>
      <c r="BA390" s="77">
        <f t="shared" si="511"/>
        <v>0</v>
      </c>
      <c r="BB390" s="103">
        <v>0</v>
      </c>
      <c r="BC390" s="103">
        <v>0</v>
      </c>
    </row>
    <row r="391" spans="1:55" s="11" customFormat="1" ht="32.25" hidden="1" customHeight="1" x14ac:dyDescent="0.25">
      <c r="A391" s="27" t="s">
        <v>392</v>
      </c>
      <c r="B391" s="27"/>
      <c r="C391" s="27"/>
      <c r="D391" s="27"/>
      <c r="E391" s="62">
        <v>852</v>
      </c>
      <c r="F391" s="63" t="s">
        <v>477</v>
      </c>
      <c r="G391" s="63" t="s">
        <v>401</v>
      </c>
      <c r="H391" s="62" t="s">
        <v>590</v>
      </c>
      <c r="I391" s="63" t="s">
        <v>396</v>
      </c>
      <c r="J391" s="77">
        <f t="shared" si="507"/>
        <v>0</v>
      </c>
      <c r="K391" s="77">
        <f t="shared" si="507"/>
        <v>0</v>
      </c>
      <c r="L391" s="77">
        <f t="shared" si="507"/>
        <v>0</v>
      </c>
      <c r="M391" s="77">
        <f t="shared" si="507"/>
        <v>0</v>
      </c>
      <c r="N391" s="77">
        <f t="shared" si="507"/>
        <v>0</v>
      </c>
      <c r="O391" s="77">
        <f t="shared" si="507"/>
        <v>0</v>
      </c>
      <c r="P391" s="77">
        <f t="shared" si="507"/>
        <v>0</v>
      </c>
      <c r="Q391" s="77">
        <f t="shared" si="507"/>
        <v>0</v>
      </c>
      <c r="R391" s="77">
        <f t="shared" si="507"/>
        <v>0</v>
      </c>
      <c r="S391" s="77">
        <f t="shared" si="507"/>
        <v>0</v>
      </c>
      <c r="T391" s="77">
        <f t="shared" si="508"/>
        <v>0</v>
      </c>
      <c r="U391" s="77">
        <f t="shared" si="508"/>
        <v>0</v>
      </c>
      <c r="V391" s="77">
        <f t="shared" si="508"/>
        <v>0</v>
      </c>
      <c r="W391" s="77">
        <f t="shared" si="508"/>
        <v>0</v>
      </c>
      <c r="X391" s="77">
        <f t="shared" si="508"/>
        <v>0</v>
      </c>
      <c r="Y391" s="77">
        <f t="shared" si="508"/>
        <v>0</v>
      </c>
      <c r="Z391" s="77">
        <f t="shared" si="508"/>
        <v>0</v>
      </c>
      <c r="AA391" s="77">
        <f t="shared" si="508"/>
        <v>0</v>
      </c>
      <c r="AB391" s="77">
        <f t="shared" si="508"/>
        <v>0</v>
      </c>
      <c r="AC391" s="77">
        <f t="shared" si="508"/>
        <v>0</v>
      </c>
      <c r="AD391" s="77">
        <f t="shared" si="509"/>
        <v>0</v>
      </c>
      <c r="AE391" s="77">
        <f t="shared" si="509"/>
        <v>0</v>
      </c>
      <c r="AF391" s="77">
        <f t="shared" si="509"/>
        <v>0</v>
      </c>
      <c r="AG391" s="77">
        <f t="shared" si="509"/>
        <v>0</v>
      </c>
      <c r="AH391" s="77">
        <f t="shared" si="509"/>
        <v>0</v>
      </c>
      <c r="AI391" s="77">
        <f t="shared" si="509"/>
        <v>0</v>
      </c>
      <c r="AJ391" s="77">
        <f t="shared" si="509"/>
        <v>0</v>
      </c>
      <c r="AK391" s="77">
        <f t="shared" si="509"/>
        <v>0</v>
      </c>
      <c r="AL391" s="77">
        <f t="shared" si="509"/>
        <v>0</v>
      </c>
      <c r="AM391" s="77">
        <f t="shared" si="509"/>
        <v>0</v>
      </c>
      <c r="AN391" s="77">
        <f t="shared" si="510"/>
        <v>0</v>
      </c>
      <c r="AO391" s="77">
        <f t="shared" si="510"/>
        <v>0</v>
      </c>
      <c r="AP391" s="77">
        <f t="shared" si="510"/>
        <v>0</v>
      </c>
      <c r="AQ391" s="77">
        <f t="shared" si="510"/>
        <v>0</v>
      </c>
      <c r="AR391" s="77">
        <f t="shared" si="510"/>
        <v>0</v>
      </c>
      <c r="AS391" s="77">
        <f t="shared" si="510"/>
        <v>0</v>
      </c>
      <c r="AT391" s="77">
        <f t="shared" si="510"/>
        <v>0</v>
      </c>
      <c r="AU391" s="77">
        <f t="shared" si="510"/>
        <v>0</v>
      </c>
      <c r="AV391" s="77">
        <f t="shared" si="510"/>
        <v>0</v>
      </c>
      <c r="AW391" s="77">
        <f t="shared" si="510"/>
        <v>0</v>
      </c>
      <c r="AX391" s="77">
        <f t="shared" si="511"/>
        <v>0</v>
      </c>
      <c r="AY391" s="77">
        <f t="shared" si="511"/>
        <v>0</v>
      </c>
      <c r="AZ391" s="77">
        <f t="shared" si="511"/>
        <v>0</v>
      </c>
      <c r="BA391" s="77">
        <f t="shared" si="511"/>
        <v>0</v>
      </c>
      <c r="BB391" s="103">
        <v>0</v>
      </c>
      <c r="BC391" s="103">
        <v>0</v>
      </c>
    </row>
    <row r="392" spans="1:55" s="11" customFormat="1" ht="32.25" hidden="1" customHeight="1" x14ac:dyDescent="0.25">
      <c r="A392" s="27" t="s">
        <v>393</v>
      </c>
      <c r="B392" s="27"/>
      <c r="C392" s="27"/>
      <c r="D392" s="27"/>
      <c r="E392" s="62">
        <v>852</v>
      </c>
      <c r="F392" s="63" t="s">
        <v>477</v>
      </c>
      <c r="G392" s="62" t="s">
        <v>401</v>
      </c>
      <c r="H392" s="62" t="s">
        <v>590</v>
      </c>
      <c r="I392" s="63" t="s">
        <v>397</v>
      </c>
      <c r="J392" s="77">
        <f>737165-737165</f>
        <v>0</v>
      </c>
      <c r="K392" s="77"/>
      <c r="L392" s="77">
        <f>J392</f>
        <v>0</v>
      </c>
      <c r="M392" s="77"/>
      <c r="N392" s="77">
        <f>737165-737165</f>
        <v>0</v>
      </c>
      <c r="O392" s="77"/>
      <c r="P392" s="77">
        <f>N392</f>
        <v>0</v>
      </c>
      <c r="Q392" s="77"/>
      <c r="R392" s="77">
        <f>J392+N392</f>
        <v>0</v>
      </c>
      <c r="S392" s="77">
        <f>K392+O392</f>
        <v>0</v>
      </c>
      <c r="T392" s="77">
        <f>L392+P392</f>
        <v>0</v>
      </c>
      <c r="U392" s="77">
        <f>M392+Q392</f>
        <v>0</v>
      </c>
      <c r="V392" s="77">
        <f>737165-737165</f>
        <v>0</v>
      </c>
      <c r="W392" s="77"/>
      <c r="X392" s="77">
        <f>V392</f>
        <v>0</v>
      </c>
      <c r="Y392" s="77"/>
      <c r="Z392" s="77">
        <f>R392+V392</f>
        <v>0</v>
      </c>
      <c r="AA392" s="77">
        <f>S392+W392</f>
        <v>0</v>
      </c>
      <c r="AB392" s="77">
        <f>T392+X392</f>
        <v>0</v>
      </c>
      <c r="AC392" s="77">
        <f>U392+Y392</f>
        <v>0</v>
      </c>
      <c r="AD392" s="77">
        <f>607877-607877</f>
        <v>0</v>
      </c>
      <c r="AE392" s="77"/>
      <c r="AF392" s="77">
        <f>AD392</f>
        <v>0</v>
      </c>
      <c r="AG392" s="77"/>
      <c r="AH392" s="77">
        <f>737165-737165</f>
        <v>0</v>
      </c>
      <c r="AI392" s="77"/>
      <c r="AJ392" s="77">
        <f>AH392</f>
        <v>0</v>
      </c>
      <c r="AK392" s="77"/>
      <c r="AL392" s="77">
        <f>AD392+AH392</f>
        <v>0</v>
      </c>
      <c r="AM392" s="77">
        <f>AE392+AI392</f>
        <v>0</v>
      </c>
      <c r="AN392" s="77">
        <f>AF392+AJ392</f>
        <v>0</v>
      </c>
      <c r="AO392" s="77">
        <f>AG392+AK392</f>
        <v>0</v>
      </c>
      <c r="AP392" s="77">
        <f>607877-607877</f>
        <v>0</v>
      </c>
      <c r="AQ392" s="77"/>
      <c r="AR392" s="77">
        <f>AP392</f>
        <v>0</v>
      </c>
      <c r="AS392" s="77"/>
      <c r="AT392" s="77">
        <f>737165-737165</f>
        <v>0</v>
      </c>
      <c r="AU392" s="77"/>
      <c r="AV392" s="77">
        <f>AT392</f>
        <v>0</v>
      </c>
      <c r="AW392" s="77"/>
      <c r="AX392" s="77">
        <f>AP392+AT392</f>
        <v>0</v>
      </c>
      <c r="AY392" s="77">
        <f>AQ392+AU392</f>
        <v>0</v>
      </c>
      <c r="AZ392" s="77">
        <f>AR392+AV392</f>
        <v>0</v>
      </c>
      <c r="BA392" s="77">
        <f>AS392+AW392</f>
        <v>0</v>
      </c>
      <c r="BB392" s="103">
        <v>0</v>
      </c>
      <c r="BC392" s="103">
        <v>0</v>
      </c>
    </row>
    <row r="393" spans="1:55" s="11" customFormat="1" ht="32.25" hidden="1" customHeight="1" x14ac:dyDescent="0.25">
      <c r="A393" s="27" t="s">
        <v>591</v>
      </c>
      <c r="B393" s="27"/>
      <c r="C393" s="27"/>
      <c r="D393" s="27"/>
      <c r="E393" s="62">
        <v>852</v>
      </c>
      <c r="F393" s="62" t="s">
        <v>477</v>
      </c>
      <c r="G393" s="62" t="s">
        <v>401</v>
      </c>
      <c r="H393" s="62" t="s">
        <v>592</v>
      </c>
      <c r="I393" s="63"/>
      <c r="J393" s="77">
        <f t="shared" ref="J393:S394" si="512">J394</f>
        <v>0</v>
      </c>
      <c r="K393" s="77">
        <f t="shared" si="512"/>
        <v>0</v>
      </c>
      <c r="L393" s="77">
        <f t="shared" si="512"/>
        <v>0</v>
      </c>
      <c r="M393" s="77">
        <f t="shared" si="512"/>
        <v>0</v>
      </c>
      <c r="N393" s="77">
        <f t="shared" si="512"/>
        <v>0</v>
      </c>
      <c r="O393" s="77">
        <f t="shared" si="512"/>
        <v>0</v>
      </c>
      <c r="P393" s="77">
        <f t="shared" si="512"/>
        <v>0</v>
      </c>
      <c r="Q393" s="77">
        <f t="shared" si="512"/>
        <v>0</v>
      </c>
      <c r="R393" s="77">
        <f t="shared" si="512"/>
        <v>0</v>
      </c>
      <c r="S393" s="77">
        <f t="shared" si="512"/>
        <v>0</v>
      </c>
      <c r="T393" s="77">
        <f t="shared" ref="T393:AC394" si="513">T394</f>
        <v>0</v>
      </c>
      <c r="U393" s="77">
        <f t="shared" si="513"/>
        <v>0</v>
      </c>
      <c r="V393" s="77">
        <f t="shared" si="513"/>
        <v>0</v>
      </c>
      <c r="W393" s="77">
        <f t="shared" si="513"/>
        <v>0</v>
      </c>
      <c r="X393" s="77">
        <f t="shared" si="513"/>
        <v>0</v>
      </c>
      <c r="Y393" s="77">
        <f t="shared" si="513"/>
        <v>0</v>
      </c>
      <c r="Z393" s="77">
        <f t="shared" si="513"/>
        <v>0</v>
      </c>
      <c r="AA393" s="77">
        <f t="shared" si="513"/>
        <v>0</v>
      </c>
      <c r="AB393" s="77">
        <f t="shared" si="513"/>
        <v>0</v>
      </c>
      <c r="AC393" s="77">
        <f t="shared" si="513"/>
        <v>0</v>
      </c>
      <c r="AD393" s="77">
        <f t="shared" ref="AD393:AM394" si="514">AD394</f>
        <v>0</v>
      </c>
      <c r="AE393" s="77">
        <f t="shared" si="514"/>
        <v>0</v>
      </c>
      <c r="AF393" s="77">
        <f t="shared" si="514"/>
        <v>0</v>
      </c>
      <c r="AG393" s="77">
        <f t="shared" si="514"/>
        <v>0</v>
      </c>
      <c r="AH393" s="77">
        <f t="shared" si="514"/>
        <v>0</v>
      </c>
      <c r="AI393" s="77">
        <f t="shared" si="514"/>
        <v>0</v>
      </c>
      <c r="AJ393" s="77">
        <f t="shared" si="514"/>
        <v>0</v>
      </c>
      <c r="AK393" s="77">
        <f t="shared" si="514"/>
        <v>0</v>
      </c>
      <c r="AL393" s="77">
        <f t="shared" si="514"/>
        <v>0</v>
      </c>
      <c r="AM393" s="77">
        <f t="shared" si="514"/>
        <v>0</v>
      </c>
      <c r="AN393" s="77">
        <f t="shared" ref="AN393:AW394" si="515">AN394</f>
        <v>0</v>
      </c>
      <c r="AO393" s="77">
        <f t="shared" si="515"/>
        <v>0</v>
      </c>
      <c r="AP393" s="77">
        <f t="shared" si="515"/>
        <v>0</v>
      </c>
      <c r="AQ393" s="77">
        <f t="shared" si="515"/>
        <v>0</v>
      </c>
      <c r="AR393" s="77">
        <f t="shared" si="515"/>
        <v>0</v>
      </c>
      <c r="AS393" s="77">
        <f t="shared" si="515"/>
        <v>0</v>
      </c>
      <c r="AT393" s="77">
        <f t="shared" si="515"/>
        <v>0</v>
      </c>
      <c r="AU393" s="77">
        <f t="shared" si="515"/>
        <v>0</v>
      </c>
      <c r="AV393" s="77">
        <f t="shared" si="515"/>
        <v>0</v>
      </c>
      <c r="AW393" s="77">
        <f t="shared" si="515"/>
        <v>0</v>
      </c>
      <c r="AX393" s="77">
        <f t="shared" ref="AX393:BA394" si="516">AX394</f>
        <v>0</v>
      </c>
      <c r="AY393" s="77">
        <f t="shared" si="516"/>
        <v>0</v>
      </c>
      <c r="AZ393" s="77">
        <f t="shared" si="516"/>
        <v>0</v>
      </c>
      <c r="BA393" s="77">
        <f t="shared" si="516"/>
        <v>0</v>
      </c>
      <c r="BB393" s="103">
        <v>0</v>
      </c>
      <c r="BC393" s="103">
        <v>0</v>
      </c>
    </row>
    <row r="394" spans="1:55" s="11" customFormat="1" ht="32.25" hidden="1" customHeight="1" x14ac:dyDescent="0.25">
      <c r="A394" s="27" t="s">
        <v>392</v>
      </c>
      <c r="B394" s="27"/>
      <c r="C394" s="27"/>
      <c r="D394" s="27"/>
      <c r="E394" s="62">
        <v>852</v>
      </c>
      <c r="F394" s="63" t="s">
        <v>477</v>
      </c>
      <c r="G394" s="62" t="s">
        <v>401</v>
      </c>
      <c r="H394" s="62" t="s">
        <v>592</v>
      </c>
      <c r="I394" s="63" t="s">
        <v>396</v>
      </c>
      <c r="J394" s="77">
        <f t="shared" si="512"/>
        <v>0</v>
      </c>
      <c r="K394" s="77">
        <f t="shared" si="512"/>
        <v>0</v>
      </c>
      <c r="L394" s="77">
        <f t="shared" si="512"/>
        <v>0</v>
      </c>
      <c r="M394" s="77">
        <f t="shared" si="512"/>
        <v>0</v>
      </c>
      <c r="N394" s="77">
        <f t="shared" si="512"/>
        <v>0</v>
      </c>
      <c r="O394" s="77">
        <f t="shared" si="512"/>
        <v>0</v>
      </c>
      <c r="P394" s="77">
        <f t="shared" si="512"/>
        <v>0</v>
      </c>
      <c r="Q394" s="77">
        <f t="shared" si="512"/>
        <v>0</v>
      </c>
      <c r="R394" s="77">
        <f t="shared" si="512"/>
        <v>0</v>
      </c>
      <c r="S394" s="77">
        <f t="shared" si="512"/>
        <v>0</v>
      </c>
      <c r="T394" s="77">
        <f t="shared" si="513"/>
        <v>0</v>
      </c>
      <c r="U394" s="77">
        <f t="shared" si="513"/>
        <v>0</v>
      </c>
      <c r="V394" s="77">
        <f t="shared" si="513"/>
        <v>0</v>
      </c>
      <c r="W394" s="77">
        <f t="shared" si="513"/>
        <v>0</v>
      </c>
      <c r="X394" s="77">
        <f t="shared" si="513"/>
        <v>0</v>
      </c>
      <c r="Y394" s="77">
        <f t="shared" si="513"/>
        <v>0</v>
      </c>
      <c r="Z394" s="77">
        <f t="shared" si="513"/>
        <v>0</v>
      </c>
      <c r="AA394" s="77">
        <f t="shared" si="513"/>
        <v>0</v>
      </c>
      <c r="AB394" s="77">
        <f t="shared" si="513"/>
        <v>0</v>
      </c>
      <c r="AC394" s="77">
        <f t="shared" si="513"/>
        <v>0</v>
      </c>
      <c r="AD394" s="77">
        <f t="shared" si="514"/>
        <v>0</v>
      </c>
      <c r="AE394" s="77">
        <f t="shared" si="514"/>
        <v>0</v>
      </c>
      <c r="AF394" s="77">
        <f t="shared" si="514"/>
        <v>0</v>
      </c>
      <c r="AG394" s="77">
        <f t="shared" si="514"/>
        <v>0</v>
      </c>
      <c r="AH394" s="77">
        <f t="shared" si="514"/>
        <v>0</v>
      </c>
      <c r="AI394" s="77">
        <f t="shared" si="514"/>
        <v>0</v>
      </c>
      <c r="AJ394" s="77">
        <f t="shared" si="514"/>
        <v>0</v>
      </c>
      <c r="AK394" s="77">
        <f t="shared" si="514"/>
        <v>0</v>
      </c>
      <c r="AL394" s="77">
        <f t="shared" si="514"/>
        <v>0</v>
      </c>
      <c r="AM394" s="77">
        <f t="shared" si="514"/>
        <v>0</v>
      </c>
      <c r="AN394" s="77">
        <f t="shared" si="515"/>
        <v>0</v>
      </c>
      <c r="AO394" s="77">
        <f t="shared" si="515"/>
        <v>0</v>
      </c>
      <c r="AP394" s="77">
        <f t="shared" si="515"/>
        <v>0</v>
      </c>
      <c r="AQ394" s="77">
        <f t="shared" si="515"/>
        <v>0</v>
      </c>
      <c r="AR394" s="77">
        <f t="shared" si="515"/>
        <v>0</v>
      </c>
      <c r="AS394" s="77">
        <f t="shared" si="515"/>
        <v>0</v>
      </c>
      <c r="AT394" s="77">
        <f t="shared" si="515"/>
        <v>0</v>
      </c>
      <c r="AU394" s="77">
        <f t="shared" si="515"/>
        <v>0</v>
      </c>
      <c r="AV394" s="77">
        <f t="shared" si="515"/>
        <v>0</v>
      </c>
      <c r="AW394" s="77">
        <f t="shared" si="515"/>
        <v>0</v>
      </c>
      <c r="AX394" s="77">
        <f t="shared" si="516"/>
        <v>0</v>
      </c>
      <c r="AY394" s="77">
        <f t="shared" si="516"/>
        <v>0</v>
      </c>
      <c r="AZ394" s="77">
        <f t="shared" si="516"/>
        <v>0</v>
      </c>
      <c r="BA394" s="77">
        <f t="shared" si="516"/>
        <v>0</v>
      </c>
      <c r="BB394" s="103">
        <v>0</v>
      </c>
      <c r="BC394" s="103">
        <v>0</v>
      </c>
    </row>
    <row r="395" spans="1:55" s="11" customFormat="1" ht="32.25" hidden="1" customHeight="1" x14ac:dyDescent="0.25">
      <c r="A395" s="27" t="s">
        <v>393</v>
      </c>
      <c r="B395" s="27"/>
      <c r="C395" s="27"/>
      <c r="D395" s="27"/>
      <c r="E395" s="62">
        <v>852</v>
      </c>
      <c r="F395" s="63" t="s">
        <v>477</v>
      </c>
      <c r="G395" s="62" t="s">
        <v>401</v>
      </c>
      <c r="H395" s="62" t="s">
        <v>592</v>
      </c>
      <c r="I395" s="63" t="s">
        <v>397</v>
      </c>
      <c r="J395" s="77"/>
      <c r="K395" s="77"/>
      <c r="L395" s="77"/>
      <c r="M395" s="77"/>
      <c r="N395" s="77"/>
      <c r="O395" s="77"/>
      <c r="P395" s="77"/>
      <c r="Q395" s="77"/>
      <c r="R395" s="77">
        <f>J395+N395</f>
        <v>0</v>
      </c>
      <c r="S395" s="77">
        <f>K395+O395</f>
        <v>0</v>
      </c>
      <c r="T395" s="77">
        <f>L395+P395</f>
        <v>0</v>
      </c>
      <c r="U395" s="77">
        <f>M395+Q395</f>
        <v>0</v>
      </c>
      <c r="V395" s="77"/>
      <c r="W395" s="77"/>
      <c r="X395" s="77"/>
      <c r="Y395" s="77"/>
      <c r="Z395" s="77">
        <f>R395+V395</f>
        <v>0</v>
      </c>
      <c r="AA395" s="77">
        <f>S395+W395</f>
        <v>0</v>
      </c>
      <c r="AB395" s="77">
        <f>T395+X395</f>
        <v>0</v>
      </c>
      <c r="AC395" s="77">
        <f>U395+Y395</f>
        <v>0</v>
      </c>
      <c r="AD395" s="77"/>
      <c r="AE395" s="77"/>
      <c r="AF395" s="77"/>
      <c r="AG395" s="77"/>
      <c r="AH395" s="77"/>
      <c r="AI395" s="77"/>
      <c r="AJ395" s="77"/>
      <c r="AK395" s="77"/>
      <c r="AL395" s="77">
        <f>AD395+AH395</f>
        <v>0</v>
      </c>
      <c r="AM395" s="77">
        <f>AE395+AI395</f>
        <v>0</v>
      </c>
      <c r="AN395" s="77">
        <f>AF395+AJ395</f>
        <v>0</v>
      </c>
      <c r="AO395" s="77">
        <f>AG395+AK395</f>
        <v>0</v>
      </c>
      <c r="AP395" s="77"/>
      <c r="AQ395" s="77"/>
      <c r="AR395" s="77"/>
      <c r="AS395" s="77"/>
      <c r="AT395" s="77"/>
      <c r="AU395" s="77"/>
      <c r="AV395" s="77"/>
      <c r="AW395" s="77"/>
      <c r="AX395" s="77">
        <f>AP395+AT395</f>
        <v>0</v>
      </c>
      <c r="AY395" s="77">
        <f>AQ395+AU395</f>
        <v>0</v>
      </c>
      <c r="AZ395" s="77">
        <f>AR395+AV395</f>
        <v>0</v>
      </c>
      <c r="BA395" s="77">
        <f>AS395+AW395</f>
        <v>0</v>
      </c>
      <c r="BB395" s="103">
        <v>0</v>
      </c>
      <c r="BC395" s="103">
        <v>0</v>
      </c>
    </row>
    <row r="396" spans="1:55" s="11" customFormat="1" ht="62.25" customHeight="1" x14ac:dyDescent="0.25">
      <c r="A396" s="27" t="s">
        <v>593</v>
      </c>
      <c r="B396" s="27"/>
      <c r="C396" s="27"/>
      <c r="D396" s="27"/>
      <c r="E396" s="62">
        <v>852</v>
      </c>
      <c r="F396" s="62" t="s">
        <v>477</v>
      </c>
      <c r="G396" s="62" t="s">
        <v>401</v>
      </c>
      <c r="H396" s="62" t="s">
        <v>594</v>
      </c>
      <c r="I396" s="63"/>
      <c r="J396" s="77">
        <f t="shared" ref="J396:S397" si="517">J397</f>
        <v>10660</v>
      </c>
      <c r="K396" s="77">
        <f t="shared" si="517"/>
        <v>0</v>
      </c>
      <c r="L396" s="77">
        <f t="shared" si="517"/>
        <v>10660</v>
      </c>
      <c r="M396" s="77">
        <f t="shared" si="517"/>
        <v>0</v>
      </c>
      <c r="N396" s="77">
        <f t="shared" si="517"/>
        <v>0</v>
      </c>
      <c r="O396" s="77">
        <f t="shared" si="517"/>
        <v>0</v>
      </c>
      <c r="P396" s="77">
        <f t="shared" si="517"/>
        <v>0</v>
      </c>
      <c r="Q396" s="77">
        <f t="shared" si="517"/>
        <v>0</v>
      </c>
      <c r="R396" s="77">
        <f t="shared" si="517"/>
        <v>10660</v>
      </c>
      <c r="S396" s="77">
        <f t="shared" si="517"/>
        <v>0</v>
      </c>
      <c r="T396" s="77">
        <f t="shared" ref="T396:AC397" si="518">T397</f>
        <v>10660</v>
      </c>
      <c r="U396" s="77">
        <f t="shared" si="518"/>
        <v>0</v>
      </c>
      <c r="V396" s="77">
        <f t="shared" si="518"/>
        <v>172463.16</v>
      </c>
      <c r="W396" s="77">
        <f t="shared" si="518"/>
        <v>173967</v>
      </c>
      <c r="X396" s="77">
        <f t="shared" si="518"/>
        <v>-1503.84</v>
      </c>
      <c r="Y396" s="77">
        <f t="shared" si="518"/>
        <v>0</v>
      </c>
      <c r="Z396" s="77">
        <f t="shared" si="518"/>
        <v>183123.16</v>
      </c>
      <c r="AA396" s="77">
        <f t="shared" si="518"/>
        <v>173967</v>
      </c>
      <c r="AB396" s="77">
        <f t="shared" si="518"/>
        <v>9156.16</v>
      </c>
      <c r="AC396" s="77">
        <f t="shared" si="518"/>
        <v>0</v>
      </c>
      <c r="AD396" s="77">
        <f t="shared" ref="AD396:AM397" si="519">AD397</f>
        <v>0</v>
      </c>
      <c r="AE396" s="77">
        <f t="shared" si="519"/>
        <v>0</v>
      </c>
      <c r="AF396" s="77">
        <f t="shared" si="519"/>
        <v>0</v>
      </c>
      <c r="AG396" s="77">
        <f t="shared" si="519"/>
        <v>0</v>
      </c>
      <c r="AH396" s="77">
        <f t="shared" si="519"/>
        <v>0</v>
      </c>
      <c r="AI396" s="77">
        <f t="shared" si="519"/>
        <v>0</v>
      </c>
      <c r="AJ396" s="77">
        <f t="shared" si="519"/>
        <v>0</v>
      </c>
      <c r="AK396" s="77">
        <f t="shared" si="519"/>
        <v>0</v>
      </c>
      <c r="AL396" s="77">
        <f t="shared" si="519"/>
        <v>0</v>
      </c>
      <c r="AM396" s="77">
        <f t="shared" si="519"/>
        <v>0</v>
      </c>
      <c r="AN396" s="77">
        <f t="shared" ref="AN396:AW397" si="520">AN397</f>
        <v>0</v>
      </c>
      <c r="AO396" s="77">
        <f t="shared" si="520"/>
        <v>0</v>
      </c>
      <c r="AP396" s="77">
        <f t="shared" si="520"/>
        <v>0</v>
      </c>
      <c r="AQ396" s="77">
        <f t="shared" si="520"/>
        <v>0</v>
      </c>
      <c r="AR396" s="77">
        <f t="shared" si="520"/>
        <v>0</v>
      </c>
      <c r="AS396" s="77">
        <f t="shared" si="520"/>
        <v>0</v>
      </c>
      <c r="AT396" s="77">
        <f t="shared" si="520"/>
        <v>0</v>
      </c>
      <c r="AU396" s="77">
        <f t="shared" si="520"/>
        <v>0</v>
      </c>
      <c r="AV396" s="77">
        <f t="shared" si="520"/>
        <v>0</v>
      </c>
      <c r="AW396" s="77">
        <f t="shared" si="520"/>
        <v>0</v>
      </c>
      <c r="AX396" s="77">
        <f t="shared" ref="AX396:BA397" si="521">AX397</f>
        <v>0</v>
      </c>
      <c r="AY396" s="77">
        <f t="shared" si="521"/>
        <v>0</v>
      </c>
      <c r="AZ396" s="77">
        <f t="shared" si="521"/>
        <v>0</v>
      </c>
      <c r="BA396" s="77">
        <f t="shared" si="521"/>
        <v>0</v>
      </c>
      <c r="BB396" s="103">
        <v>0</v>
      </c>
      <c r="BC396" s="103">
        <v>0</v>
      </c>
    </row>
    <row r="397" spans="1:55" s="11" customFormat="1" ht="46.5" customHeight="1" x14ac:dyDescent="0.25">
      <c r="A397" s="27" t="s">
        <v>392</v>
      </c>
      <c r="B397" s="27"/>
      <c r="C397" s="27"/>
      <c r="D397" s="27"/>
      <c r="E397" s="62">
        <v>852</v>
      </c>
      <c r="F397" s="63" t="s">
        <v>477</v>
      </c>
      <c r="G397" s="62" t="s">
        <v>401</v>
      </c>
      <c r="H397" s="62" t="s">
        <v>594</v>
      </c>
      <c r="I397" s="63" t="s">
        <v>396</v>
      </c>
      <c r="J397" s="77">
        <f t="shared" si="517"/>
        <v>10660</v>
      </c>
      <c r="K397" s="77">
        <f t="shared" si="517"/>
        <v>0</v>
      </c>
      <c r="L397" s="77">
        <f t="shared" si="517"/>
        <v>10660</v>
      </c>
      <c r="M397" s="77">
        <f t="shared" si="517"/>
        <v>0</v>
      </c>
      <c r="N397" s="77">
        <f t="shared" si="517"/>
        <v>0</v>
      </c>
      <c r="O397" s="77">
        <f t="shared" si="517"/>
        <v>0</v>
      </c>
      <c r="P397" s="77">
        <f t="shared" si="517"/>
        <v>0</v>
      </c>
      <c r="Q397" s="77">
        <f t="shared" si="517"/>
        <v>0</v>
      </c>
      <c r="R397" s="77">
        <f t="shared" si="517"/>
        <v>10660</v>
      </c>
      <c r="S397" s="77">
        <f t="shared" si="517"/>
        <v>0</v>
      </c>
      <c r="T397" s="77">
        <f t="shared" si="518"/>
        <v>10660</v>
      </c>
      <c r="U397" s="77">
        <f t="shared" si="518"/>
        <v>0</v>
      </c>
      <c r="V397" s="77">
        <f t="shared" si="518"/>
        <v>172463.16</v>
      </c>
      <c r="W397" s="77">
        <f t="shared" si="518"/>
        <v>173967</v>
      </c>
      <c r="X397" s="77">
        <f t="shared" si="518"/>
        <v>-1503.84</v>
      </c>
      <c r="Y397" s="77">
        <f t="shared" si="518"/>
        <v>0</v>
      </c>
      <c r="Z397" s="77">
        <f t="shared" si="518"/>
        <v>183123.16</v>
      </c>
      <c r="AA397" s="77">
        <f t="shared" si="518"/>
        <v>173967</v>
      </c>
      <c r="AB397" s="77">
        <f t="shared" si="518"/>
        <v>9156.16</v>
      </c>
      <c r="AC397" s="77">
        <f t="shared" si="518"/>
        <v>0</v>
      </c>
      <c r="AD397" s="77">
        <f t="shared" si="519"/>
        <v>0</v>
      </c>
      <c r="AE397" s="77">
        <f t="shared" si="519"/>
        <v>0</v>
      </c>
      <c r="AF397" s="77">
        <f t="shared" si="519"/>
        <v>0</v>
      </c>
      <c r="AG397" s="77">
        <f t="shared" si="519"/>
        <v>0</v>
      </c>
      <c r="AH397" s="77">
        <f t="shared" si="519"/>
        <v>0</v>
      </c>
      <c r="AI397" s="77">
        <f t="shared" si="519"/>
        <v>0</v>
      </c>
      <c r="AJ397" s="77">
        <f t="shared" si="519"/>
        <v>0</v>
      </c>
      <c r="AK397" s="77">
        <f t="shared" si="519"/>
        <v>0</v>
      </c>
      <c r="AL397" s="77">
        <f t="shared" si="519"/>
        <v>0</v>
      </c>
      <c r="AM397" s="77">
        <f t="shared" si="519"/>
        <v>0</v>
      </c>
      <c r="AN397" s="77">
        <f t="shared" si="520"/>
        <v>0</v>
      </c>
      <c r="AO397" s="77">
        <f t="shared" si="520"/>
        <v>0</v>
      </c>
      <c r="AP397" s="77">
        <f t="shared" si="520"/>
        <v>0</v>
      </c>
      <c r="AQ397" s="77">
        <f t="shared" si="520"/>
        <v>0</v>
      </c>
      <c r="AR397" s="77">
        <f t="shared" si="520"/>
        <v>0</v>
      </c>
      <c r="AS397" s="77">
        <f t="shared" si="520"/>
        <v>0</v>
      </c>
      <c r="AT397" s="77">
        <f t="shared" si="520"/>
        <v>0</v>
      </c>
      <c r="AU397" s="77">
        <f t="shared" si="520"/>
        <v>0</v>
      </c>
      <c r="AV397" s="77">
        <f t="shared" si="520"/>
        <v>0</v>
      </c>
      <c r="AW397" s="77">
        <f t="shared" si="520"/>
        <v>0</v>
      </c>
      <c r="AX397" s="77">
        <f t="shared" si="521"/>
        <v>0</v>
      </c>
      <c r="AY397" s="77">
        <f t="shared" si="521"/>
        <v>0</v>
      </c>
      <c r="AZ397" s="77">
        <f t="shared" si="521"/>
        <v>0</v>
      </c>
      <c r="BA397" s="77">
        <f t="shared" si="521"/>
        <v>0</v>
      </c>
      <c r="BB397" s="103">
        <v>0</v>
      </c>
      <c r="BC397" s="103">
        <v>0</v>
      </c>
    </row>
    <row r="398" spans="1:55" s="11" customFormat="1" ht="18" customHeight="1" x14ac:dyDescent="0.25">
      <c r="A398" s="27" t="s">
        <v>393</v>
      </c>
      <c r="B398" s="27"/>
      <c r="C398" s="27"/>
      <c r="D398" s="27"/>
      <c r="E398" s="62">
        <v>852</v>
      </c>
      <c r="F398" s="63" t="s">
        <v>477</v>
      </c>
      <c r="G398" s="62" t="s">
        <v>401</v>
      </c>
      <c r="H398" s="62" t="s">
        <v>594</v>
      </c>
      <c r="I398" s="63" t="s">
        <v>397</v>
      </c>
      <c r="J398" s="77">
        <v>10660</v>
      </c>
      <c r="K398" s="77"/>
      <c r="L398" s="77">
        <v>10660</v>
      </c>
      <c r="M398" s="77"/>
      <c r="N398" s="77"/>
      <c r="O398" s="77"/>
      <c r="P398" s="77"/>
      <c r="Q398" s="77"/>
      <c r="R398" s="77">
        <f>J398+N398</f>
        <v>10660</v>
      </c>
      <c r="S398" s="77">
        <f>K398+O398</f>
        <v>0</v>
      </c>
      <c r="T398" s="77">
        <f>L398+P398</f>
        <v>10660</v>
      </c>
      <c r="U398" s="77">
        <f>M398+Q398</f>
        <v>0</v>
      </c>
      <c r="V398" s="77">
        <f>W398+X398</f>
        <v>172463.16</v>
      </c>
      <c r="W398" s="77">
        <v>173967</v>
      </c>
      <c r="X398" s="77">
        <v>-1503.84</v>
      </c>
      <c r="Y398" s="77"/>
      <c r="Z398" s="77">
        <f>R398+V398</f>
        <v>183123.16</v>
      </c>
      <c r="AA398" s="77">
        <f>S398+W398</f>
        <v>173967</v>
      </c>
      <c r="AB398" s="77">
        <f>T398+X398</f>
        <v>9156.16</v>
      </c>
      <c r="AC398" s="77">
        <f>U398+Y398</f>
        <v>0</v>
      </c>
      <c r="AD398" s="77"/>
      <c r="AE398" s="77"/>
      <c r="AF398" s="77"/>
      <c r="AG398" s="77"/>
      <c r="AH398" s="77"/>
      <c r="AI398" s="77"/>
      <c r="AJ398" s="77"/>
      <c r="AK398" s="77"/>
      <c r="AL398" s="77">
        <f>AD398+AH398</f>
        <v>0</v>
      </c>
      <c r="AM398" s="77">
        <f>AE398+AI398</f>
        <v>0</v>
      </c>
      <c r="AN398" s="77">
        <f>AF398+AJ398</f>
        <v>0</v>
      </c>
      <c r="AO398" s="77">
        <f>AG398+AK398</f>
        <v>0</v>
      </c>
      <c r="AP398" s="77"/>
      <c r="AQ398" s="77"/>
      <c r="AR398" s="77"/>
      <c r="AS398" s="77"/>
      <c r="AT398" s="77"/>
      <c r="AU398" s="77"/>
      <c r="AV398" s="77"/>
      <c r="AW398" s="77"/>
      <c r="AX398" s="77">
        <f>AP398+AT398</f>
        <v>0</v>
      </c>
      <c r="AY398" s="77">
        <f>AQ398+AU398</f>
        <v>0</v>
      </c>
      <c r="AZ398" s="77">
        <f>AR398+AV398</f>
        <v>0</v>
      </c>
      <c r="BA398" s="77">
        <f>AS398+AW398</f>
        <v>0</v>
      </c>
      <c r="BB398" s="103">
        <v>0</v>
      </c>
      <c r="BC398" s="103">
        <v>0</v>
      </c>
    </row>
    <row r="399" spans="1:55" s="11" customFormat="1" ht="32.25" hidden="1" customHeight="1" x14ac:dyDescent="0.25">
      <c r="A399" s="27" t="s">
        <v>489</v>
      </c>
      <c r="B399" s="111"/>
      <c r="C399" s="111"/>
      <c r="D399" s="111"/>
      <c r="E399" s="62">
        <v>852</v>
      </c>
      <c r="F399" s="63" t="s">
        <v>477</v>
      </c>
      <c r="G399" s="63" t="s">
        <v>401</v>
      </c>
      <c r="H399" s="62" t="s">
        <v>562</v>
      </c>
      <c r="I399" s="63"/>
      <c r="J399" s="77">
        <f t="shared" ref="J399:S400" si="522">J400</f>
        <v>63600</v>
      </c>
      <c r="K399" s="77">
        <f t="shared" si="522"/>
        <v>63600</v>
      </c>
      <c r="L399" s="77">
        <f t="shared" si="522"/>
        <v>0</v>
      </c>
      <c r="M399" s="77">
        <f t="shared" si="522"/>
        <v>0</v>
      </c>
      <c r="N399" s="77">
        <f t="shared" si="522"/>
        <v>0</v>
      </c>
      <c r="O399" s="77">
        <f t="shared" si="522"/>
        <v>0</v>
      </c>
      <c r="P399" s="77">
        <f t="shared" si="522"/>
        <v>0</v>
      </c>
      <c r="Q399" s="77">
        <f t="shared" si="522"/>
        <v>0</v>
      </c>
      <c r="R399" s="77">
        <f t="shared" si="522"/>
        <v>63600</v>
      </c>
      <c r="S399" s="77">
        <f t="shared" si="522"/>
        <v>63600</v>
      </c>
      <c r="T399" s="77">
        <f t="shared" ref="T399:AC400" si="523">T400</f>
        <v>0</v>
      </c>
      <c r="U399" s="77">
        <f t="shared" si="523"/>
        <v>0</v>
      </c>
      <c r="V399" s="77">
        <f t="shared" si="523"/>
        <v>0</v>
      </c>
      <c r="W399" s="77">
        <f t="shared" si="523"/>
        <v>0</v>
      </c>
      <c r="X399" s="77">
        <f t="shared" si="523"/>
        <v>0</v>
      </c>
      <c r="Y399" s="77">
        <f t="shared" si="523"/>
        <v>0</v>
      </c>
      <c r="Z399" s="77">
        <f t="shared" si="523"/>
        <v>63600</v>
      </c>
      <c r="AA399" s="77">
        <f t="shared" si="523"/>
        <v>63600</v>
      </c>
      <c r="AB399" s="77">
        <f t="shared" si="523"/>
        <v>0</v>
      </c>
      <c r="AC399" s="77">
        <f t="shared" si="523"/>
        <v>0</v>
      </c>
      <c r="AD399" s="77">
        <f t="shared" ref="AD399:AM400" si="524">AD400</f>
        <v>63600</v>
      </c>
      <c r="AE399" s="77">
        <f t="shared" si="524"/>
        <v>63600</v>
      </c>
      <c r="AF399" s="77">
        <f t="shared" si="524"/>
        <v>0</v>
      </c>
      <c r="AG399" s="77">
        <f t="shared" si="524"/>
        <v>0</v>
      </c>
      <c r="AH399" s="77">
        <f t="shared" si="524"/>
        <v>0</v>
      </c>
      <c r="AI399" s="77">
        <f t="shared" si="524"/>
        <v>0</v>
      </c>
      <c r="AJ399" s="77">
        <f t="shared" si="524"/>
        <v>0</v>
      </c>
      <c r="AK399" s="77">
        <f t="shared" si="524"/>
        <v>0</v>
      </c>
      <c r="AL399" s="77">
        <f t="shared" si="524"/>
        <v>63600</v>
      </c>
      <c r="AM399" s="77">
        <f t="shared" si="524"/>
        <v>63600</v>
      </c>
      <c r="AN399" s="77">
        <f t="shared" ref="AN399:AW400" si="525">AN400</f>
        <v>0</v>
      </c>
      <c r="AO399" s="77">
        <f t="shared" si="525"/>
        <v>0</v>
      </c>
      <c r="AP399" s="77">
        <f t="shared" si="525"/>
        <v>63600</v>
      </c>
      <c r="AQ399" s="77">
        <f t="shared" si="525"/>
        <v>63600</v>
      </c>
      <c r="AR399" s="77">
        <f t="shared" si="525"/>
        <v>0</v>
      </c>
      <c r="AS399" s="77">
        <f t="shared" si="525"/>
        <v>0</v>
      </c>
      <c r="AT399" s="77">
        <f t="shared" si="525"/>
        <v>0</v>
      </c>
      <c r="AU399" s="77">
        <f t="shared" si="525"/>
        <v>0</v>
      </c>
      <c r="AV399" s="77">
        <f t="shared" si="525"/>
        <v>0</v>
      </c>
      <c r="AW399" s="77">
        <f t="shared" si="525"/>
        <v>0</v>
      </c>
      <c r="AX399" s="77">
        <f t="shared" ref="AX399:BA400" si="526">AX400</f>
        <v>63600</v>
      </c>
      <c r="AY399" s="77">
        <f t="shared" si="526"/>
        <v>63600</v>
      </c>
      <c r="AZ399" s="77">
        <f t="shared" si="526"/>
        <v>0</v>
      </c>
      <c r="BA399" s="77">
        <f t="shared" si="526"/>
        <v>0</v>
      </c>
      <c r="BB399" s="103">
        <v>0</v>
      </c>
      <c r="BC399" s="103">
        <v>0</v>
      </c>
    </row>
    <row r="400" spans="1:55" s="11" customFormat="1" ht="32.25" hidden="1" customHeight="1" x14ac:dyDescent="0.25">
      <c r="A400" s="27" t="s">
        <v>392</v>
      </c>
      <c r="B400" s="111"/>
      <c r="C400" s="111"/>
      <c r="D400" s="111"/>
      <c r="E400" s="62">
        <v>852</v>
      </c>
      <c r="F400" s="63" t="s">
        <v>477</v>
      </c>
      <c r="G400" s="63" t="s">
        <v>401</v>
      </c>
      <c r="H400" s="62" t="s">
        <v>562</v>
      </c>
      <c r="I400" s="63" t="s">
        <v>396</v>
      </c>
      <c r="J400" s="77">
        <f t="shared" si="522"/>
        <v>63600</v>
      </c>
      <c r="K400" s="77">
        <f t="shared" si="522"/>
        <v>63600</v>
      </c>
      <c r="L400" s="77">
        <f t="shared" si="522"/>
        <v>0</v>
      </c>
      <c r="M400" s="77">
        <f t="shared" si="522"/>
        <v>0</v>
      </c>
      <c r="N400" s="77">
        <f t="shared" si="522"/>
        <v>0</v>
      </c>
      <c r="O400" s="77">
        <f t="shared" si="522"/>
        <v>0</v>
      </c>
      <c r="P400" s="77">
        <f t="shared" si="522"/>
        <v>0</v>
      </c>
      <c r="Q400" s="77">
        <f t="shared" si="522"/>
        <v>0</v>
      </c>
      <c r="R400" s="77">
        <f t="shared" si="522"/>
        <v>63600</v>
      </c>
      <c r="S400" s="77">
        <f t="shared" si="522"/>
        <v>63600</v>
      </c>
      <c r="T400" s="77">
        <f t="shared" si="523"/>
        <v>0</v>
      </c>
      <c r="U400" s="77">
        <f t="shared" si="523"/>
        <v>0</v>
      </c>
      <c r="V400" s="77">
        <f t="shared" si="523"/>
        <v>0</v>
      </c>
      <c r="W400" s="77">
        <f t="shared" si="523"/>
        <v>0</v>
      </c>
      <c r="X400" s="77">
        <f t="shared" si="523"/>
        <v>0</v>
      </c>
      <c r="Y400" s="77">
        <f t="shared" si="523"/>
        <v>0</v>
      </c>
      <c r="Z400" s="77">
        <f t="shared" si="523"/>
        <v>63600</v>
      </c>
      <c r="AA400" s="77">
        <f t="shared" si="523"/>
        <v>63600</v>
      </c>
      <c r="AB400" s="77">
        <f t="shared" si="523"/>
        <v>0</v>
      </c>
      <c r="AC400" s="77">
        <f t="shared" si="523"/>
        <v>0</v>
      </c>
      <c r="AD400" s="77">
        <f t="shared" si="524"/>
        <v>63600</v>
      </c>
      <c r="AE400" s="77">
        <f t="shared" si="524"/>
        <v>63600</v>
      </c>
      <c r="AF400" s="77">
        <f t="shared" si="524"/>
        <v>0</v>
      </c>
      <c r="AG400" s="77">
        <f t="shared" si="524"/>
        <v>0</v>
      </c>
      <c r="AH400" s="77">
        <f t="shared" si="524"/>
        <v>0</v>
      </c>
      <c r="AI400" s="77">
        <f t="shared" si="524"/>
        <v>0</v>
      </c>
      <c r="AJ400" s="77">
        <f t="shared" si="524"/>
        <v>0</v>
      </c>
      <c r="AK400" s="77">
        <f t="shared" si="524"/>
        <v>0</v>
      </c>
      <c r="AL400" s="77">
        <f t="shared" si="524"/>
        <v>63600</v>
      </c>
      <c r="AM400" s="77">
        <f t="shared" si="524"/>
        <v>63600</v>
      </c>
      <c r="AN400" s="77">
        <f t="shared" si="525"/>
        <v>0</v>
      </c>
      <c r="AO400" s="77">
        <f t="shared" si="525"/>
        <v>0</v>
      </c>
      <c r="AP400" s="77">
        <f t="shared" si="525"/>
        <v>63600</v>
      </c>
      <c r="AQ400" s="77">
        <f t="shared" si="525"/>
        <v>63600</v>
      </c>
      <c r="AR400" s="77">
        <f t="shared" si="525"/>
        <v>0</v>
      </c>
      <c r="AS400" s="77">
        <f t="shared" si="525"/>
        <v>0</v>
      </c>
      <c r="AT400" s="77">
        <f t="shared" si="525"/>
        <v>0</v>
      </c>
      <c r="AU400" s="77">
        <f t="shared" si="525"/>
        <v>0</v>
      </c>
      <c r="AV400" s="77">
        <f t="shared" si="525"/>
        <v>0</v>
      </c>
      <c r="AW400" s="77">
        <f t="shared" si="525"/>
        <v>0</v>
      </c>
      <c r="AX400" s="77">
        <f t="shared" si="526"/>
        <v>63600</v>
      </c>
      <c r="AY400" s="77">
        <f t="shared" si="526"/>
        <v>63600</v>
      </c>
      <c r="AZ400" s="77">
        <f t="shared" si="526"/>
        <v>0</v>
      </c>
      <c r="BA400" s="77">
        <f t="shared" si="526"/>
        <v>0</v>
      </c>
      <c r="BB400" s="103">
        <v>0</v>
      </c>
      <c r="BC400" s="103">
        <v>0</v>
      </c>
    </row>
    <row r="401" spans="1:55" s="11" customFormat="1" ht="32.25" hidden="1" customHeight="1" x14ac:dyDescent="0.25">
      <c r="A401" s="27" t="s">
        <v>393</v>
      </c>
      <c r="B401" s="111"/>
      <c r="C401" s="111"/>
      <c r="D401" s="111"/>
      <c r="E401" s="62">
        <v>852</v>
      </c>
      <c r="F401" s="63" t="s">
        <v>477</v>
      </c>
      <c r="G401" s="63" t="s">
        <v>401</v>
      </c>
      <c r="H401" s="62" t="s">
        <v>562</v>
      </c>
      <c r="I401" s="63" t="s">
        <v>397</v>
      </c>
      <c r="J401" s="77">
        <v>63600</v>
      </c>
      <c r="K401" s="77">
        <f>J401</f>
        <v>63600</v>
      </c>
      <c r="L401" s="77"/>
      <c r="M401" s="77"/>
      <c r="N401" s="77"/>
      <c r="O401" s="77">
        <f>N401</f>
        <v>0</v>
      </c>
      <c r="P401" s="77"/>
      <c r="Q401" s="77"/>
      <c r="R401" s="77">
        <f>J401+N401</f>
        <v>63600</v>
      </c>
      <c r="S401" s="77">
        <f>K401+O401</f>
        <v>63600</v>
      </c>
      <c r="T401" s="77">
        <f>L401+P401</f>
        <v>0</v>
      </c>
      <c r="U401" s="77">
        <f>M401+Q401</f>
        <v>0</v>
      </c>
      <c r="V401" s="77"/>
      <c r="W401" s="77">
        <f>V401</f>
        <v>0</v>
      </c>
      <c r="X401" s="77"/>
      <c r="Y401" s="77"/>
      <c r="Z401" s="77">
        <f>R401+V401</f>
        <v>63600</v>
      </c>
      <c r="AA401" s="77">
        <f>S401+W401</f>
        <v>63600</v>
      </c>
      <c r="AB401" s="77">
        <f>T401+X401</f>
        <v>0</v>
      </c>
      <c r="AC401" s="77">
        <f>U401+Y401</f>
        <v>0</v>
      </c>
      <c r="AD401" s="77">
        <v>63600</v>
      </c>
      <c r="AE401" s="77">
        <f>AD401</f>
        <v>63600</v>
      </c>
      <c r="AF401" s="77"/>
      <c r="AG401" s="77"/>
      <c r="AH401" s="77"/>
      <c r="AI401" s="77">
        <f>AH401</f>
        <v>0</v>
      </c>
      <c r="AJ401" s="77"/>
      <c r="AK401" s="77"/>
      <c r="AL401" s="77">
        <f>AD401+AH401</f>
        <v>63600</v>
      </c>
      <c r="AM401" s="77">
        <f>AE401+AI401</f>
        <v>63600</v>
      </c>
      <c r="AN401" s="77">
        <f>AF401+AJ401</f>
        <v>0</v>
      </c>
      <c r="AO401" s="77">
        <f>AG401+AK401</f>
        <v>0</v>
      </c>
      <c r="AP401" s="77">
        <v>63600</v>
      </c>
      <c r="AQ401" s="77">
        <f>AP401</f>
        <v>63600</v>
      </c>
      <c r="AR401" s="77"/>
      <c r="AS401" s="77"/>
      <c r="AT401" s="77"/>
      <c r="AU401" s="77">
        <f>AT401</f>
        <v>0</v>
      </c>
      <c r="AV401" s="77"/>
      <c r="AW401" s="77"/>
      <c r="AX401" s="77">
        <f>AP401+AT401</f>
        <v>63600</v>
      </c>
      <c r="AY401" s="77">
        <f>AQ401+AU401</f>
        <v>63600</v>
      </c>
      <c r="AZ401" s="77">
        <f>AR401+AV401</f>
        <v>0</v>
      </c>
      <c r="BA401" s="77">
        <f>AS401+AW401</f>
        <v>0</v>
      </c>
      <c r="BB401" s="103">
        <v>0</v>
      </c>
      <c r="BC401" s="103">
        <v>0</v>
      </c>
    </row>
    <row r="402" spans="1:55" s="11" customFormat="1" ht="32.25" hidden="1" customHeight="1" x14ac:dyDescent="0.25">
      <c r="A402" s="13" t="s">
        <v>595</v>
      </c>
      <c r="B402" s="111"/>
      <c r="C402" s="111"/>
      <c r="D402" s="111"/>
      <c r="E402" s="62">
        <v>852</v>
      </c>
      <c r="F402" s="113" t="s">
        <v>477</v>
      </c>
      <c r="G402" s="113" t="s">
        <v>477</v>
      </c>
      <c r="H402" s="62" t="s">
        <v>326</v>
      </c>
      <c r="I402" s="113"/>
      <c r="J402" s="76">
        <f t="shared" ref="J402:BA402" si="527">J403</f>
        <v>123400</v>
      </c>
      <c r="K402" s="76">
        <f t="shared" si="527"/>
        <v>0</v>
      </c>
      <c r="L402" s="76">
        <f t="shared" si="527"/>
        <v>123400</v>
      </c>
      <c r="M402" s="76">
        <f t="shared" si="527"/>
        <v>0</v>
      </c>
      <c r="N402" s="76">
        <f t="shared" si="527"/>
        <v>0</v>
      </c>
      <c r="O402" s="76">
        <f t="shared" si="527"/>
        <v>0</v>
      </c>
      <c r="P402" s="76">
        <f t="shared" si="527"/>
        <v>0</v>
      </c>
      <c r="Q402" s="76">
        <f t="shared" si="527"/>
        <v>0</v>
      </c>
      <c r="R402" s="76">
        <f t="shared" si="527"/>
        <v>123400</v>
      </c>
      <c r="S402" s="76">
        <f t="shared" si="527"/>
        <v>0</v>
      </c>
      <c r="T402" s="76">
        <f t="shared" si="527"/>
        <v>123400</v>
      </c>
      <c r="U402" s="76">
        <f t="shared" si="527"/>
        <v>0</v>
      </c>
      <c r="V402" s="76">
        <f t="shared" si="527"/>
        <v>0</v>
      </c>
      <c r="W402" s="76">
        <f t="shared" si="527"/>
        <v>0</v>
      </c>
      <c r="X402" s="76">
        <f t="shared" si="527"/>
        <v>0</v>
      </c>
      <c r="Y402" s="76">
        <f t="shared" si="527"/>
        <v>0</v>
      </c>
      <c r="Z402" s="76">
        <f t="shared" si="527"/>
        <v>123400</v>
      </c>
      <c r="AA402" s="76">
        <f t="shared" si="527"/>
        <v>0</v>
      </c>
      <c r="AB402" s="76">
        <f t="shared" si="527"/>
        <v>123400</v>
      </c>
      <c r="AC402" s="76">
        <f t="shared" si="527"/>
        <v>0</v>
      </c>
      <c r="AD402" s="76">
        <f t="shared" si="527"/>
        <v>0</v>
      </c>
      <c r="AE402" s="76">
        <f t="shared" si="527"/>
        <v>0</v>
      </c>
      <c r="AF402" s="76">
        <f t="shared" si="527"/>
        <v>0</v>
      </c>
      <c r="AG402" s="76">
        <f t="shared" si="527"/>
        <v>0</v>
      </c>
      <c r="AH402" s="76">
        <f t="shared" si="527"/>
        <v>0</v>
      </c>
      <c r="AI402" s="76">
        <f t="shared" si="527"/>
        <v>0</v>
      </c>
      <c r="AJ402" s="76">
        <f t="shared" si="527"/>
        <v>0</v>
      </c>
      <c r="AK402" s="76">
        <f t="shared" si="527"/>
        <v>0</v>
      </c>
      <c r="AL402" s="76">
        <f t="shared" si="527"/>
        <v>0</v>
      </c>
      <c r="AM402" s="76">
        <f t="shared" si="527"/>
        <v>0</v>
      </c>
      <c r="AN402" s="76">
        <f t="shared" si="527"/>
        <v>0</v>
      </c>
      <c r="AO402" s="76">
        <f t="shared" si="527"/>
        <v>0</v>
      </c>
      <c r="AP402" s="76">
        <f t="shared" si="527"/>
        <v>0</v>
      </c>
      <c r="AQ402" s="76">
        <f t="shared" si="527"/>
        <v>0</v>
      </c>
      <c r="AR402" s="76">
        <f t="shared" si="527"/>
        <v>0</v>
      </c>
      <c r="AS402" s="76">
        <f t="shared" si="527"/>
        <v>0</v>
      </c>
      <c r="AT402" s="76">
        <f t="shared" si="527"/>
        <v>0</v>
      </c>
      <c r="AU402" s="76">
        <f t="shared" si="527"/>
        <v>0</v>
      </c>
      <c r="AV402" s="76">
        <f t="shared" si="527"/>
        <v>0</v>
      </c>
      <c r="AW402" s="76">
        <f t="shared" si="527"/>
        <v>0</v>
      </c>
      <c r="AX402" s="76">
        <f t="shared" si="527"/>
        <v>0</v>
      </c>
      <c r="AY402" s="76">
        <f t="shared" si="527"/>
        <v>0</v>
      </c>
      <c r="AZ402" s="76">
        <f t="shared" si="527"/>
        <v>0</v>
      </c>
      <c r="BA402" s="76">
        <f t="shared" si="527"/>
        <v>0</v>
      </c>
      <c r="BB402" s="103">
        <v>0</v>
      </c>
      <c r="BC402" s="103">
        <v>0</v>
      </c>
    </row>
    <row r="403" spans="1:55" s="11" customFormat="1" ht="32.25" hidden="1" customHeight="1" x14ac:dyDescent="0.25">
      <c r="A403" s="27" t="s">
        <v>596</v>
      </c>
      <c r="B403" s="27"/>
      <c r="C403" s="27"/>
      <c r="D403" s="27"/>
      <c r="E403" s="62">
        <v>852</v>
      </c>
      <c r="F403" s="63" t="s">
        <v>477</v>
      </c>
      <c r="G403" s="63" t="s">
        <v>477</v>
      </c>
      <c r="H403" s="62" t="s">
        <v>597</v>
      </c>
      <c r="I403" s="63"/>
      <c r="J403" s="77">
        <f t="shared" ref="J403:BA403" si="528">J404+J406</f>
        <v>123400</v>
      </c>
      <c r="K403" s="77">
        <f t="shared" si="528"/>
        <v>0</v>
      </c>
      <c r="L403" s="77">
        <f t="shared" si="528"/>
        <v>123400</v>
      </c>
      <c r="M403" s="77">
        <f t="shared" si="528"/>
        <v>0</v>
      </c>
      <c r="N403" s="77">
        <f t="shared" si="528"/>
        <v>0</v>
      </c>
      <c r="O403" s="77">
        <f t="shared" si="528"/>
        <v>0</v>
      </c>
      <c r="P403" s="77">
        <f t="shared" si="528"/>
        <v>0</v>
      </c>
      <c r="Q403" s="77">
        <f t="shared" si="528"/>
        <v>0</v>
      </c>
      <c r="R403" s="77">
        <f t="shared" si="528"/>
        <v>123400</v>
      </c>
      <c r="S403" s="77">
        <f t="shared" si="528"/>
        <v>0</v>
      </c>
      <c r="T403" s="77">
        <f t="shared" si="528"/>
        <v>123400</v>
      </c>
      <c r="U403" s="77">
        <f t="shared" si="528"/>
        <v>0</v>
      </c>
      <c r="V403" s="77">
        <f t="shared" si="528"/>
        <v>0</v>
      </c>
      <c r="W403" s="77">
        <f t="shared" si="528"/>
        <v>0</v>
      </c>
      <c r="X403" s="77">
        <f t="shared" si="528"/>
        <v>0</v>
      </c>
      <c r="Y403" s="77">
        <f t="shared" si="528"/>
        <v>0</v>
      </c>
      <c r="Z403" s="77">
        <f t="shared" si="528"/>
        <v>123400</v>
      </c>
      <c r="AA403" s="77">
        <f t="shared" si="528"/>
        <v>0</v>
      </c>
      <c r="AB403" s="77">
        <f t="shared" si="528"/>
        <v>123400</v>
      </c>
      <c r="AC403" s="77">
        <f t="shared" si="528"/>
        <v>0</v>
      </c>
      <c r="AD403" s="77">
        <f t="shared" si="528"/>
        <v>0</v>
      </c>
      <c r="AE403" s="77">
        <f t="shared" si="528"/>
        <v>0</v>
      </c>
      <c r="AF403" s="77">
        <f t="shared" si="528"/>
        <v>0</v>
      </c>
      <c r="AG403" s="77">
        <f t="shared" si="528"/>
        <v>0</v>
      </c>
      <c r="AH403" s="77">
        <f t="shared" si="528"/>
        <v>0</v>
      </c>
      <c r="AI403" s="77">
        <f t="shared" si="528"/>
        <v>0</v>
      </c>
      <c r="AJ403" s="77">
        <f t="shared" si="528"/>
        <v>0</v>
      </c>
      <c r="AK403" s="77">
        <f t="shared" si="528"/>
        <v>0</v>
      </c>
      <c r="AL403" s="77">
        <f t="shared" si="528"/>
        <v>0</v>
      </c>
      <c r="AM403" s="77">
        <f t="shared" si="528"/>
        <v>0</v>
      </c>
      <c r="AN403" s="77">
        <f t="shared" si="528"/>
        <v>0</v>
      </c>
      <c r="AO403" s="77">
        <f t="shared" si="528"/>
        <v>0</v>
      </c>
      <c r="AP403" s="77">
        <f t="shared" si="528"/>
        <v>0</v>
      </c>
      <c r="AQ403" s="77">
        <f t="shared" si="528"/>
        <v>0</v>
      </c>
      <c r="AR403" s="77">
        <f t="shared" si="528"/>
        <v>0</v>
      </c>
      <c r="AS403" s="77">
        <f t="shared" si="528"/>
        <v>0</v>
      </c>
      <c r="AT403" s="77">
        <f t="shared" si="528"/>
        <v>0</v>
      </c>
      <c r="AU403" s="77">
        <f t="shared" si="528"/>
        <v>0</v>
      </c>
      <c r="AV403" s="77">
        <f t="shared" si="528"/>
        <v>0</v>
      </c>
      <c r="AW403" s="77">
        <f t="shared" si="528"/>
        <v>0</v>
      </c>
      <c r="AX403" s="77">
        <f t="shared" si="528"/>
        <v>0</v>
      </c>
      <c r="AY403" s="77">
        <f t="shared" si="528"/>
        <v>0</v>
      </c>
      <c r="AZ403" s="77">
        <f t="shared" si="528"/>
        <v>0</v>
      </c>
      <c r="BA403" s="77">
        <f t="shared" si="528"/>
        <v>0</v>
      </c>
      <c r="BB403" s="103">
        <v>0</v>
      </c>
      <c r="BC403" s="103">
        <v>0</v>
      </c>
    </row>
    <row r="404" spans="1:55" s="11" customFormat="1" ht="32.25" hidden="1" customHeight="1" x14ac:dyDescent="0.25">
      <c r="A404" s="27" t="s">
        <v>333</v>
      </c>
      <c r="B404" s="27"/>
      <c r="C404" s="27"/>
      <c r="D404" s="27"/>
      <c r="E404" s="62">
        <v>852</v>
      </c>
      <c r="F404" s="63" t="s">
        <v>477</v>
      </c>
      <c r="G404" s="63" t="s">
        <v>477</v>
      </c>
      <c r="H404" s="62" t="s">
        <v>597</v>
      </c>
      <c r="I404" s="63" t="s">
        <v>334</v>
      </c>
      <c r="J404" s="77">
        <f t="shared" ref="J404:BA404" si="529">J405</f>
        <v>16900</v>
      </c>
      <c r="K404" s="77">
        <f t="shared" si="529"/>
        <v>0</v>
      </c>
      <c r="L404" s="77">
        <f t="shared" si="529"/>
        <v>16900</v>
      </c>
      <c r="M404" s="77">
        <f t="shared" si="529"/>
        <v>0</v>
      </c>
      <c r="N404" s="77">
        <f t="shared" si="529"/>
        <v>0</v>
      </c>
      <c r="O404" s="77">
        <f t="shared" si="529"/>
        <v>0</v>
      </c>
      <c r="P404" s="77">
        <f t="shared" si="529"/>
        <v>0</v>
      </c>
      <c r="Q404" s="77">
        <f t="shared" si="529"/>
        <v>0</v>
      </c>
      <c r="R404" s="77">
        <f t="shared" si="529"/>
        <v>16900</v>
      </c>
      <c r="S404" s="77">
        <f t="shared" si="529"/>
        <v>0</v>
      </c>
      <c r="T404" s="77">
        <f t="shared" si="529"/>
        <v>16900</v>
      </c>
      <c r="U404" s="77">
        <f t="shared" si="529"/>
        <v>0</v>
      </c>
      <c r="V404" s="77">
        <f t="shared" si="529"/>
        <v>0</v>
      </c>
      <c r="W404" s="77">
        <f t="shared" si="529"/>
        <v>0</v>
      </c>
      <c r="X404" s="77">
        <f t="shared" si="529"/>
        <v>0</v>
      </c>
      <c r="Y404" s="77">
        <f t="shared" si="529"/>
        <v>0</v>
      </c>
      <c r="Z404" s="77">
        <f t="shared" si="529"/>
        <v>16900</v>
      </c>
      <c r="AA404" s="77">
        <f t="shared" si="529"/>
        <v>0</v>
      </c>
      <c r="AB404" s="77">
        <f t="shared" si="529"/>
        <v>16900</v>
      </c>
      <c r="AC404" s="77">
        <f t="shared" si="529"/>
        <v>0</v>
      </c>
      <c r="AD404" s="77">
        <f t="shared" si="529"/>
        <v>0</v>
      </c>
      <c r="AE404" s="77">
        <f t="shared" si="529"/>
        <v>0</v>
      </c>
      <c r="AF404" s="77">
        <f t="shared" si="529"/>
        <v>0</v>
      </c>
      <c r="AG404" s="77">
        <f t="shared" si="529"/>
        <v>0</v>
      </c>
      <c r="AH404" s="77">
        <f t="shared" si="529"/>
        <v>0</v>
      </c>
      <c r="AI404" s="77">
        <f t="shared" si="529"/>
        <v>0</v>
      </c>
      <c r="AJ404" s="77">
        <f t="shared" si="529"/>
        <v>0</v>
      </c>
      <c r="AK404" s="77">
        <f t="shared" si="529"/>
        <v>0</v>
      </c>
      <c r="AL404" s="77">
        <f t="shared" si="529"/>
        <v>0</v>
      </c>
      <c r="AM404" s="77">
        <f t="shared" si="529"/>
        <v>0</v>
      </c>
      <c r="AN404" s="77">
        <f t="shared" si="529"/>
        <v>0</v>
      </c>
      <c r="AO404" s="77">
        <f t="shared" si="529"/>
        <v>0</v>
      </c>
      <c r="AP404" s="77">
        <f t="shared" si="529"/>
        <v>0</v>
      </c>
      <c r="AQ404" s="77">
        <f t="shared" si="529"/>
        <v>0</v>
      </c>
      <c r="AR404" s="77">
        <f t="shared" si="529"/>
        <v>0</v>
      </c>
      <c r="AS404" s="77">
        <f t="shared" si="529"/>
        <v>0</v>
      </c>
      <c r="AT404" s="77">
        <f t="shared" si="529"/>
        <v>0</v>
      </c>
      <c r="AU404" s="77">
        <f t="shared" si="529"/>
        <v>0</v>
      </c>
      <c r="AV404" s="77">
        <f t="shared" si="529"/>
        <v>0</v>
      </c>
      <c r="AW404" s="77">
        <f t="shared" si="529"/>
        <v>0</v>
      </c>
      <c r="AX404" s="77">
        <f t="shared" si="529"/>
        <v>0</v>
      </c>
      <c r="AY404" s="77">
        <f t="shared" si="529"/>
        <v>0</v>
      </c>
      <c r="AZ404" s="77">
        <f t="shared" si="529"/>
        <v>0</v>
      </c>
      <c r="BA404" s="77">
        <f t="shared" si="529"/>
        <v>0</v>
      </c>
      <c r="BB404" s="103">
        <v>0</v>
      </c>
      <c r="BC404" s="103">
        <v>0</v>
      </c>
    </row>
    <row r="405" spans="1:55" s="11" customFormat="1" ht="32.25" hidden="1" customHeight="1" x14ac:dyDescent="0.25">
      <c r="A405" s="27" t="s">
        <v>409</v>
      </c>
      <c r="B405" s="27"/>
      <c r="C405" s="27"/>
      <c r="D405" s="27"/>
      <c r="E405" s="62">
        <v>852</v>
      </c>
      <c r="F405" s="63" t="s">
        <v>477</v>
      </c>
      <c r="G405" s="63" t="s">
        <v>477</v>
      </c>
      <c r="H405" s="62" t="s">
        <v>597</v>
      </c>
      <c r="I405" s="63" t="s">
        <v>410</v>
      </c>
      <c r="J405" s="77">
        <v>16900</v>
      </c>
      <c r="K405" s="77"/>
      <c r="L405" s="77">
        <f>J405</f>
        <v>16900</v>
      </c>
      <c r="M405" s="77"/>
      <c r="N405" s="77"/>
      <c r="O405" s="77"/>
      <c r="P405" s="77">
        <f>N405</f>
        <v>0</v>
      </c>
      <c r="Q405" s="77"/>
      <c r="R405" s="77">
        <f>J405+N405</f>
        <v>16900</v>
      </c>
      <c r="S405" s="77">
        <f>K405+O405</f>
        <v>0</v>
      </c>
      <c r="T405" s="77">
        <f>L405+P405</f>
        <v>16900</v>
      </c>
      <c r="U405" s="77">
        <f>M405+Q405</f>
        <v>0</v>
      </c>
      <c r="V405" s="77"/>
      <c r="W405" s="77"/>
      <c r="X405" s="77">
        <f>V405</f>
        <v>0</v>
      </c>
      <c r="Y405" s="77"/>
      <c r="Z405" s="77">
        <f>R405+V405</f>
        <v>16900</v>
      </c>
      <c r="AA405" s="77">
        <f>S405+W405</f>
        <v>0</v>
      </c>
      <c r="AB405" s="77">
        <f>T405+X405</f>
        <v>16900</v>
      </c>
      <c r="AC405" s="77">
        <f>U405+Y405</f>
        <v>0</v>
      </c>
      <c r="AD405" s="77"/>
      <c r="AE405" s="77"/>
      <c r="AF405" s="77">
        <f>AD405</f>
        <v>0</v>
      </c>
      <c r="AG405" s="77"/>
      <c r="AH405" s="77"/>
      <c r="AI405" s="77"/>
      <c r="AJ405" s="77">
        <f>AH405</f>
        <v>0</v>
      </c>
      <c r="AK405" s="77"/>
      <c r="AL405" s="77">
        <f>AD405+AH405</f>
        <v>0</v>
      </c>
      <c r="AM405" s="77">
        <f>AE405+AI405</f>
        <v>0</v>
      </c>
      <c r="AN405" s="77">
        <f>AF405+AJ405</f>
        <v>0</v>
      </c>
      <c r="AO405" s="77">
        <f>AG405+AK405</f>
        <v>0</v>
      </c>
      <c r="AP405" s="77"/>
      <c r="AQ405" s="77"/>
      <c r="AR405" s="77">
        <f>AP405</f>
        <v>0</v>
      </c>
      <c r="AS405" s="77"/>
      <c r="AT405" s="77"/>
      <c r="AU405" s="77"/>
      <c r="AV405" s="77">
        <f>AT405</f>
        <v>0</v>
      </c>
      <c r="AW405" s="77"/>
      <c r="AX405" s="77">
        <f>AP405+AT405</f>
        <v>0</v>
      </c>
      <c r="AY405" s="77">
        <f>AQ405+AU405</f>
        <v>0</v>
      </c>
      <c r="AZ405" s="77">
        <f>AR405+AV405</f>
        <v>0</v>
      </c>
      <c r="BA405" s="77">
        <f>AS405+AW405</f>
        <v>0</v>
      </c>
      <c r="BB405" s="103">
        <v>0</v>
      </c>
      <c r="BC405" s="103">
        <v>0</v>
      </c>
    </row>
    <row r="406" spans="1:55" s="11" customFormat="1" ht="32.25" hidden="1" customHeight="1" x14ac:dyDescent="0.25">
      <c r="A406" s="27" t="s">
        <v>337</v>
      </c>
      <c r="B406" s="15"/>
      <c r="C406" s="15"/>
      <c r="D406" s="15"/>
      <c r="E406" s="62">
        <v>852</v>
      </c>
      <c r="F406" s="63" t="s">
        <v>477</v>
      </c>
      <c r="G406" s="63" t="s">
        <v>477</v>
      </c>
      <c r="H406" s="62" t="s">
        <v>597</v>
      </c>
      <c r="I406" s="63" t="s">
        <v>338</v>
      </c>
      <c r="J406" s="77">
        <f t="shared" ref="J406:BA406" si="530">J407</f>
        <v>106500</v>
      </c>
      <c r="K406" s="77">
        <f t="shared" si="530"/>
        <v>0</v>
      </c>
      <c r="L406" s="77">
        <f t="shared" si="530"/>
        <v>106500</v>
      </c>
      <c r="M406" s="77">
        <f t="shared" si="530"/>
        <v>0</v>
      </c>
      <c r="N406" s="77">
        <f t="shared" si="530"/>
        <v>0</v>
      </c>
      <c r="O406" s="77">
        <f t="shared" si="530"/>
        <v>0</v>
      </c>
      <c r="P406" s="77">
        <f t="shared" si="530"/>
        <v>0</v>
      </c>
      <c r="Q406" s="77">
        <f t="shared" si="530"/>
        <v>0</v>
      </c>
      <c r="R406" s="77">
        <f t="shared" si="530"/>
        <v>106500</v>
      </c>
      <c r="S406" s="77">
        <f t="shared" si="530"/>
        <v>0</v>
      </c>
      <c r="T406" s="77">
        <f t="shared" si="530"/>
        <v>106500</v>
      </c>
      <c r="U406" s="77">
        <f t="shared" si="530"/>
        <v>0</v>
      </c>
      <c r="V406" s="77">
        <f t="shared" si="530"/>
        <v>0</v>
      </c>
      <c r="W406" s="77">
        <f t="shared" si="530"/>
        <v>0</v>
      </c>
      <c r="X406" s="77">
        <f t="shared" si="530"/>
        <v>0</v>
      </c>
      <c r="Y406" s="77">
        <f t="shared" si="530"/>
        <v>0</v>
      </c>
      <c r="Z406" s="77">
        <f t="shared" si="530"/>
        <v>106500</v>
      </c>
      <c r="AA406" s="77">
        <f t="shared" si="530"/>
        <v>0</v>
      </c>
      <c r="AB406" s="77">
        <f t="shared" si="530"/>
        <v>106500</v>
      </c>
      <c r="AC406" s="77">
        <f t="shared" si="530"/>
        <v>0</v>
      </c>
      <c r="AD406" s="77">
        <f t="shared" si="530"/>
        <v>0</v>
      </c>
      <c r="AE406" s="77">
        <f t="shared" si="530"/>
        <v>0</v>
      </c>
      <c r="AF406" s="77">
        <f t="shared" si="530"/>
        <v>0</v>
      </c>
      <c r="AG406" s="77">
        <f t="shared" si="530"/>
        <v>0</v>
      </c>
      <c r="AH406" s="77">
        <f t="shared" si="530"/>
        <v>0</v>
      </c>
      <c r="AI406" s="77">
        <f t="shared" si="530"/>
        <v>0</v>
      </c>
      <c r="AJ406" s="77">
        <f t="shared" si="530"/>
        <v>0</v>
      </c>
      <c r="AK406" s="77">
        <f t="shared" si="530"/>
        <v>0</v>
      </c>
      <c r="AL406" s="77">
        <f t="shared" si="530"/>
        <v>0</v>
      </c>
      <c r="AM406" s="77">
        <f t="shared" si="530"/>
        <v>0</v>
      </c>
      <c r="AN406" s="77">
        <f t="shared" si="530"/>
        <v>0</v>
      </c>
      <c r="AO406" s="77">
        <f t="shared" si="530"/>
        <v>0</v>
      </c>
      <c r="AP406" s="77">
        <f t="shared" si="530"/>
        <v>0</v>
      </c>
      <c r="AQ406" s="77">
        <f t="shared" si="530"/>
        <v>0</v>
      </c>
      <c r="AR406" s="77">
        <f t="shared" si="530"/>
        <v>0</v>
      </c>
      <c r="AS406" s="77">
        <f t="shared" si="530"/>
        <v>0</v>
      </c>
      <c r="AT406" s="77">
        <f t="shared" si="530"/>
        <v>0</v>
      </c>
      <c r="AU406" s="77">
        <f t="shared" si="530"/>
        <v>0</v>
      </c>
      <c r="AV406" s="77">
        <f t="shared" si="530"/>
        <v>0</v>
      </c>
      <c r="AW406" s="77">
        <f t="shared" si="530"/>
        <v>0</v>
      </c>
      <c r="AX406" s="77">
        <f t="shared" si="530"/>
        <v>0</v>
      </c>
      <c r="AY406" s="77">
        <f t="shared" si="530"/>
        <v>0</v>
      </c>
      <c r="AZ406" s="77">
        <f t="shared" si="530"/>
        <v>0</v>
      </c>
      <c r="BA406" s="77">
        <f t="shared" si="530"/>
        <v>0</v>
      </c>
      <c r="BB406" s="103">
        <v>0</v>
      </c>
      <c r="BC406" s="103">
        <v>0</v>
      </c>
    </row>
    <row r="407" spans="1:55" s="116" customFormat="1" ht="32.25" hidden="1" customHeight="1" x14ac:dyDescent="0.25">
      <c r="A407" s="27" t="s">
        <v>339</v>
      </c>
      <c r="B407" s="27"/>
      <c r="C407" s="27"/>
      <c r="D407" s="27"/>
      <c r="E407" s="62">
        <v>852</v>
      </c>
      <c r="F407" s="63" t="s">
        <v>477</v>
      </c>
      <c r="G407" s="63" t="s">
        <v>477</v>
      </c>
      <c r="H407" s="62" t="s">
        <v>597</v>
      </c>
      <c r="I407" s="63" t="s">
        <v>340</v>
      </c>
      <c r="J407" s="77">
        <v>106500</v>
      </c>
      <c r="K407" s="77"/>
      <c r="L407" s="77">
        <f>J407</f>
        <v>106500</v>
      </c>
      <c r="M407" s="77"/>
      <c r="N407" s="77"/>
      <c r="O407" s="77"/>
      <c r="P407" s="77">
        <f>N407</f>
        <v>0</v>
      </c>
      <c r="Q407" s="77"/>
      <c r="R407" s="77">
        <f>J407+N407</f>
        <v>106500</v>
      </c>
      <c r="S407" s="77">
        <f>K407+O407</f>
        <v>0</v>
      </c>
      <c r="T407" s="77">
        <f>L407+P407</f>
        <v>106500</v>
      </c>
      <c r="U407" s="77">
        <f>M407+Q407</f>
        <v>0</v>
      </c>
      <c r="V407" s="77"/>
      <c r="W407" s="77"/>
      <c r="X407" s="77">
        <f>V407</f>
        <v>0</v>
      </c>
      <c r="Y407" s="77"/>
      <c r="Z407" s="77">
        <f>R407+V407</f>
        <v>106500</v>
      </c>
      <c r="AA407" s="77">
        <f>S407+W407</f>
        <v>0</v>
      </c>
      <c r="AB407" s="77">
        <f>T407+X407</f>
        <v>106500</v>
      </c>
      <c r="AC407" s="77">
        <f>U407+Y407</f>
        <v>0</v>
      </c>
      <c r="AD407" s="77"/>
      <c r="AE407" s="77"/>
      <c r="AF407" s="77">
        <f>AD407</f>
        <v>0</v>
      </c>
      <c r="AG407" s="77"/>
      <c r="AH407" s="77"/>
      <c r="AI407" s="77"/>
      <c r="AJ407" s="77">
        <f>AH407</f>
        <v>0</v>
      </c>
      <c r="AK407" s="77"/>
      <c r="AL407" s="77">
        <f>AD407+AH407</f>
        <v>0</v>
      </c>
      <c r="AM407" s="77">
        <f>AE407+AI407</f>
        <v>0</v>
      </c>
      <c r="AN407" s="77">
        <f>AF407+AJ407</f>
        <v>0</v>
      </c>
      <c r="AO407" s="77">
        <f>AG407+AK407</f>
        <v>0</v>
      </c>
      <c r="AP407" s="77"/>
      <c r="AQ407" s="77"/>
      <c r="AR407" s="77">
        <f>AP407</f>
        <v>0</v>
      </c>
      <c r="AS407" s="77"/>
      <c r="AT407" s="77"/>
      <c r="AU407" s="77"/>
      <c r="AV407" s="77">
        <f>AT407</f>
        <v>0</v>
      </c>
      <c r="AW407" s="77"/>
      <c r="AX407" s="77">
        <f>AP407+AT407</f>
        <v>0</v>
      </c>
      <c r="AY407" s="77">
        <f>AQ407+AU407</f>
        <v>0</v>
      </c>
      <c r="AZ407" s="77">
        <f>AR407+AV407</f>
        <v>0</v>
      </c>
      <c r="BA407" s="77">
        <f>AS407+AW407</f>
        <v>0</v>
      </c>
      <c r="BB407" s="103">
        <v>0</v>
      </c>
      <c r="BC407" s="103">
        <v>0</v>
      </c>
    </row>
    <row r="408" spans="1:55" s="116" customFormat="1" ht="32.25" customHeight="1" x14ac:dyDescent="0.25">
      <c r="A408" s="13" t="s">
        <v>598</v>
      </c>
      <c r="B408" s="111"/>
      <c r="C408" s="111"/>
      <c r="D408" s="111"/>
      <c r="E408" s="62">
        <v>852</v>
      </c>
      <c r="F408" s="113" t="s">
        <v>477</v>
      </c>
      <c r="G408" s="113" t="s">
        <v>431</v>
      </c>
      <c r="H408" s="62" t="s">
        <v>326</v>
      </c>
      <c r="I408" s="113"/>
      <c r="J408" s="76">
        <f t="shared" ref="J408:Q408" si="531">J409+J414+J417+J424</f>
        <v>19265560</v>
      </c>
      <c r="K408" s="76">
        <f t="shared" si="531"/>
        <v>2430360</v>
      </c>
      <c r="L408" s="76">
        <f t="shared" si="531"/>
        <v>16835200</v>
      </c>
      <c r="M408" s="76">
        <f t="shared" si="531"/>
        <v>0</v>
      </c>
      <c r="N408" s="76">
        <f t="shared" si="531"/>
        <v>1878851</v>
      </c>
      <c r="O408" s="76">
        <f t="shared" si="531"/>
        <v>0</v>
      </c>
      <c r="P408" s="76">
        <f t="shared" si="531"/>
        <v>1878851</v>
      </c>
      <c r="Q408" s="76">
        <f t="shared" si="531"/>
        <v>0</v>
      </c>
      <c r="R408" s="76">
        <f t="shared" ref="R408:AC408" si="532">R409+R414+R417+R424+R427</f>
        <v>21144411</v>
      </c>
      <c r="S408" s="76">
        <f t="shared" si="532"/>
        <v>2430360</v>
      </c>
      <c r="T408" s="76">
        <f t="shared" si="532"/>
        <v>18714051</v>
      </c>
      <c r="U408" s="76">
        <f t="shared" si="532"/>
        <v>0</v>
      </c>
      <c r="V408" s="76">
        <f t="shared" si="532"/>
        <v>508864.11</v>
      </c>
      <c r="W408" s="76">
        <f t="shared" si="532"/>
        <v>40468.11</v>
      </c>
      <c r="X408" s="76">
        <f t="shared" si="532"/>
        <v>468396</v>
      </c>
      <c r="Y408" s="76">
        <f t="shared" si="532"/>
        <v>0</v>
      </c>
      <c r="Z408" s="76">
        <f t="shared" si="532"/>
        <v>21653275.109999999</v>
      </c>
      <c r="AA408" s="76">
        <f t="shared" si="532"/>
        <v>2470828.11</v>
      </c>
      <c r="AB408" s="76">
        <f t="shared" si="532"/>
        <v>19182447</v>
      </c>
      <c r="AC408" s="76">
        <f t="shared" si="532"/>
        <v>0</v>
      </c>
      <c r="AD408" s="76">
        <f t="shared" ref="AD408:BA408" si="533">AD409+AD414+AD417+AD424</f>
        <v>18220260</v>
      </c>
      <c r="AE408" s="76">
        <f t="shared" si="533"/>
        <v>2430360</v>
      </c>
      <c r="AF408" s="76">
        <f t="shared" si="533"/>
        <v>15789900</v>
      </c>
      <c r="AG408" s="76">
        <f t="shared" si="533"/>
        <v>0</v>
      </c>
      <c r="AH408" s="76">
        <f t="shared" si="533"/>
        <v>0</v>
      </c>
      <c r="AI408" s="76">
        <f t="shared" si="533"/>
        <v>0</v>
      </c>
      <c r="AJ408" s="76">
        <f t="shared" si="533"/>
        <v>0</v>
      </c>
      <c r="AK408" s="76">
        <f t="shared" si="533"/>
        <v>0</v>
      </c>
      <c r="AL408" s="76">
        <f t="shared" si="533"/>
        <v>18220260</v>
      </c>
      <c r="AM408" s="76">
        <f t="shared" si="533"/>
        <v>2430360</v>
      </c>
      <c r="AN408" s="76">
        <f t="shared" si="533"/>
        <v>15789900</v>
      </c>
      <c r="AO408" s="76">
        <f t="shared" si="533"/>
        <v>0</v>
      </c>
      <c r="AP408" s="76">
        <f t="shared" si="533"/>
        <v>18220260</v>
      </c>
      <c r="AQ408" s="76">
        <f t="shared" si="533"/>
        <v>2430360</v>
      </c>
      <c r="AR408" s="76">
        <f t="shared" si="533"/>
        <v>15789900</v>
      </c>
      <c r="AS408" s="76">
        <f t="shared" si="533"/>
        <v>0</v>
      </c>
      <c r="AT408" s="76">
        <f t="shared" si="533"/>
        <v>0</v>
      </c>
      <c r="AU408" s="76">
        <f t="shared" si="533"/>
        <v>0</v>
      </c>
      <c r="AV408" s="76">
        <f t="shared" si="533"/>
        <v>0</v>
      </c>
      <c r="AW408" s="76">
        <f t="shared" si="533"/>
        <v>0</v>
      </c>
      <c r="AX408" s="76">
        <f t="shared" si="533"/>
        <v>18220260</v>
      </c>
      <c r="AY408" s="76">
        <f t="shared" si="533"/>
        <v>2430360</v>
      </c>
      <c r="AZ408" s="76">
        <f t="shared" si="533"/>
        <v>15789900</v>
      </c>
      <c r="BA408" s="76">
        <f t="shared" si="533"/>
        <v>0</v>
      </c>
      <c r="BB408" s="103">
        <v>0</v>
      </c>
      <c r="BC408" s="103">
        <v>0</v>
      </c>
    </row>
    <row r="409" spans="1:55" s="11" customFormat="1" ht="61.5" customHeight="1" x14ac:dyDescent="0.25">
      <c r="A409" s="27" t="s">
        <v>599</v>
      </c>
      <c r="B409" s="15"/>
      <c r="C409" s="15"/>
      <c r="D409" s="15"/>
      <c r="E409" s="62">
        <v>852</v>
      </c>
      <c r="F409" s="63" t="s">
        <v>477</v>
      </c>
      <c r="G409" s="63" t="s">
        <v>431</v>
      </c>
      <c r="H409" s="62" t="s">
        <v>600</v>
      </c>
      <c r="I409" s="63"/>
      <c r="J409" s="77">
        <f t="shared" ref="J409:BA409" si="534">J410+J412</f>
        <v>1044360</v>
      </c>
      <c r="K409" s="77">
        <f t="shared" si="534"/>
        <v>1044360</v>
      </c>
      <c r="L409" s="77">
        <f t="shared" si="534"/>
        <v>0</v>
      </c>
      <c r="M409" s="77">
        <f t="shared" si="534"/>
        <v>0</v>
      </c>
      <c r="N409" s="77">
        <f t="shared" si="534"/>
        <v>0</v>
      </c>
      <c r="O409" s="77">
        <f t="shared" si="534"/>
        <v>0</v>
      </c>
      <c r="P409" s="77">
        <f t="shared" si="534"/>
        <v>0</v>
      </c>
      <c r="Q409" s="77">
        <f t="shared" si="534"/>
        <v>0</v>
      </c>
      <c r="R409" s="77">
        <f t="shared" si="534"/>
        <v>1044360</v>
      </c>
      <c r="S409" s="77">
        <f t="shared" si="534"/>
        <v>1044360</v>
      </c>
      <c r="T409" s="77">
        <f t="shared" si="534"/>
        <v>0</v>
      </c>
      <c r="U409" s="77">
        <f t="shared" si="534"/>
        <v>0</v>
      </c>
      <c r="V409" s="77">
        <f t="shared" si="534"/>
        <v>0</v>
      </c>
      <c r="W409" s="77">
        <f t="shared" si="534"/>
        <v>0</v>
      </c>
      <c r="X409" s="77">
        <f t="shared" si="534"/>
        <v>0</v>
      </c>
      <c r="Y409" s="77">
        <f t="shared" si="534"/>
        <v>0</v>
      </c>
      <c r="Z409" s="77">
        <f t="shared" si="534"/>
        <v>1044360</v>
      </c>
      <c r="AA409" s="77">
        <f t="shared" si="534"/>
        <v>1044360</v>
      </c>
      <c r="AB409" s="77">
        <f t="shared" si="534"/>
        <v>0</v>
      </c>
      <c r="AC409" s="77">
        <f t="shared" si="534"/>
        <v>0</v>
      </c>
      <c r="AD409" s="77">
        <f t="shared" si="534"/>
        <v>1044360</v>
      </c>
      <c r="AE409" s="77">
        <f t="shared" si="534"/>
        <v>1044360</v>
      </c>
      <c r="AF409" s="77">
        <f t="shared" si="534"/>
        <v>0</v>
      </c>
      <c r="AG409" s="77">
        <f t="shared" si="534"/>
        <v>0</v>
      </c>
      <c r="AH409" s="77">
        <f t="shared" si="534"/>
        <v>0</v>
      </c>
      <c r="AI409" s="77">
        <f t="shared" si="534"/>
        <v>0</v>
      </c>
      <c r="AJ409" s="77">
        <f t="shared" si="534"/>
        <v>0</v>
      </c>
      <c r="AK409" s="77">
        <f t="shared" si="534"/>
        <v>0</v>
      </c>
      <c r="AL409" s="77">
        <f t="shared" si="534"/>
        <v>1044360</v>
      </c>
      <c r="AM409" s="77">
        <f t="shared" si="534"/>
        <v>1044360</v>
      </c>
      <c r="AN409" s="77">
        <f t="shared" si="534"/>
        <v>0</v>
      </c>
      <c r="AO409" s="77">
        <f t="shared" si="534"/>
        <v>0</v>
      </c>
      <c r="AP409" s="77">
        <f t="shared" si="534"/>
        <v>1044360</v>
      </c>
      <c r="AQ409" s="77">
        <f t="shared" si="534"/>
        <v>1044360</v>
      </c>
      <c r="AR409" s="77">
        <f t="shared" si="534"/>
        <v>0</v>
      </c>
      <c r="AS409" s="77">
        <f t="shared" si="534"/>
        <v>0</v>
      </c>
      <c r="AT409" s="77">
        <f t="shared" si="534"/>
        <v>0</v>
      </c>
      <c r="AU409" s="77">
        <f t="shared" si="534"/>
        <v>0</v>
      </c>
      <c r="AV409" s="77">
        <f t="shared" si="534"/>
        <v>0</v>
      </c>
      <c r="AW409" s="77">
        <f t="shared" si="534"/>
        <v>0</v>
      </c>
      <c r="AX409" s="77">
        <f t="shared" si="534"/>
        <v>1044360</v>
      </c>
      <c r="AY409" s="77">
        <f t="shared" si="534"/>
        <v>1044360</v>
      </c>
      <c r="AZ409" s="77">
        <f t="shared" si="534"/>
        <v>0</v>
      </c>
      <c r="BA409" s="77">
        <f t="shared" si="534"/>
        <v>0</v>
      </c>
      <c r="BB409" s="103">
        <v>0</v>
      </c>
      <c r="BC409" s="103">
        <v>0</v>
      </c>
    </row>
    <row r="410" spans="1:55" s="11" customFormat="1" ht="105.75" customHeight="1" x14ac:dyDescent="0.25">
      <c r="A410" s="27" t="s">
        <v>333</v>
      </c>
      <c r="B410" s="27"/>
      <c r="C410" s="27"/>
      <c r="D410" s="27"/>
      <c r="E410" s="62">
        <v>852</v>
      </c>
      <c r="F410" s="63" t="s">
        <v>477</v>
      </c>
      <c r="G410" s="63" t="s">
        <v>431</v>
      </c>
      <c r="H410" s="62" t="s">
        <v>600</v>
      </c>
      <c r="I410" s="63" t="s">
        <v>334</v>
      </c>
      <c r="J410" s="77">
        <f t="shared" ref="J410:BA410" si="535">J411</f>
        <v>572500</v>
      </c>
      <c r="K410" s="77">
        <f t="shared" si="535"/>
        <v>572500</v>
      </c>
      <c r="L410" s="77">
        <f t="shared" si="535"/>
        <v>0</v>
      </c>
      <c r="M410" s="77">
        <f t="shared" si="535"/>
        <v>0</v>
      </c>
      <c r="N410" s="77">
        <f t="shared" si="535"/>
        <v>52835</v>
      </c>
      <c r="O410" s="77">
        <f t="shared" si="535"/>
        <v>52835</v>
      </c>
      <c r="P410" s="77">
        <f t="shared" si="535"/>
        <v>0</v>
      </c>
      <c r="Q410" s="77">
        <f t="shared" si="535"/>
        <v>0</v>
      </c>
      <c r="R410" s="77">
        <f t="shared" si="535"/>
        <v>625335</v>
      </c>
      <c r="S410" s="77">
        <f t="shared" si="535"/>
        <v>625335</v>
      </c>
      <c r="T410" s="77">
        <f t="shared" si="535"/>
        <v>0</v>
      </c>
      <c r="U410" s="77">
        <f t="shared" si="535"/>
        <v>0</v>
      </c>
      <c r="V410" s="77">
        <f t="shared" si="535"/>
        <v>79352</v>
      </c>
      <c r="W410" s="77">
        <f t="shared" si="535"/>
        <v>79352</v>
      </c>
      <c r="X410" s="77">
        <f t="shared" si="535"/>
        <v>0</v>
      </c>
      <c r="Y410" s="77">
        <f t="shared" si="535"/>
        <v>0</v>
      </c>
      <c r="Z410" s="77">
        <f t="shared" si="535"/>
        <v>704687</v>
      </c>
      <c r="AA410" s="77">
        <f t="shared" si="535"/>
        <v>704687</v>
      </c>
      <c r="AB410" s="77">
        <f t="shared" si="535"/>
        <v>0</v>
      </c>
      <c r="AC410" s="77">
        <f t="shared" si="535"/>
        <v>0</v>
      </c>
      <c r="AD410" s="77">
        <f t="shared" si="535"/>
        <v>572500</v>
      </c>
      <c r="AE410" s="77">
        <f t="shared" si="535"/>
        <v>572500</v>
      </c>
      <c r="AF410" s="77">
        <f t="shared" si="535"/>
        <v>0</v>
      </c>
      <c r="AG410" s="77">
        <f t="shared" si="535"/>
        <v>0</v>
      </c>
      <c r="AH410" s="77">
        <f t="shared" si="535"/>
        <v>0</v>
      </c>
      <c r="AI410" s="77">
        <f t="shared" si="535"/>
        <v>0</v>
      </c>
      <c r="AJ410" s="77">
        <f t="shared" si="535"/>
        <v>0</v>
      </c>
      <c r="AK410" s="77">
        <f t="shared" si="535"/>
        <v>0</v>
      </c>
      <c r="AL410" s="77">
        <f t="shared" si="535"/>
        <v>572500</v>
      </c>
      <c r="AM410" s="77">
        <f t="shared" si="535"/>
        <v>572500</v>
      </c>
      <c r="AN410" s="77">
        <f t="shared" si="535"/>
        <v>0</v>
      </c>
      <c r="AO410" s="77">
        <f t="shared" si="535"/>
        <v>0</v>
      </c>
      <c r="AP410" s="77">
        <f t="shared" si="535"/>
        <v>572500</v>
      </c>
      <c r="AQ410" s="77">
        <f t="shared" si="535"/>
        <v>572500</v>
      </c>
      <c r="AR410" s="77">
        <f t="shared" si="535"/>
        <v>0</v>
      </c>
      <c r="AS410" s="77">
        <f t="shared" si="535"/>
        <v>0</v>
      </c>
      <c r="AT410" s="77">
        <f t="shared" si="535"/>
        <v>0</v>
      </c>
      <c r="AU410" s="77">
        <f t="shared" si="535"/>
        <v>0</v>
      </c>
      <c r="AV410" s="77">
        <f t="shared" si="535"/>
        <v>0</v>
      </c>
      <c r="AW410" s="77">
        <f t="shared" si="535"/>
        <v>0</v>
      </c>
      <c r="AX410" s="77">
        <f t="shared" si="535"/>
        <v>572500</v>
      </c>
      <c r="AY410" s="77">
        <f t="shared" si="535"/>
        <v>572500</v>
      </c>
      <c r="AZ410" s="77">
        <f t="shared" si="535"/>
        <v>0</v>
      </c>
      <c r="BA410" s="77">
        <f t="shared" si="535"/>
        <v>0</v>
      </c>
      <c r="BB410" s="103">
        <v>0</v>
      </c>
      <c r="BC410" s="103">
        <v>0</v>
      </c>
    </row>
    <row r="411" spans="1:55" s="11" customFormat="1" ht="48" customHeight="1" x14ac:dyDescent="0.25">
      <c r="A411" s="27" t="s">
        <v>335</v>
      </c>
      <c r="B411" s="15"/>
      <c r="C411" s="15"/>
      <c r="D411" s="15"/>
      <c r="E411" s="62">
        <v>852</v>
      </c>
      <c r="F411" s="63" t="s">
        <v>477</v>
      </c>
      <c r="G411" s="63" t="s">
        <v>431</v>
      </c>
      <c r="H411" s="62" t="s">
        <v>600</v>
      </c>
      <c r="I411" s="63" t="s">
        <v>336</v>
      </c>
      <c r="J411" s="77">
        <v>572500</v>
      </c>
      <c r="K411" s="77">
        <f>J411</f>
        <v>572500</v>
      </c>
      <c r="L411" s="77"/>
      <c r="M411" s="77"/>
      <c r="N411" s="77">
        <v>52835</v>
      </c>
      <c r="O411" s="77">
        <f>N411</f>
        <v>52835</v>
      </c>
      <c r="P411" s="77"/>
      <c r="Q411" s="77"/>
      <c r="R411" s="77">
        <f>J411+N411</f>
        <v>625335</v>
      </c>
      <c r="S411" s="77">
        <f>K411+O411</f>
        <v>625335</v>
      </c>
      <c r="T411" s="77">
        <f>L411+P411</f>
        <v>0</v>
      </c>
      <c r="U411" s="77">
        <f>M411+Q411</f>
        <v>0</v>
      </c>
      <c r="V411" s="77">
        <f>60946+18406</f>
        <v>79352</v>
      </c>
      <c r="W411" s="77">
        <f>V411</f>
        <v>79352</v>
      </c>
      <c r="X411" s="77"/>
      <c r="Y411" s="77"/>
      <c r="Z411" s="77">
        <f>R411+V411</f>
        <v>704687</v>
      </c>
      <c r="AA411" s="77">
        <f>S411+W411</f>
        <v>704687</v>
      </c>
      <c r="AB411" s="77">
        <f>T411+X411</f>
        <v>0</v>
      </c>
      <c r="AC411" s="77">
        <f>U411+Y411</f>
        <v>0</v>
      </c>
      <c r="AD411" s="77">
        <v>572500</v>
      </c>
      <c r="AE411" s="77">
        <f>AD411</f>
        <v>572500</v>
      </c>
      <c r="AF411" s="77"/>
      <c r="AG411" s="77"/>
      <c r="AH411" s="77"/>
      <c r="AI411" s="77">
        <f>AH411</f>
        <v>0</v>
      </c>
      <c r="AJ411" s="77"/>
      <c r="AK411" s="77"/>
      <c r="AL411" s="77">
        <f>AD411+AH411</f>
        <v>572500</v>
      </c>
      <c r="AM411" s="77">
        <f>AE411+AI411</f>
        <v>572500</v>
      </c>
      <c r="AN411" s="77">
        <f>AF411+AJ411</f>
        <v>0</v>
      </c>
      <c r="AO411" s="77">
        <f>AG411+AK411</f>
        <v>0</v>
      </c>
      <c r="AP411" s="77">
        <v>572500</v>
      </c>
      <c r="AQ411" s="77">
        <f>AP411</f>
        <v>572500</v>
      </c>
      <c r="AR411" s="77"/>
      <c r="AS411" s="77"/>
      <c r="AT411" s="77"/>
      <c r="AU411" s="77">
        <f>AT411</f>
        <v>0</v>
      </c>
      <c r="AV411" s="77"/>
      <c r="AW411" s="77"/>
      <c r="AX411" s="77">
        <f>AP411+AT411</f>
        <v>572500</v>
      </c>
      <c r="AY411" s="77">
        <f>AQ411+AU411</f>
        <v>572500</v>
      </c>
      <c r="AZ411" s="77">
        <f>AR411+AV411</f>
        <v>0</v>
      </c>
      <c r="BA411" s="77">
        <f>AS411+AW411</f>
        <v>0</v>
      </c>
      <c r="BB411" s="103">
        <v>0</v>
      </c>
      <c r="BC411" s="103">
        <v>0</v>
      </c>
    </row>
    <row r="412" spans="1:55" s="11" customFormat="1" ht="48" customHeight="1" x14ac:dyDescent="0.25">
      <c r="A412" s="27" t="s">
        <v>337</v>
      </c>
      <c r="B412" s="15"/>
      <c r="C412" s="15"/>
      <c r="D412" s="15"/>
      <c r="E412" s="62">
        <v>852</v>
      </c>
      <c r="F412" s="63" t="s">
        <v>477</v>
      </c>
      <c r="G412" s="63" t="s">
        <v>431</v>
      </c>
      <c r="H412" s="62" t="s">
        <v>600</v>
      </c>
      <c r="I412" s="63" t="s">
        <v>338</v>
      </c>
      <c r="J412" s="77">
        <f t="shared" ref="J412:BA412" si="536">J413</f>
        <v>471860</v>
      </c>
      <c r="K412" s="77">
        <f t="shared" si="536"/>
        <v>471860</v>
      </c>
      <c r="L412" s="77">
        <f t="shared" si="536"/>
        <v>0</v>
      </c>
      <c r="M412" s="77">
        <f t="shared" si="536"/>
        <v>0</v>
      </c>
      <c r="N412" s="77">
        <f t="shared" si="536"/>
        <v>-52835</v>
      </c>
      <c r="O412" s="77">
        <f t="shared" si="536"/>
        <v>-52835</v>
      </c>
      <c r="P412" s="77">
        <f t="shared" si="536"/>
        <v>0</v>
      </c>
      <c r="Q412" s="77">
        <f t="shared" si="536"/>
        <v>0</v>
      </c>
      <c r="R412" s="77">
        <f t="shared" si="536"/>
        <v>419025</v>
      </c>
      <c r="S412" s="77">
        <f t="shared" si="536"/>
        <v>419025</v>
      </c>
      <c r="T412" s="77">
        <f t="shared" si="536"/>
        <v>0</v>
      </c>
      <c r="U412" s="77">
        <f t="shared" si="536"/>
        <v>0</v>
      </c>
      <c r="V412" s="77">
        <f t="shared" si="536"/>
        <v>-79352</v>
      </c>
      <c r="W412" s="77">
        <f t="shared" si="536"/>
        <v>-79352</v>
      </c>
      <c r="X412" s="77">
        <f t="shared" si="536"/>
        <v>0</v>
      </c>
      <c r="Y412" s="77">
        <f t="shared" si="536"/>
        <v>0</v>
      </c>
      <c r="Z412" s="77">
        <f t="shared" si="536"/>
        <v>339673</v>
      </c>
      <c r="AA412" s="77">
        <f t="shared" si="536"/>
        <v>339673</v>
      </c>
      <c r="AB412" s="77">
        <f t="shared" si="536"/>
        <v>0</v>
      </c>
      <c r="AC412" s="77">
        <f t="shared" si="536"/>
        <v>0</v>
      </c>
      <c r="AD412" s="77">
        <f t="shared" si="536"/>
        <v>471860</v>
      </c>
      <c r="AE412" s="77">
        <f t="shared" si="536"/>
        <v>471860</v>
      </c>
      <c r="AF412" s="77">
        <f t="shared" si="536"/>
        <v>0</v>
      </c>
      <c r="AG412" s="77">
        <f t="shared" si="536"/>
        <v>0</v>
      </c>
      <c r="AH412" s="77">
        <f t="shared" si="536"/>
        <v>0</v>
      </c>
      <c r="AI412" s="77">
        <f t="shared" si="536"/>
        <v>0</v>
      </c>
      <c r="AJ412" s="77">
        <f t="shared" si="536"/>
        <v>0</v>
      </c>
      <c r="AK412" s="77">
        <f t="shared" si="536"/>
        <v>0</v>
      </c>
      <c r="AL412" s="77">
        <f t="shared" si="536"/>
        <v>471860</v>
      </c>
      <c r="AM412" s="77">
        <f t="shared" si="536"/>
        <v>471860</v>
      </c>
      <c r="AN412" s="77">
        <f t="shared" si="536"/>
        <v>0</v>
      </c>
      <c r="AO412" s="77">
        <f t="shared" si="536"/>
        <v>0</v>
      </c>
      <c r="AP412" s="77">
        <f t="shared" si="536"/>
        <v>471860</v>
      </c>
      <c r="AQ412" s="77">
        <f t="shared" si="536"/>
        <v>471860</v>
      </c>
      <c r="AR412" s="77">
        <f t="shared" si="536"/>
        <v>0</v>
      </c>
      <c r="AS412" s="77">
        <f t="shared" si="536"/>
        <v>0</v>
      </c>
      <c r="AT412" s="77">
        <f t="shared" si="536"/>
        <v>0</v>
      </c>
      <c r="AU412" s="77">
        <f t="shared" si="536"/>
        <v>0</v>
      </c>
      <c r="AV412" s="77">
        <f t="shared" si="536"/>
        <v>0</v>
      </c>
      <c r="AW412" s="77">
        <f t="shared" si="536"/>
        <v>0</v>
      </c>
      <c r="AX412" s="77">
        <f t="shared" si="536"/>
        <v>471860</v>
      </c>
      <c r="AY412" s="77">
        <f t="shared" si="536"/>
        <v>471860</v>
      </c>
      <c r="AZ412" s="77">
        <f t="shared" si="536"/>
        <v>0</v>
      </c>
      <c r="BA412" s="77">
        <f t="shared" si="536"/>
        <v>0</v>
      </c>
      <c r="BB412" s="103">
        <v>0</v>
      </c>
      <c r="BC412" s="103">
        <v>0</v>
      </c>
    </row>
    <row r="413" spans="1:55" s="11" customFormat="1" ht="48" customHeight="1" x14ac:dyDescent="0.25">
      <c r="A413" s="27" t="s">
        <v>339</v>
      </c>
      <c r="B413" s="27"/>
      <c r="C413" s="27"/>
      <c r="D413" s="27"/>
      <c r="E413" s="62">
        <v>852</v>
      </c>
      <c r="F413" s="63" t="s">
        <v>477</v>
      </c>
      <c r="G413" s="63" t="s">
        <v>431</v>
      </c>
      <c r="H413" s="62" t="s">
        <v>600</v>
      </c>
      <c r="I413" s="63" t="s">
        <v>340</v>
      </c>
      <c r="J413" s="77">
        <v>471860</v>
      </c>
      <c r="K413" s="77">
        <f>J413</f>
        <v>471860</v>
      </c>
      <c r="L413" s="77"/>
      <c r="M413" s="77"/>
      <c r="N413" s="77">
        <v>-52835</v>
      </c>
      <c r="O413" s="77">
        <f>N413</f>
        <v>-52835</v>
      </c>
      <c r="P413" s="77"/>
      <c r="Q413" s="77"/>
      <c r="R413" s="77">
        <f>J413+N413</f>
        <v>419025</v>
      </c>
      <c r="S413" s="77">
        <f>K413+O413</f>
        <v>419025</v>
      </c>
      <c r="T413" s="77">
        <f>L413+P413</f>
        <v>0</v>
      </c>
      <c r="U413" s="77">
        <f>M413+Q413</f>
        <v>0</v>
      </c>
      <c r="V413" s="77">
        <v>-79352</v>
      </c>
      <c r="W413" s="77">
        <f>V413</f>
        <v>-79352</v>
      </c>
      <c r="X413" s="77"/>
      <c r="Y413" s="77"/>
      <c r="Z413" s="77">
        <f>R413+V413</f>
        <v>339673</v>
      </c>
      <c r="AA413" s="77">
        <f>S413+W413</f>
        <v>339673</v>
      </c>
      <c r="AB413" s="77">
        <f>T413+X413</f>
        <v>0</v>
      </c>
      <c r="AC413" s="77">
        <f>U413+Y413</f>
        <v>0</v>
      </c>
      <c r="AD413" s="77">
        <v>471860</v>
      </c>
      <c r="AE413" s="77">
        <f>AD413</f>
        <v>471860</v>
      </c>
      <c r="AF413" s="77"/>
      <c r="AG413" s="77"/>
      <c r="AH413" s="77"/>
      <c r="AI413" s="77">
        <f>AH413</f>
        <v>0</v>
      </c>
      <c r="AJ413" s="77"/>
      <c r="AK413" s="77"/>
      <c r="AL413" s="77">
        <f>AD413+AH413</f>
        <v>471860</v>
      </c>
      <c r="AM413" s="77">
        <f>AE413+AI413</f>
        <v>471860</v>
      </c>
      <c r="AN413" s="77">
        <f>AF413+AJ413</f>
        <v>0</v>
      </c>
      <c r="AO413" s="77">
        <f>AG413+AK413</f>
        <v>0</v>
      </c>
      <c r="AP413" s="77">
        <v>471860</v>
      </c>
      <c r="AQ413" s="77">
        <f>AP413</f>
        <v>471860</v>
      </c>
      <c r="AR413" s="77"/>
      <c r="AS413" s="77"/>
      <c r="AT413" s="77"/>
      <c r="AU413" s="77">
        <f>AT413</f>
        <v>0</v>
      </c>
      <c r="AV413" s="77"/>
      <c r="AW413" s="77"/>
      <c r="AX413" s="77">
        <f>AP413+AT413</f>
        <v>471860</v>
      </c>
      <c r="AY413" s="77">
        <f>AQ413+AU413</f>
        <v>471860</v>
      </c>
      <c r="AZ413" s="77">
        <f>AR413+AV413</f>
        <v>0</v>
      </c>
      <c r="BA413" s="77">
        <f>AS413+AW413</f>
        <v>0</v>
      </c>
      <c r="BB413" s="103">
        <v>0</v>
      </c>
      <c r="BC413" s="103">
        <v>0</v>
      </c>
    </row>
    <row r="414" spans="1:55" s="116" customFormat="1" ht="32.25" hidden="1" customHeight="1" x14ac:dyDescent="0.25">
      <c r="A414" s="27" t="s">
        <v>354</v>
      </c>
      <c r="B414" s="12"/>
      <c r="C414" s="12"/>
      <c r="D414" s="12"/>
      <c r="E414" s="62">
        <v>852</v>
      </c>
      <c r="F414" s="63" t="s">
        <v>477</v>
      </c>
      <c r="G414" s="63" t="s">
        <v>431</v>
      </c>
      <c r="H414" s="62" t="s">
        <v>601</v>
      </c>
      <c r="I414" s="63"/>
      <c r="J414" s="77">
        <f t="shared" ref="J414:S415" si="537">J415</f>
        <v>1226100</v>
      </c>
      <c r="K414" s="77">
        <f t="shared" si="537"/>
        <v>0</v>
      </c>
      <c r="L414" s="77">
        <f t="shared" si="537"/>
        <v>1226100</v>
      </c>
      <c r="M414" s="77">
        <f t="shared" si="537"/>
        <v>0</v>
      </c>
      <c r="N414" s="77">
        <f t="shared" si="537"/>
        <v>79900</v>
      </c>
      <c r="O414" s="77">
        <f t="shared" si="537"/>
        <v>0</v>
      </c>
      <c r="P414" s="77">
        <f t="shared" si="537"/>
        <v>79900</v>
      </c>
      <c r="Q414" s="77">
        <f t="shared" si="537"/>
        <v>0</v>
      </c>
      <c r="R414" s="77">
        <f t="shared" si="537"/>
        <v>1306000</v>
      </c>
      <c r="S414" s="77">
        <f t="shared" si="537"/>
        <v>0</v>
      </c>
      <c r="T414" s="77">
        <f t="shared" ref="T414:AC415" si="538">T415</f>
        <v>1306000</v>
      </c>
      <c r="U414" s="77">
        <f t="shared" si="538"/>
        <v>0</v>
      </c>
      <c r="V414" s="77">
        <f t="shared" si="538"/>
        <v>0</v>
      </c>
      <c r="W414" s="77">
        <f t="shared" si="538"/>
        <v>0</v>
      </c>
      <c r="X414" s="77">
        <f t="shared" si="538"/>
        <v>0</v>
      </c>
      <c r="Y414" s="77">
        <f t="shared" si="538"/>
        <v>0</v>
      </c>
      <c r="Z414" s="77">
        <f t="shared" si="538"/>
        <v>1306000</v>
      </c>
      <c r="AA414" s="77">
        <f t="shared" si="538"/>
        <v>0</v>
      </c>
      <c r="AB414" s="77">
        <f t="shared" si="538"/>
        <v>1306000</v>
      </c>
      <c r="AC414" s="77">
        <f t="shared" si="538"/>
        <v>0</v>
      </c>
      <c r="AD414" s="77">
        <f t="shared" ref="AD414:AM415" si="539">AD415</f>
        <v>1226100</v>
      </c>
      <c r="AE414" s="77">
        <f t="shared" si="539"/>
        <v>0</v>
      </c>
      <c r="AF414" s="77">
        <f t="shared" si="539"/>
        <v>1226100</v>
      </c>
      <c r="AG414" s="77">
        <f t="shared" si="539"/>
        <v>0</v>
      </c>
      <c r="AH414" s="77">
        <f t="shared" si="539"/>
        <v>0</v>
      </c>
      <c r="AI414" s="77">
        <f t="shared" si="539"/>
        <v>0</v>
      </c>
      <c r="AJ414" s="77">
        <f t="shared" si="539"/>
        <v>0</v>
      </c>
      <c r="AK414" s="77">
        <f t="shared" si="539"/>
        <v>0</v>
      </c>
      <c r="AL414" s="77">
        <f t="shared" si="539"/>
        <v>1226100</v>
      </c>
      <c r="AM414" s="77">
        <f t="shared" si="539"/>
        <v>0</v>
      </c>
      <c r="AN414" s="77">
        <f t="shared" ref="AN414:AW415" si="540">AN415</f>
        <v>1226100</v>
      </c>
      <c r="AO414" s="77">
        <f t="shared" si="540"/>
        <v>0</v>
      </c>
      <c r="AP414" s="77">
        <f t="shared" si="540"/>
        <v>1226100</v>
      </c>
      <c r="AQ414" s="77">
        <f t="shared" si="540"/>
        <v>0</v>
      </c>
      <c r="AR414" s="77">
        <f t="shared" si="540"/>
        <v>1226100</v>
      </c>
      <c r="AS414" s="77">
        <f t="shared" si="540"/>
        <v>0</v>
      </c>
      <c r="AT414" s="77">
        <f t="shared" si="540"/>
        <v>0</v>
      </c>
      <c r="AU414" s="77">
        <f t="shared" si="540"/>
        <v>0</v>
      </c>
      <c r="AV414" s="77">
        <f t="shared" si="540"/>
        <v>0</v>
      </c>
      <c r="AW414" s="77">
        <f t="shared" si="540"/>
        <v>0</v>
      </c>
      <c r="AX414" s="77">
        <f t="shared" ref="AX414:BA415" si="541">AX415</f>
        <v>1226100</v>
      </c>
      <c r="AY414" s="77">
        <f t="shared" si="541"/>
        <v>0</v>
      </c>
      <c r="AZ414" s="77">
        <f t="shared" si="541"/>
        <v>1226100</v>
      </c>
      <c r="BA414" s="77">
        <f t="shared" si="541"/>
        <v>0</v>
      </c>
      <c r="BB414" s="103">
        <v>0</v>
      </c>
      <c r="BC414" s="103">
        <v>0</v>
      </c>
    </row>
    <row r="415" spans="1:55" s="11" customFormat="1" ht="32.25" hidden="1" customHeight="1" x14ac:dyDescent="0.25">
      <c r="A415" s="27" t="s">
        <v>333</v>
      </c>
      <c r="B415" s="12"/>
      <c r="C415" s="12"/>
      <c r="D415" s="12"/>
      <c r="E415" s="62">
        <v>852</v>
      </c>
      <c r="F415" s="63" t="s">
        <v>477</v>
      </c>
      <c r="G415" s="63" t="s">
        <v>431</v>
      </c>
      <c r="H415" s="62" t="s">
        <v>601</v>
      </c>
      <c r="I415" s="63" t="s">
        <v>334</v>
      </c>
      <c r="J415" s="77">
        <f t="shared" si="537"/>
        <v>1226100</v>
      </c>
      <c r="K415" s="77">
        <f t="shared" si="537"/>
        <v>0</v>
      </c>
      <c r="L415" s="77">
        <f t="shared" si="537"/>
        <v>1226100</v>
      </c>
      <c r="M415" s="77">
        <f t="shared" si="537"/>
        <v>0</v>
      </c>
      <c r="N415" s="77">
        <f t="shared" si="537"/>
        <v>79900</v>
      </c>
      <c r="O415" s="77">
        <f t="shared" si="537"/>
        <v>0</v>
      </c>
      <c r="P415" s="77">
        <f t="shared" si="537"/>
        <v>79900</v>
      </c>
      <c r="Q415" s="77">
        <f t="shared" si="537"/>
        <v>0</v>
      </c>
      <c r="R415" s="77">
        <f t="shared" si="537"/>
        <v>1306000</v>
      </c>
      <c r="S415" s="77">
        <f t="shared" si="537"/>
        <v>0</v>
      </c>
      <c r="T415" s="77">
        <f t="shared" si="538"/>
        <v>1306000</v>
      </c>
      <c r="U415" s="77">
        <f t="shared" si="538"/>
        <v>0</v>
      </c>
      <c r="V415" s="77">
        <f t="shared" si="538"/>
        <v>0</v>
      </c>
      <c r="W415" s="77">
        <f t="shared" si="538"/>
        <v>0</v>
      </c>
      <c r="X415" s="77">
        <f t="shared" si="538"/>
        <v>0</v>
      </c>
      <c r="Y415" s="77">
        <f t="shared" si="538"/>
        <v>0</v>
      </c>
      <c r="Z415" s="77">
        <f t="shared" si="538"/>
        <v>1306000</v>
      </c>
      <c r="AA415" s="77">
        <f t="shared" si="538"/>
        <v>0</v>
      </c>
      <c r="AB415" s="77">
        <f t="shared" si="538"/>
        <v>1306000</v>
      </c>
      <c r="AC415" s="77">
        <f t="shared" si="538"/>
        <v>0</v>
      </c>
      <c r="AD415" s="77">
        <f t="shared" si="539"/>
        <v>1226100</v>
      </c>
      <c r="AE415" s="77">
        <f t="shared" si="539"/>
        <v>0</v>
      </c>
      <c r="AF415" s="77">
        <f t="shared" si="539"/>
        <v>1226100</v>
      </c>
      <c r="AG415" s="77">
        <f t="shared" si="539"/>
        <v>0</v>
      </c>
      <c r="AH415" s="77">
        <f t="shared" si="539"/>
        <v>0</v>
      </c>
      <c r="AI415" s="77">
        <f t="shared" si="539"/>
        <v>0</v>
      </c>
      <c r="AJ415" s="77">
        <f t="shared" si="539"/>
        <v>0</v>
      </c>
      <c r="AK415" s="77">
        <f t="shared" si="539"/>
        <v>0</v>
      </c>
      <c r="AL415" s="77">
        <f t="shared" si="539"/>
        <v>1226100</v>
      </c>
      <c r="AM415" s="77">
        <f t="shared" si="539"/>
        <v>0</v>
      </c>
      <c r="AN415" s="77">
        <f t="shared" si="540"/>
        <v>1226100</v>
      </c>
      <c r="AO415" s="77">
        <f t="shared" si="540"/>
        <v>0</v>
      </c>
      <c r="AP415" s="77">
        <f t="shared" si="540"/>
        <v>1226100</v>
      </c>
      <c r="AQ415" s="77">
        <f t="shared" si="540"/>
        <v>0</v>
      </c>
      <c r="AR415" s="77">
        <f t="shared" si="540"/>
        <v>1226100</v>
      </c>
      <c r="AS415" s="77">
        <f t="shared" si="540"/>
        <v>0</v>
      </c>
      <c r="AT415" s="77">
        <f t="shared" si="540"/>
        <v>0</v>
      </c>
      <c r="AU415" s="77">
        <f t="shared" si="540"/>
        <v>0</v>
      </c>
      <c r="AV415" s="77">
        <f t="shared" si="540"/>
        <v>0</v>
      </c>
      <c r="AW415" s="77">
        <f t="shared" si="540"/>
        <v>0</v>
      </c>
      <c r="AX415" s="77">
        <f t="shared" si="541"/>
        <v>1226100</v>
      </c>
      <c r="AY415" s="77">
        <f t="shared" si="541"/>
        <v>0</v>
      </c>
      <c r="AZ415" s="77">
        <f t="shared" si="541"/>
        <v>1226100</v>
      </c>
      <c r="BA415" s="77">
        <f t="shared" si="541"/>
        <v>0</v>
      </c>
      <c r="BB415" s="103">
        <v>0</v>
      </c>
      <c r="BC415" s="103">
        <v>0</v>
      </c>
    </row>
    <row r="416" spans="1:55" s="11" customFormat="1" ht="32.25" hidden="1" customHeight="1" x14ac:dyDescent="0.25">
      <c r="A416" s="27" t="s">
        <v>335</v>
      </c>
      <c r="B416" s="12"/>
      <c r="C416" s="12"/>
      <c r="D416" s="12"/>
      <c r="E416" s="62">
        <v>852</v>
      </c>
      <c r="F416" s="63" t="s">
        <v>477</v>
      </c>
      <c r="G416" s="63" t="s">
        <v>431</v>
      </c>
      <c r="H416" s="62" t="s">
        <v>601</v>
      </c>
      <c r="I416" s="63" t="s">
        <v>336</v>
      </c>
      <c r="J416" s="77">
        <v>1226100</v>
      </c>
      <c r="K416" s="77"/>
      <c r="L416" s="77">
        <f>J416</f>
        <v>1226100</v>
      </c>
      <c r="M416" s="77"/>
      <c r="N416" s="77">
        <v>79900</v>
      </c>
      <c r="O416" s="77"/>
      <c r="P416" s="77">
        <f>N416</f>
        <v>79900</v>
      </c>
      <c r="Q416" s="77"/>
      <c r="R416" s="77">
        <f>J416+N416</f>
        <v>1306000</v>
      </c>
      <c r="S416" s="77">
        <f>K416+O416</f>
        <v>0</v>
      </c>
      <c r="T416" s="77">
        <f>L416+P416</f>
        <v>1306000</v>
      </c>
      <c r="U416" s="77">
        <f>M416+Q416</f>
        <v>0</v>
      </c>
      <c r="V416" s="77"/>
      <c r="W416" s="77"/>
      <c r="X416" s="77">
        <f>V416</f>
        <v>0</v>
      </c>
      <c r="Y416" s="77"/>
      <c r="Z416" s="77">
        <f>R416+V416</f>
        <v>1306000</v>
      </c>
      <c r="AA416" s="77">
        <f>S416+W416</f>
        <v>0</v>
      </c>
      <c r="AB416" s="77">
        <f>T416+X416</f>
        <v>1306000</v>
      </c>
      <c r="AC416" s="77">
        <f>U416+Y416</f>
        <v>0</v>
      </c>
      <c r="AD416" s="77">
        <v>1226100</v>
      </c>
      <c r="AE416" s="77"/>
      <c r="AF416" s="77">
        <f>AD416</f>
        <v>1226100</v>
      </c>
      <c r="AG416" s="77"/>
      <c r="AH416" s="77"/>
      <c r="AI416" s="77"/>
      <c r="AJ416" s="77">
        <f>AH416</f>
        <v>0</v>
      </c>
      <c r="AK416" s="77"/>
      <c r="AL416" s="77">
        <f>AD416+AH416</f>
        <v>1226100</v>
      </c>
      <c r="AM416" s="77">
        <f>AE416+AI416</f>
        <v>0</v>
      </c>
      <c r="AN416" s="77">
        <f>AF416+AJ416</f>
        <v>1226100</v>
      </c>
      <c r="AO416" s="77">
        <f>AG416+AK416</f>
        <v>0</v>
      </c>
      <c r="AP416" s="77">
        <v>1226100</v>
      </c>
      <c r="AQ416" s="77"/>
      <c r="AR416" s="77">
        <f>AP416</f>
        <v>1226100</v>
      </c>
      <c r="AS416" s="77"/>
      <c r="AT416" s="77"/>
      <c r="AU416" s="77"/>
      <c r="AV416" s="77">
        <f>AT416</f>
        <v>0</v>
      </c>
      <c r="AW416" s="77"/>
      <c r="AX416" s="77">
        <f>AP416+AT416</f>
        <v>1226100</v>
      </c>
      <c r="AY416" s="77">
        <f>AQ416+AU416</f>
        <v>0</v>
      </c>
      <c r="AZ416" s="77">
        <f>AR416+AV416</f>
        <v>1226100</v>
      </c>
      <c r="BA416" s="77">
        <f>AS416+AW416</f>
        <v>0</v>
      </c>
      <c r="BB416" s="103">
        <v>0</v>
      </c>
      <c r="BC416" s="103">
        <v>0</v>
      </c>
    </row>
    <row r="417" spans="1:55" s="11" customFormat="1" ht="63" customHeight="1" x14ac:dyDescent="0.25">
      <c r="A417" s="27" t="s">
        <v>602</v>
      </c>
      <c r="B417" s="27"/>
      <c r="C417" s="27"/>
      <c r="D417" s="27"/>
      <c r="E417" s="62">
        <v>852</v>
      </c>
      <c r="F417" s="63" t="s">
        <v>477</v>
      </c>
      <c r="G417" s="63" t="s">
        <v>431</v>
      </c>
      <c r="H417" s="62" t="s">
        <v>603</v>
      </c>
      <c r="I417" s="63"/>
      <c r="J417" s="77">
        <f t="shared" ref="J417:BA417" si="542">J418+J420+J422</f>
        <v>15609100</v>
      </c>
      <c r="K417" s="77">
        <f t="shared" si="542"/>
        <v>0</v>
      </c>
      <c r="L417" s="77">
        <f t="shared" si="542"/>
        <v>15609100</v>
      </c>
      <c r="M417" s="77">
        <f t="shared" si="542"/>
        <v>0</v>
      </c>
      <c r="N417" s="77">
        <f t="shared" si="542"/>
        <v>1798951</v>
      </c>
      <c r="O417" s="77">
        <f t="shared" si="542"/>
        <v>0</v>
      </c>
      <c r="P417" s="77">
        <f t="shared" si="542"/>
        <v>1798951</v>
      </c>
      <c r="Q417" s="77">
        <f t="shared" si="542"/>
        <v>0</v>
      </c>
      <c r="R417" s="77">
        <f t="shared" si="542"/>
        <v>17408051</v>
      </c>
      <c r="S417" s="77">
        <f t="shared" si="542"/>
        <v>0</v>
      </c>
      <c r="T417" s="77">
        <f t="shared" si="542"/>
        <v>17408051</v>
      </c>
      <c r="U417" s="77">
        <f t="shared" si="542"/>
        <v>0</v>
      </c>
      <c r="V417" s="77">
        <f t="shared" si="542"/>
        <v>468396</v>
      </c>
      <c r="W417" s="77">
        <f t="shared" si="542"/>
        <v>0</v>
      </c>
      <c r="X417" s="77">
        <f t="shared" si="542"/>
        <v>468396</v>
      </c>
      <c r="Y417" s="77">
        <f t="shared" si="542"/>
        <v>0</v>
      </c>
      <c r="Z417" s="77">
        <f t="shared" si="542"/>
        <v>17876447</v>
      </c>
      <c r="AA417" s="77">
        <f t="shared" si="542"/>
        <v>0</v>
      </c>
      <c r="AB417" s="77">
        <f t="shared" si="542"/>
        <v>17876447</v>
      </c>
      <c r="AC417" s="77">
        <f t="shared" si="542"/>
        <v>0</v>
      </c>
      <c r="AD417" s="77">
        <f t="shared" si="542"/>
        <v>14563800</v>
      </c>
      <c r="AE417" s="77">
        <f t="shared" si="542"/>
        <v>0</v>
      </c>
      <c r="AF417" s="77">
        <f t="shared" si="542"/>
        <v>14563800</v>
      </c>
      <c r="AG417" s="77">
        <f t="shared" si="542"/>
        <v>0</v>
      </c>
      <c r="AH417" s="77">
        <f t="shared" si="542"/>
        <v>0</v>
      </c>
      <c r="AI417" s="77">
        <f t="shared" si="542"/>
        <v>0</v>
      </c>
      <c r="AJ417" s="77">
        <f t="shared" si="542"/>
        <v>0</v>
      </c>
      <c r="AK417" s="77">
        <f t="shared" si="542"/>
        <v>0</v>
      </c>
      <c r="AL417" s="77">
        <f t="shared" si="542"/>
        <v>14563800</v>
      </c>
      <c r="AM417" s="77">
        <f t="shared" si="542"/>
        <v>0</v>
      </c>
      <c r="AN417" s="77">
        <f t="shared" si="542"/>
        <v>14563800</v>
      </c>
      <c r="AO417" s="77">
        <f t="shared" si="542"/>
        <v>0</v>
      </c>
      <c r="AP417" s="77">
        <f t="shared" si="542"/>
        <v>14563800</v>
      </c>
      <c r="AQ417" s="77">
        <f t="shared" si="542"/>
        <v>0</v>
      </c>
      <c r="AR417" s="77">
        <f t="shared" si="542"/>
        <v>14563800</v>
      </c>
      <c r="AS417" s="77">
        <f t="shared" si="542"/>
        <v>0</v>
      </c>
      <c r="AT417" s="77">
        <f t="shared" si="542"/>
        <v>0</v>
      </c>
      <c r="AU417" s="77">
        <f t="shared" si="542"/>
        <v>0</v>
      </c>
      <c r="AV417" s="77">
        <f t="shared" si="542"/>
        <v>0</v>
      </c>
      <c r="AW417" s="77">
        <f t="shared" si="542"/>
        <v>0</v>
      </c>
      <c r="AX417" s="77">
        <f t="shared" si="542"/>
        <v>14563800</v>
      </c>
      <c r="AY417" s="77">
        <f t="shared" si="542"/>
        <v>0</v>
      </c>
      <c r="AZ417" s="77">
        <f t="shared" si="542"/>
        <v>14563800</v>
      </c>
      <c r="BA417" s="77">
        <f t="shared" si="542"/>
        <v>0</v>
      </c>
      <c r="BB417" s="103">
        <v>0</v>
      </c>
      <c r="BC417" s="103">
        <v>0</v>
      </c>
    </row>
    <row r="418" spans="1:55" s="11" customFormat="1" ht="105.75" customHeight="1" x14ac:dyDescent="0.25">
      <c r="A418" s="27" t="s">
        <v>333</v>
      </c>
      <c r="B418" s="12"/>
      <c r="C418" s="12"/>
      <c r="D418" s="12"/>
      <c r="E418" s="62">
        <v>852</v>
      </c>
      <c r="F418" s="63" t="s">
        <v>477</v>
      </c>
      <c r="G418" s="63" t="s">
        <v>431</v>
      </c>
      <c r="H418" s="62" t="s">
        <v>603</v>
      </c>
      <c r="I418" s="63" t="s">
        <v>334</v>
      </c>
      <c r="J418" s="77">
        <f t="shared" ref="J418:BA418" si="543">J419</f>
        <v>14508100</v>
      </c>
      <c r="K418" s="77">
        <f t="shared" si="543"/>
        <v>0</v>
      </c>
      <c r="L418" s="77">
        <f t="shared" si="543"/>
        <v>14508100</v>
      </c>
      <c r="M418" s="77">
        <f t="shared" si="543"/>
        <v>0</v>
      </c>
      <c r="N418" s="77">
        <f t="shared" si="543"/>
        <v>1795000</v>
      </c>
      <c r="O418" s="77">
        <f t="shared" si="543"/>
        <v>0</v>
      </c>
      <c r="P418" s="77">
        <f t="shared" si="543"/>
        <v>1795000</v>
      </c>
      <c r="Q418" s="77">
        <f t="shared" si="543"/>
        <v>0</v>
      </c>
      <c r="R418" s="77">
        <f t="shared" si="543"/>
        <v>16303100</v>
      </c>
      <c r="S418" s="77">
        <f t="shared" si="543"/>
        <v>0</v>
      </c>
      <c r="T418" s="77">
        <f t="shared" si="543"/>
        <v>16303100</v>
      </c>
      <c r="U418" s="77">
        <f t="shared" si="543"/>
        <v>0</v>
      </c>
      <c r="V418" s="77">
        <f t="shared" si="543"/>
        <v>468396</v>
      </c>
      <c r="W418" s="77">
        <f t="shared" si="543"/>
        <v>0</v>
      </c>
      <c r="X418" s="77">
        <f t="shared" si="543"/>
        <v>468396</v>
      </c>
      <c r="Y418" s="77">
        <f t="shared" si="543"/>
        <v>0</v>
      </c>
      <c r="Z418" s="77">
        <f t="shared" si="543"/>
        <v>16771496</v>
      </c>
      <c r="AA418" s="77">
        <f t="shared" si="543"/>
        <v>0</v>
      </c>
      <c r="AB418" s="77">
        <f t="shared" si="543"/>
        <v>16771496</v>
      </c>
      <c r="AC418" s="77">
        <f t="shared" si="543"/>
        <v>0</v>
      </c>
      <c r="AD418" s="77">
        <f t="shared" si="543"/>
        <v>14508100</v>
      </c>
      <c r="AE418" s="77">
        <f t="shared" si="543"/>
        <v>0</v>
      </c>
      <c r="AF418" s="77">
        <f t="shared" si="543"/>
        <v>14508100</v>
      </c>
      <c r="AG418" s="77">
        <f t="shared" si="543"/>
        <v>0</v>
      </c>
      <c r="AH418" s="77">
        <f t="shared" si="543"/>
        <v>0</v>
      </c>
      <c r="AI418" s="77">
        <f t="shared" si="543"/>
        <v>0</v>
      </c>
      <c r="AJ418" s="77">
        <f t="shared" si="543"/>
        <v>0</v>
      </c>
      <c r="AK418" s="77">
        <f t="shared" si="543"/>
        <v>0</v>
      </c>
      <c r="AL418" s="77">
        <f t="shared" si="543"/>
        <v>14508100</v>
      </c>
      <c r="AM418" s="77">
        <f t="shared" si="543"/>
        <v>0</v>
      </c>
      <c r="AN418" s="77">
        <f t="shared" si="543"/>
        <v>14508100</v>
      </c>
      <c r="AO418" s="77">
        <f t="shared" si="543"/>
        <v>0</v>
      </c>
      <c r="AP418" s="77">
        <f t="shared" si="543"/>
        <v>14508100</v>
      </c>
      <c r="AQ418" s="77">
        <f t="shared" si="543"/>
        <v>0</v>
      </c>
      <c r="AR418" s="77">
        <f t="shared" si="543"/>
        <v>14508100</v>
      </c>
      <c r="AS418" s="77">
        <f t="shared" si="543"/>
        <v>0</v>
      </c>
      <c r="AT418" s="77">
        <f t="shared" si="543"/>
        <v>0</v>
      </c>
      <c r="AU418" s="77">
        <f t="shared" si="543"/>
        <v>0</v>
      </c>
      <c r="AV418" s="77">
        <f t="shared" si="543"/>
        <v>0</v>
      </c>
      <c r="AW418" s="77">
        <f t="shared" si="543"/>
        <v>0</v>
      </c>
      <c r="AX418" s="77">
        <f t="shared" si="543"/>
        <v>14508100</v>
      </c>
      <c r="AY418" s="77">
        <f t="shared" si="543"/>
        <v>0</v>
      </c>
      <c r="AZ418" s="77">
        <f t="shared" si="543"/>
        <v>14508100</v>
      </c>
      <c r="BA418" s="77">
        <f t="shared" si="543"/>
        <v>0</v>
      </c>
      <c r="BB418" s="103">
        <v>0</v>
      </c>
      <c r="BC418" s="103">
        <v>0</v>
      </c>
    </row>
    <row r="419" spans="1:55" s="11" customFormat="1" ht="42.75" customHeight="1" x14ac:dyDescent="0.25">
      <c r="A419" s="27" t="s">
        <v>335</v>
      </c>
      <c r="B419" s="12"/>
      <c r="C419" s="12"/>
      <c r="D419" s="12"/>
      <c r="E419" s="62">
        <v>852</v>
      </c>
      <c r="F419" s="63" t="s">
        <v>477</v>
      </c>
      <c r="G419" s="63" t="s">
        <v>431</v>
      </c>
      <c r="H419" s="62" t="s">
        <v>603</v>
      </c>
      <c r="I419" s="63" t="s">
        <v>336</v>
      </c>
      <c r="J419" s="77">
        <v>14508100</v>
      </c>
      <c r="K419" s="77"/>
      <c r="L419" s="77">
        <f>J419</f>
        <v>14508100</v>
      </c>
      <c r="M419" s="77"/>
      <c r="N419" s="77">
        <v>1795000</v>
      </c>
      <c r="O419" s="77"/>
      <c r="P419" s="77">
        <f>N419</f>
        <v>1795000</v>
      </c>
      <c r="Q419" s="77"/>
      <c r="R419" s="77">
        <f>J419+N419</f>
        <v>16303100</v>
      </c>
      <c r="S419" s="77">
        <f>K419+O419</f>
        <v>0</v>
      </c>
      <c r="T419" s="77">
        <f>L419+P419</f>
        <v>16303100</v>
      </c>
      <c r="U419" s="77">
        <f>M419+Q419</f>
        <v>0</v>
      </c>
      <c r="V419" s="77">
        <f>359751+108645</f>
        <v>468396</v>
      </c>
      <c r="W419" s="77"/>
      <c r="X419" s="77">
        <f>V419</f>
        <v>468396</v>
      </c>
      <c r="Y419" s="77"/>
      <c r="Z419" s="77">
        <f>R419+V419</f>
        <v>16771496</v>
      </c>
      <c r="AA419" s="77">
        <f>S419+W419</f>
        <v>0</v>
      </c>
      <c r="AB419" s="77">
        <f>T419+X419</f>
        <v>16771496</v>
      </c>
      <c r="AC419" s="77">
        <f>U419+Y419</f>
        <v>0</v>
      </c>
      <c r="AD419" s="77">
        <v>14508100</v>
      </c>
      <c r="AE419" s="77"/>
      <c r="AF419" s="77">
        <f>AD419</f>
        <v>14508100</v>
      </c>
      <c r="AG419" s="77"/>
      <c r="AH419" s="77"/>
      <c r="AI419" s="77"/>
      <c r="AJ419" s="77">
        <f>AH419</f>
        <v>0</v>
      </c>
      <c r="AK419" s="77"/>
      <c r="AL419" s="77">
        <f>AD419+AH419</f>
        <v>14508100</v>
      </c>
      <c r="AM419" s="77">
        <f>AE419+AI419</f>
        <v>0</v>
      </c>
      <c r="AN419" s="77">
        <f>AF419+AJ419</f>
        <v>14508100</v>
      </c>
      <c r="AO419" s="77">
        <f>AG419+AK419</f>
        <v>0</v>
      </c>
      <c r="AP419" s="77">
        <v>14508100</v>
      </c>
      <c r="AQ419" s="77"/>
      <c r="AR419" s="77">
        <f>AP419</f>
        <v>14508100</v>
      </c>
      <c r="AS419" s="77"/>
      <c r="AT419" s="77"/>
      <c r="AU419" s="77"/>
      <c r="AV419" s="77">
        <f>AT419</f>
        <v>0</v>
      </c>
      <c r="AW419" s="77"/>
      <c r="AX419" s="77">
        <f>AP419+AT419</f>
        <v>14508100</v>
      </c>
      <c r="AY419" s="77">
        <f>AQ419+AU419</f>
        <v>0</v>
      </c>
      <c r="AZ419" s="77">
        <f>AR419+AV419</f>
        <v>14508100</v>
      </c>
      <c r="BA419" s="77">
        <f>AS419+AW419</f>
        <v>0</v>
      </c>
      <c r="BB419" s="103">
        <v>0</v>
      </c>
      <c r="BC419" s="103">
        <v>0</v>
      </c>
    </row>
    <row r="420" spans="1:55" s="11" customFormat="1" ht="32.25" hidden="1" customHeight="1" x14ac:dyDescent="0.25">
      <c r="A420" s="27" t="s">
        <v>337</v>
      </c>
      <c r="B420" s="15"/>
      <c r="C420" s="15"/>
      <c r="D420" s="15"/>
      <c r="E420" s="62">
        <v>852</v>
      </c>
      <c r="F420" s="63" t="s">
        <v>477</v>
      </c>
      <c r="G420" s="63" t="s">
        <v>431</v>
      </c>
      <c r="H420" s="62" t="s">
        <v>603</v>
      </c>
      <c r="I420" s="63" t="s">
        <v>338</v>
      </c>
      <c r="J420" s="77">
        <f t="shared" ref="J420:BA420" si="544">J421</f>
        <v>1084300</v>
      </c>
      <c r="K420" s="77">
        <f t="shared" si="544"/>
        <v>0</v>
      </c>
      <c r="L420" s="77">
        <f t="shared" si="544"/>
        <v>1084300</v>
      </c>
      <c r="M420" s="77">
        <f t="shared" si="544"/>
        <v>0</v>
      </c>
      <c r="N420" s="77">
        <f t="shared" si="544"/>
        <v>0</v>
      </c>
      <c r="O420" s="77">
        <f t="shared" si="544"/>
        <v>0</v>
      </c>
      <c r="P420" s="77">
        <f t="shared" si="544"/>
        <v>0</v>
      </c>
      <c r="Q420" s="77">
        <f t="shared" si="544"/>
        <v>0</v>
      </c>
      <c r="R420" s="77">
        <f t="shared" si="544"/>
        <v>1084300</v>
      </c>
      <c r="S420" s="77">
        <f t="shared" si="544"/>
        <v>0</v>
      </c>
      <c r="T420" s="77">
        <f t="shared" si="544"/>
        <v>1084300</v>
      </c>
      <c r="U420" s="77">
        <f t="shared" si="544"/>
        <v>0</v>
      </c>
      <c r="V420" s="77">
        <f t="shared" si="544"/>
        <v>0</v>
      </c>
      <c r="W420" s="77">
        <f t="shared" si="544"/>
        <v>0</v>
      </c>
      <c r="X420" s="77">
        <f t="shared" si="544"/>
        <v>0</v>
      </c>
      <c r="Y420" s="77">
        <f t="shared" si="544"/>
        <v>0</v>
      </c>
      <c r="Z420" s="77">
        <f t="shared" si="544"/>
        <v>1084300</v>
      </c>
      <c r="AA420" s="77">
        <f t="shared" si="544"/>
        <v>0</v>
      </c>
      <c r="AB420" s="77">
        <f t="shared" si="544"/>
        <v>1084300</v>
      </c>
      <c r="AC420" s="77">
        <f t="shared" si="544"/>
        <v>0</v>
      </c>
      <c r="AD420" s="77">
        <f t="shared" si="544"/>
        <v>47200</v>
      </c>
      <c r="AE420" s="77">
        <f t="shared" si="544"/>
        <v>0</v>
      </c>
      <c r="AF420" s="77">
        <f t="shared" si="544"/>
        <v>47200</v>
      </c>
      <c r="AG420" s="77">
        <f t="shared" si="544"/>
        <v>0</v>
      </c>
      <c r="AH420" s="77">
        <f t="shared" si="544"/>
        <v>0</v>
      </c>
      <c r="AI420" s="77">
        <f t="shared" si="544"/>
        <v>0</v>
      </c>
      <c r="AJ420" s="77">
        <f t="shared" si="544"/>
        <v>0</v>
      </c>
      <c r="AK420" s="77">
        <f t="shared" si="544"/>
        <v>0</v>
      </c>
      <c r="AL420" s="77">
        <f t="shared" si="544"/>
        <v>47200</v>
      </c>
      <c r="AM420" s="77">
        <f t="shared" si="544"/>
        <v>0</v>
      </c>
      <c r="AN420" s="77">
        <f t="shared" si="544"/>
        <v>47200</v>
      </c>
      <c r="AO420" s="77">
        <f t="shared" si="544"/>
        <v>0</v>
      </c>
      <c r="AP420" s="77">
        <f t="shared" si="544"/>
        <v>47200</v>
      </c>
      <c r="AQ420" s="77">
        <f t="shared" si="544"/>
        <v>0</v>
      </c>
      <c r="AR420" s="77">
        <f t="shared" si="544"/>
        <v>47200</v>
      </c>
      <c r="AS420" s="77">
        <f t="shared" si="544"/>
        <v>0</v>
      </c>
      <c r="AT420" s="77">
        <f t="shared" si="544"/>
        <v>0</v>
      </c>
      <c r="AU420" s="77">
        <f t="shared" si="544"/>
        <v>0</v>
      </c>
      <c r="AV420" s="77">
        <f t="shared" si="544"/>
        <v>0</v>
      </c>
      <c r="AW420" s="77">
        <f t="shared" si="544"/>
        <v>0</v>
      </c>
      <c r="AX420" s="77">
        <f t="shared" si="544"/>
        <v>47200</v>
      </c>
      <c r="AY420" s="77">
        <f t="shared" si="544"/>
        <v>0</v>
      </c>
      <c r="AZ420" s="77">
        <f t="shared" si="544"/>
        <v>47200</v>
      </c>
      <c r="BA420" s="77">
        <f t="shared" si="544"/>
        <v>0</v>
      </c>
      <c r="BB420" s="103">
        <v>0</v>
      </c>
      <c r="BC420" s="103">
        <v>0</v>
      </c>
    </row>
    <row r="421" spans="1:55" s="11" customFormat="1" ht="32.25" hidden="1" customHeight="1" x14ac:dyDescent="0.25">
      <c r="A421" s="27" t="s">
        <v>339</v>
      </c>
      <c r="B421" s="27"/>
      <c r="C421" s="27"/>
      <c r="D421" s="27"/>
      <c r="E421" s="62">
        <v>852</v>
      </c>
      <c r="F421" s="63" t="s">
        <v>477</v>
      </c>
      <c r="G421" s="63" t="s">
        <v>431</v>
      </c>
      <c r="H421" s="62" t="s">
        <v>603</v>
      </c>
      <c r="I421" s="63" t="s">
        <v>340</v>
      </c>
      <c r="J421" s="77">
        <v>1084300</v>
      </c>
      <c r="K421" s="77"/>
      <c r="L421" s="77">
        <f>J421</f>
        <v>1084300</v>
      </c>
      <c r="M421" s="77"/>
      <c r="N421" s="77"/>
      <c r="O421" s="77"/>
      <c r="P421" s="77">
        <f>N421</f>
        <v>0</v>
      </c>
      <c r="Q421" s="77"/>
      <c r="R421" s="77">
        <f>J421+N421</f>
        <v>1084300</v>
      </c>
      <c r="S421" s="77">
        <f>K421+O421</f>
        <v>0</v>
      </c>
      <c r="T421" s="77">
        <f>L421+P421</f>
        <v>1084300</v>
      </c>
      <c r="U421" s="77">
        <f>M421+Q421</f>
        <v>0</v>
      </c>
      <c r="V421" s="77"/>
      <c r="W421" s="77"/>
      <c r="X421" s="77">
        <f>V421</f>
        <v>0</v>
      </c>
      <c r="Y421" s="77"/>
      <c r="Z421" s="77">
        <f>R421+V421</f>
        <v>1084300</v>
      </c>
      <c r="AA421" s="77">
        <f>S421+W421</f>
        <v>0</v>
      </c>
      <c r="AB421" s="77">
        <f>T421+X421</f>
        <v>1084300</v>
      </c>
      <c r="AC421" s="77">
        <f>U421+Y421</f>
        <v>0</v>
      </c>
      <c r="AD421" s="77">
        <v>47200</v>
      </c>
      <c r="AE421" s="77"/>
      <c r="AF421" s="77">
        <f>AD421</f>
        <v>47200</v>
      </c>
      <c r="AG421" s="77"/>
      <c r="AH421" s="77"/>
      <c r="AI421" s="77"/>
      <c r="AJ421" s="77">
        <f>AH421</f>
        <v>0</v>
      </c>
      <c r="AK421" s="77"/>
      <c r="AL421" s="77">
        <f>AD421+AH421</f>
        <v>47200</v>
      </c>
      <c r="AM421" s="77">
        <f>AE421+AI421</f>
        <v>0</v>
      </c>
      <c r="AN421" s="77">
        <f>AF421+AJ421</f>
        <v>47200</v>
      </c>
      <c r="AO421" s="77">
        <f>AG421+AK421</f>
        <v>0</v>
      </c>
      <c r="AP421" s="77">
        <v>47200</v>
      </c>
      <c r="AQ421" s="77"/>
      <c r="AR421" s="77">
        <f>AP421</f>
        <v>47200</v>
      </c>
      <c r="AS421" s="77"/>
      <c r="AT421" s="77"/>
      <c r="AU421" s="77"/>
      <c r="AV421" s="77">
        <f>AT421</f>
        <v>0</v>
      </c>
      <c r="AW421" s="77"/>
      <c r="AX421" s="77">
        <f>AP421+AT421</f>
        <v>47200</v>
      </c>
      <c r="AY421" s="77">
        <f>AQ421+AU421</f>
        <v>0</v>
      </c>
      <c r="AZ421" s="77">
        <f>AR421+AV421</f>
        <v>47200</v>
      </c>
      <c r="BA421" s="77">
        <f>AS421+AW421</f>
        <v>0</v>
      </c>
      <c r="BB421" s="103">
        <v>0</v>
      </c>
      <c r="BC421" s="103">
        <v>0</v>
      </c>
    </row>
    <row r="422" spans="1:55" s="11" customFormat="1" ht="32.25" hidden="1" customHeight="1" x14ac:dyDescent="0.25">
      <c r="A422" s="27" t="s">
        <v>360</v>
      </c>
      <c r="B422" s="27"/>
      <c r="C422" s="27"/>
      <c r="D422" s="27"/>
      <c r="E422" s="62">
        <v>852</v>
      </c>
      <c r="F422" s="63" t="s">
        <v>477</v>
      </c>
      <c r="G422" s="63" t="s">
        <v>431</v>
      </c>
      <c r="H422" s="62" t="s">
        <v>603</v>
      </c>
      <c r="I422" s="63" t="s">
        <v>361</v>
      </c>
      <c r="J422" s="77">
        <f t="shared" ref="J422:BA422" si="545">J423</f>
        <v>16700</v>
      </c>
      <c r="K422" s="77">
        <f t="shared" si="545"/>
        <v>0</v>
      </c>
      <c r="L422" s="77">
        <f t="shared" si="545"/>
        <v>16700</v>
      </c>
      <c r="M422" s="77">
        <f t="shared" si="545"/>
        <v>0</v>
      </c>
      <c r="N422" s="77">
        <f t="shared" si="545"/>
        <v>3951</v>
      </c>
      <c r="O422" s="77">
        <f t="shared" si="545"/>
        <v>0</v>
      </c>
      <c r="P422" s="77">
        <f t="shared" si="545"/>
        <v>3951</v>
      </c>
      <c r="Q422" s="77">
        <f t="shared" si="545"/>
        <v>0</v>
      </c>
      <c r="R422" s="77">
        <f t="shared" si="545"/>
        <v>20651</v>
      </c>
      <c r="S422" s="77">
        <f t="shared" si="545"/>
        <v>0</v>
      </c>
      <c r="T422" s="77">
        <f t="shared" si="545"/>
        <v>20651</v>
      </c>
      <c r="U422" s="77">
        <f t="shared" si="545"/>
        <v>0</v>
      </c>
      <c r="V422" s="77">
        <f t="shared" si="545"/>
        <v>0</v>
      </c>
      <c r="W422" s="77">
        <f t="shared" si="545"/>
        <v>0</v>
      </c>
      <c r="X422" s="77">
        <f t="shared" si="545"/>
        <v>0</v>
      </c>
      <c r="Y422" s="77">
        <f t="shared" si="545"/>
        <v>0</v>
      </c>
      <c r="Z422" s="77">
        <f t="shared" si="545"/>
        <v>20651</v>
      </c>
      <c r="AA422" s="77">
        <f t="shared" si="545"/>
        <v>0</v>
      </c>
      <c r="AB422" s="77">
        <f t="shared" si="545"/>
        <v>20651</v>
      </c>
      <c r="AC422" s="77">
        <f t="shared" si="545"/>
        <v>0</v>
      </c>
      <c r="AD422" s="77">
        <f t="shared" si="545"/>
        <v>8500</v>
      </c>
      <c r="AE422" s="77">
        <f t="shared" si="545"/>
        <v>0</v>
      </c>
      <c r="AF422" s="77">
        <f t="shared" si="545"/>
        <v>8500</v>
      </c>
      <c r="AG422" s="77">
        <f t="shared" si="545"/>
        <v>0</v>
      </c>
      <c r="AH422" s="77">
        <f t="shared" si="545"/>
        <v>0</v>
      </c>
      <c r="AI422" s="77">
        <f t="shared" si="545"/>
        <v>0</v>
      </c>
      <c r="AJ422" s="77">
        <f t="shared" si="545"/>
        <v>0</v>
      </c>
      <c r="AK422" s="77">
        <f t="shared" si="545"/>
        <v>0</v>
      </c>
      <c r="AL422" s="77">
        <f t="shared" si="545"/>
        <v>8500</v>
      </c>
      <c r="AM422" s="77">
        <f t="shared" si="545"/>
        <v>0</v>
      </c>
      <c r="AN422" s="77">
        <f t="shared" si="545"/>
        <v>8500</v>
      </c>
      <c r="AO422" s="77">
        <f t="shared" si="545"/>
        <v>0</v>
      </c>
      <c r="AP422" s="77">
        <f t="shared" si="545"/>
        <v>8500</v>
      </c>
      <c r="AQ422" s="77">
        <f t="shared" si="545"/>
        <v>0</v>
      </c>
      <c r="AR422" s="77">
        <f t="shared" si="545"/>
        <v>8500</v>
      </c>
      <c r="AS422" s="77">
        <f t="shared" si="545"/>
        <v>0</v>
      </c>
      <c r="AT422" s="77">
        <f t="shared" si="545"/>
        <v>0</v>
      </c>
      <c r="AU422" s="77">
        <f t="shared" si="545"/>
        <v>0</v>
      </c>
      <c r="AV422" s="77">
        <f t="shared" si="545"/>
        <v>0</v>
      </c>
      <c r="AW422" s="77">
        <f t="shared" si="545"/>
        <v>0</v>
      </c>
      <c r="AX422" s="77">
        <f t="shared" si="545"/>
        <v>8500</v>
      </c>
      <c r="AY422" s="77">
        <f t="shared" si="545"/>
        <v>0</v>
      </c>
      <c r="AZ422" s="77">
        <f t="shared" si="545"/>
        <v>8500</v>
      </c>
      <c r="BA422" s="77">
        <f t="shared" si="545"/>
        <v>0</v>
      </c>
      <c r="BB422" s="103">
        <v>0</v>
      </c>
      <c r="BC422" s="103">
        <v>0</v>
      </c>
    </row>
    <row r="423" spans="1:55" s="11" customFormat="1" ht="32.25" hidden="1" customHeight="1" x14ac:dyDescent="0.25">
      <c r="A423" s="27" t="s">
        <v>362</v>
      </c>
      <c r="B423" s="27"/>
      <c r="C423" s="27"/>
      <c r="D423" s="27"/>
      <c r="E423" s="62">
        <v>852</v>
      </c>
      <c r="F423" s="63" t="s">
        <v>477</v>
      </c>
      <c r="G423" s="63" t="s">
        <v>431</v>
      </c>
      <c r="H423" s="62" t="s">
        <v>603</v>
      </c>
      <c r="I423" s="63" t="s">
        <v>363</v>
      </c>
      <c r="J423" s="77">
        <v>16700</v>
      </c>
      <c r="K423" s="77"/>
      <c r="L423" s="77">
        <f>J423</f>
        <v>16700</v>
      </c>
      <c r="M423" s="77"/>
      <c r="N423" s="77">
        <v>3951</v>
      </c>
      <c r="O423" s="77"/>
      <c r="P423" s="77">
        <f>N423</f>
        <v>3951</v>
      </c>
      <c r="Q423" s="77"/>
      <c r="R423" s="77">
        <f>J423+N423</f>
        <v>20651</v>
      </c>
      <c r="S423" s="77">
        <f>K423+O423</f>
        <v>0</v>
      </c>
      <c r="T423" s="77">
        <f>L423+P423</f>
        <v>20651</v>
      </c>
      <c r="U423" s="77">
        <f>M423+Q423</f>
        <v>0</v>
      </c>
      <c r="V423" s="77"/>
      <c r="W423" s="77"/>
      <c r="X423" s="77">
        <f>V423</f>
        <v>0</v>
      </c>
      <c r="Y423" s="77"/>
      <c r="Z423" s="77">
        <f>R423+V423</f>
        <v>20651</v>
      </c>
      <c r="AA423" s="77">
        <f>S423+W423</f>
        <v>0</v>
      </c>
      <c r="AB423" s="77">
        <f>T423+X423</f>
        <v>20651</v>
      </c>
      <c r="AC423" s="77">
        <f>U423+Y423</f>
        <v>0</v>
      </c>
      <c r="AD423" s="77">
        <v>8500</v>
      </c>
      <c r="AE423" s="77"/>
      <c r="AF423" s="77">
        <f>AD423</f>
        <v>8500</v>
      </c>
      <c r="AG423" s="77"/>
      <c r="AH423" s="77"/>
      <c r="AI423" s="77"/>
      <c r="AJ423" s="77">
        <f>AH423</f>
        <v>0</v>
      </c>
      <c r="AK423" s="77"/>
      <c r="AL423" s="77">
        <f>AD423+AH423</f>
        <v>8500</v>
      </c>
      <c r="AM423" s="77">
        <f>AE423+AI423</f>
        <v>0</v>
      </c>
      <c r="AN423" s="77">
        <f>AF423+AJ423</f>
        <v>8500</v>
      </c>
      <c r="AO423" s="77">
        <f>AG423+AK423</f>
        <v>0</v>
      </c>
      <c r="AP423" s="77">
        <v>8500</v>
      </c>
      <c r="AQ423" s="77"/>
      <c r="AR423" s="77">
        <f>AP423</f>
        <v>8500</v>
      </c>
      <c r="AS423" s="77"/>
      <c r="AT423" s="77"/>
      <c r="AU423" s="77"/>
      <c r="AV423" s="77">
        <f>AT423</f>
        <v>0</v>
      </c>
      <c r="AW423" s="77"/>
      <c r="AX423" s="77">
        <f>AP423+AT423</f>
        <v>8500</v>
      </c>
      <c r="AY423" s="77">
        <f>AQ423+AU423</f>
        <v>0</v>
      </c>
      <c r="AZ423" s="77">
        <f>AR423+AV423</f>
        <v>8500</v>
      </c>
      <c r="BA423" s="77">
        <f>AS423+AW423</f>
        <v>0</v>
      </c>
      <c r="BB423" s="103">
        <v>0</v>
      </c>
      <c r="BC423" s="103">
        <v>0</v>
      </c>
    </row>
    <row r="424" spans="1:55" s="11" customFormat="1" ht="32.25" hidden="1" customHeight="1" x14ac:dyDescent="0.25">
      <c r="A424" s="27" t="s">
        <v>489</v>
      </c>
      <c r="B424" s="111"/>
      <c r="C424" s="111"/>
      <c r="D424" s="111"/>
      <c r="E424" s="62">
        <v>852</v>
      </c>
      <c r="F424" s="63" t="s">
        <v>477</v>
      </c>
      <c r="G424" s="63" t="s">
        <v>431</v>
      </c>
      <c r="H424" s="62" t="s">
        <v>562</v>
      </c>
      <c r="I424" s="63"/>
      <c r="J424" s="77">
        <f t="shared" ref="J424:S425" si="546">J425</f>
        <v>1386000</v>
      </c>
      <c r="K424" s="77">
        <f t="shared" si="546"/>
        <v>1386000</v>
      </c>
      <c r="L424" s="77">
        <f t="shared" si="546"/>
        <v>0</v>
      </c>
      <c r="M424" s="77">
        <f t="shared" si="546"/>
        <v>0</v>
      </c>
      <c r="N424" s="77">
        <f t="shared" si="546"/>
        <v>0</v>
      </c>
      <c r="O424" s="77">
        <f t="shared" si="546"/>
        <v>0</v>
      </c>
      <c r="P424" s="77">
        <f t="shared" si="546"/>
        <v>0</v>
      </c>
      <c r="Q424" s="77">
        <f t="shared" si="546"/>
        <v>0</v>
      </c>
      <c r="R424" s="77">
        <f t="shared" si="546"/>
        <v>1386000</v>
      </c>
      <c r="S424" s="77">
        <f t="shared" si="546"/>
        <v>1386000</v>
      </c>
      <c r="T424" s="77">
        <f t="shared" ref="T424:AC425" si="547">T425</f>
        <v>0</v>
      </c>
      <c r="U424" s="77">
        <f t="shared" si="547"/>
        <v>0</v>
      </c>
      <c r="V424" s="77">
        <f t="shared" si="547"/>
        <v>0</v>
      </c>
      <c r="W424" s="77">
        <f t="shared" si="547"/>
        <v>0</v>
      </c>
      <c r="X424" s="77">
        <f t="shared" si="547"/>
        <v>0</v>
      </c>
      <c r="Y424" s="77">
        <f t="shared" si="547"/>
        <v>0</v>
      </c>
      <c r="Z424" s="77">
        <f t="shared" si="547"/>
        <v>1386000</v>
      </c>
      <c r="AA424" s="77">
        <f t="shared" si="547"/>
        <v>1386000</v>
      </c>
      <c r="AB424" s="77">
        <f t="shared" si="547"/>
        <v>0</v>
      </c>
      <c r="AC424" s="77">
        <f t="shared" si="547"/>
        <v>0</v>
      </c>
      <c r="AD424" s="77">
        <f t="shared" ref="AD424:AM425" si="548">AD425</f>
        <v>1386000</v>
      </c>
      <c r="AE424" s="77">
        <f t="shared" si="548"/>
        <v>1386000</v>
      </c>
      <c r="AF424" s="77">
        <f t="shared" si="548"/>
        <v>0</v>
      </c>
      <c r="AG424" s="77">
        <f t="shared" si="548"/>
        <v>0</v>
      </c>
      <c r="AH424" s="77">
        <f t="shared" si="548"/>
        <v>0</v>
      </c>
      <c r="AI424" s="77">
        <f t="shared" si="548"/>
        <v>0</v>
      </c>
      <c r="AJ424" s="77">
        <f t="shared" si="548"/>
        <v>0</v>
      </c>
      <c r="AK424" s="77">
        <f t="shared" si="548"/>
        <v>0</v>
      </c>
      <c r="AL424" s="77">
        <f t="shared" si="548"/>
        <v>1386000</v>
      </c>
      <c r="AM424" s="77">
        <f t="shared" si="548"/>
        <v>1386000</v>
      </c>
      <c r="AN424" s="77">
        <f t="shared" ref="AN424:AW425" si="549">AN425</f>
        <v>0</v>
      </c>
      <c r="AO424" s="77">
        <f t="shared" si="549"/>
        <v>0</v>
      </c>
      <c r="AP424" s="77">
        <f t="shared" si="549"/>
        <v>1386000</v>
      </c>
      <c r="AQ424" s="77">
        <f t="shared" si="549"/>
        <v>1386000</v>
      </c>
      <c r="AR424" s="77">
        <f t="shared" si="549"/>
        <v>0</v>
      </c>
      <c r="AS424" s="77">
        <f t="shared" si="549"/>
        <v>0</v>
      </c>
      <c r="AT424" s="77">
        <f t="shared" si="549"/>
        <v>0</v>
      </c>
      <c r="AU424" s="77">
        <f t="shared" si="549"/>
        <v>0</v>
      </c>
      <c r="AV424" s="77">
        <f t="shared" si="549"/>
        <v>0</v>
      </c>
      <c r="AW424" s="77">
        <f t="shared" si="549"/>
        <v>0</v>
      </c>
      <c r="AX424" s="77">
        <f t="shared" ref="AX424:BA425" si="550">AX425</f>
        <v>1386000</v>
      </c>
      <c r="AY424" s="77">
        <f t="shared" si="550"/>
        <v>1386000</v>
      </c>
      <c r="AZ424" s="77">
        <f t="shared" si="550"/>
        <v>0</v>
      </c>
      <c r="BA424" s="77">
        <f t="shared" si="550"/>
        <v>0</v>
      </c>
      <c r="BB424" s="103">
        <v>0</v>
      </c>
      <c r="BC424" s="103">
        <v>0</v>
      </c>
    </row>
    <row r="425" spans="1:55" s="11" customFormat="1" ht="32.25" hidden="1" customHeight="1" x14ac:dyDescent="0.25">
      <c r="A425" s="27" t="s">
        <v>356</v>
      </c>
      <c r="B425" s="111"/>
      <c r="C425" s="111"/>
      <c r="D425" s="111"/>
      <c r="E425" s="62">
        <v>852</v>
      </c>
      <c r="F425" s="63" t="s">
        <v>477</v>
      </c>
      <c r="G425" s="63" t="s">
        <v>431</v>
      </c>
      <c r="H425" s="62" t="s">
        <v>562</v>
      </c>
      <c r="I425" s="63" t="s">
        <v>357</v>
      </c>
      <c r="J425" s="77">
        <f t="shared" si="546"/>
        <v>1386000</v>
      </c>
      <c r="K425" s="77">
        <f t="shared" si="546"/>
        <v>1386000</v>
      </c>
      <c r="L425" s="77">
        <f t="shared" si="546"/>
        <v>0</v>
      </c>
      <c r="M425" s="77">
        <f t="shared" si="546"/>
        <v>0</v>
      </c>
      <c r="N425" s="77">
        <f t="shared" si="546"/>
        <v>0</v>
      </c>
      <c r="O425" s="77">
        <f t="shared" si="546"/>
        <v>0</v>
      </c>
      <c r="P425" s="77">
        <f t="shared" si="546"/>
        <v>0</v>
      </c>
      <c r="Q425" s="77">
        <f t="shared" si="546"/>
        <v>0</v>
      </c>
      <c r="R425" s="77">
        <f t="shared" si="546"/>
        <v>1386000</v>
      </c>
      <c r="S425" s="77">
        <f t="shared" si="546"/>
        <v>1386000</v>
      </c>
      <c r="T425" s="77">
        <f t="shared" si="547"/>
        <v>0</v>
      </c>
      <c r="U425" s="77">
        <f t="shared" si="547"/>
        <v>0</v>
      </c>
      <c r="V425" s="77">
        <f t="shared" si="547"/>
        <v>0</v>
      </c>
      <c r="W425" s="77">
        <f t="shared" si="547"/>
        <v>0</v>
      </c>
      <c r="X425" s="77">
        <f t="shared" si="547"/>
        <v>0</v>
      </c>
      <c r="Y425" s="77">
        <f t="shared" si="547"/>
        <v>0</v>
      </c>
      <c r="Z425" s="77">
        <f t="shared" si="547"/>
        <v>1386000</v>
      </c>
      <c r="AA425" s="77">
        <f t="shared" si="547"/>
        <v>1386000</v>
      </c>
      <c r="AB425" s="77">
        <f t="shared" si="547"/>
        <v>0</v>
      </c>
      <c r="AC425" s="77">
        <f t="shared" si="547"/>
        <v>0</v>
      </c>
      <c r="AD425" s="77">
        <f t="shared" si="548"/>
        <v>1386000</v>
      </c>
      <c r="AE425" s="77">
        <f t="shared" si="548"/>
        <v>1386000</v>
      </c>
      <c r="AF425" s="77">
        <f t="shared" si="548"/>
        <v>0</v>
      </c>
      <c r="AG425" s="77">
        <f t="shared" si="548"/>
        <v>0</v>
      </c>
      <c r="AH425" s="77">
        <f t="shared" si="548"/>
        <v>0</v>
      </c>
      <c r="AI425" s="77">
        <f t="shared" si="548"/>
        <v>0</v>
      </c>
      <c r="AJ425" s="77">
        <f t="shared" si="548"/>
        <v>0</v>
      </c>
      <c r="AK425" s="77">
        <f t="shared" si="548"/>
        <v>0</v>
      </c>
      <c r="AL425" s="77">
        <f t="shared" si="548"/>
        <v>1386000</v>
      </c>
      <c r="AM425" s="77">
        <f t="shared" si="548"/>
        <v>1386000</v>
      </c>
      <c r="AN425" s="77">
        <f t="shared" si="549"/>
        <v>0</v>
      </c>
      <c r="AO425" s="77">
        <f t="shared" si="549"/>
        <v>0</v>
      </c>
      <c r="AP425" s="77">
        <f t="shared" si="549"/>
        <v>1386000</v>
      </c>
      <c r="AQ425" s="77">
        <f t="shared" si="549"/>
        <v>1386000</v>
      </c>
      <c r="AR425" s="77">
        <f t="shared" si="549"/>
        <v>0</v>
      </c>
      <c r="AS425" s="77">
        <f t="shared" si="549"/>
        <v>0</v>
      </c>
      <c r="AT425" s="77">
        <f t="shared" si="549"/>
        <v>0</v>
      </c>
      <c r="AU425" s="77">
        <f t="shared" si="549"/>
        <v>0</v>
      </c>
      <c r="AV425" s="77">
        <f t="shared" si="549"/>
        <v>0</v>
      </c>
      <c r="AW425" s="77">
        <f t="shared" si="549"/>
        <v>0</v>
      </c>
      <c r="AX425" s="77">
        <f t="shared" si="550"/>
        <v>1386000</v>
      </c>
      <c r="AY425" s="77">
        <f t="shared" si="550"/>
        <v>1386000</v>
      </c>
      <c r="AZ425" s="77">
        <f t="shared" si="550"/>
        <v>0</v>
      </c>
      <c r="BA425" s="77">
        <f t="shared" si="550"/>
        <v>0</v>
      </c>
      <c r="BB425" s="103">
        <v>0</v>
      </c>
      <c r="BC425" s="103">
        <v>0</v>
      </c>
    </row>
    <row r="426" spans="1:55" s="11" customFormat="1" ht="32.25" hidden="1" customHeight="1" x14ac:dyDescent="0.25">
      <c r="A426" s="27" t="s">
        <v>358</v>
      </c>
      <c r="B426" s="111"/>
      <c r="C426" s="111"/>
      <c r="D426" s="111"/>
      <c r="E426" s="62">
        <v>852</v>
      </c>
      <c r="F426" s="63" t="s">
        <v>477</v>
      </c>
      <c r="G426" s="63" t="s">
        <v>431</v>
      </c>
      <c r="H426" s="62" t="s">
        <v>562</v>
      </c>
      <c r="I426" s="63" t="s">
        <v>359</v>
      </c>
      <c r="J426" s="77">
        <v>1386000</v>
      </c>
      <c r="K426" s="77">
        <f>J426</f>
        <v>1386000</v>
      </c>
      <c r="L426" s="77"/>
      <c r="M426" s="77"/>
      <c r="N426" s="77"/>
      <c r="O426" s="77">
        <f>N426</f>
        <v>0</v>
      </c>
      <c r="P426" s="77"/>
      <c r="Q426" s="77"/>
      <c r="R426" s="77">
        <f>J426+N426</f>
        <v>1386000</v>
      </c>
      <c r="S426" s="77">
        <f>K426+O426</f>
        <v>1386000</v>
      </c>
      <c r="T426" s="77">
        <f>L426+P426</f>
        <v>0</v>
      </c>
      <c r="U426" s="77">
        <f>M426+Q426</f>
        <v>0</v>
      </c>
      <c r="V426" s="77"/>
      <c r="W426" s="77">
        <f>V426</f>
        <v>0</v>
      </c>
      <c r="X426" s="77"/>
      <c r="Y426" s="77"/>
      <c r="Z426" s="77">
        <f>R426+V426</f>
        <v>1386000</v>
      </c>
      <c r="AA426" s="77">
        <f>S426+W426</f>
        <v>1386000</v>
      </c>
      <c r="AB426" s="77">
        <f>T426+X426</f>
        <v>0</v>
      </c>
      <c r="AC426" s="77">
        <f>U426+Y426</f>
        <v>0</v>
      </c>
      <c r="AD426" s="77">
        <v>1386000</v>
      </c>
      <c r="AE426" s="77">
        <f>AD426</f>
        <v>1386000</v>
      </c>
      <c r="AF426" s="77"/>
      <c r="AG426" s="77"/>
      <c r="AH426" s="77"/>
      <c r="AI426" s="77">
        <f>AH426</f>
        <v>0</v>
      </c>
      <c r="AJ426" s="77"/>
      <c r="AK426" s="77"/>
      <c r="AL426" s="77">
        <f>AD426+AH426</f>
        <v>1386000</v>
      </c>
      <c r="AM426" s="77">
        <f>AE426+AI426</f>
        <v>1386000</v>
      </c>
      <c r="AN426" s="77">
        <f>AF426+AJ426</f>
        <v>0</v>
      </c>
      <c r="AO426" s="77">
        <f>AG426+AK426</f>
        <v>0</v>
      </c>
      <c r="AP426" s="77">
        <v>1386000</v>
      </c>
      <c r="AQ426" s="77">
        <f>AP426</f>
        <v>1386000</v>
      </c>
      <c r="AR426" s="77"/>
      <c r="AS426" s="77"/>
      <c r="AT426" s="77"/>
      <c r="AU426" s="77">
        <f>AT426</f>
        <v>0</v>
      </c>
      <c r="AV426" s="77"/>
      <c r="AW426" s="77"/>
      <c r="AX426" s="77">
        <f>AP426+AT426</f>
        <v>1386000</v>
      </c>
      <c r="AY426" s="77">
        <f>AQ426+AU426</f>
        <v>1386000</v>
      </c>
      <c r="AZ426" s="77">
        <f>AR426+AV426</f>
        <v>0</v>
      </c>
      <c r="BA426" s="77">
        <f>AS426+AW426</f>
        <v>0</v>
      </c>
      <c r="BB426" s="103">
        <v>0</v>
      </c>
      <c r="BC426" s="103">
        <v>0</v>
      </c>
    </row>
    <row r="427" spans="1:55" s="11" customFormat="1" ht="48" customHeight="1" x14ac:dyDescent="0.25">
      <c r="A427" s="27" t="s">
        <v>372</v>
      </c>
      <c r="B427" s="27"/>
      <c r="C427" s="27"/>
      <c r="D427" s="27"/>
      <c r="E427" s="62">
        <v>852</v>
      </c>
      <c r="F427" s="63" t="s">
        <v>477</v>
      </c>
      <c r="G427" s="63" t="s">
        <v>431</v>
      </c>
      <c r="H427" s="12" t="s">
        <v>373</v>
      </c>
      <c r="I427" s="63"/>
      <c r="J427" s="77"/>
      <c r="K427" s="77"/>
      <c r="L427" s="77"/>
      <c r="M427" s="77"/>
      <c r="N427" s="77"/>
      <c r="O427" s="77"/>
      <c r="P427" s="77"/>
      <c r="Q427" s="77"/>
      <c r="R427" s="77">
        <f t="shared" ref="R427:AC428" si="551">R428</f>
        <v>0</v>
      </c>
      <c r="S427" s="77">
        <f t="shared" si="551"/>
        <v>0</v>
      </c>
      <c r="T427" s="77">
        <f t="shared" si="551"/>
        <v>0</v>
      </c>
      <c r="U427" s="77">
        <f t="shared" si="551"/>
        <v>0</v>
      </c>
      <c r="V427" s="77">
        <f t="shared" si="551"/>
        <v>40468.11</v>
      </c>
      <c r="W427" s="77">
        <f t="shared" si="551"/>
        <v>40468.11</v>
      </c>
      <c r="X427" s="77">
        <f t="shared" si="551"/>
        <v>0</v>
      </c>
      <c r="Y427" s="77">
        <f t="shared" si="551"/>
        <v>0</v>
      </c>
      <c r="Z427" s="77">
        <f t="shared" si="551"/>
        <v>40468.11</v>
      </c>
      <c r="AA427" s="77">
        <f t="shared" si="551"/>
        <v>40468.11</v>
      </c>
      <c r="AB427" s="77">
        <f t="shared" si="551"/>
        <v>0</v>
      </c>
      <c r="AC427" s="77">
        <f t="shared" si="551"/>
        <v>0</v>
      </c>
      <c r="AD427" s="77"/>
      <c r="AE427" s="77"/>
      <c r="AF427" s="77"/>
      <c r="AG427" s="77"/>
      <c r="AH427" s="77"/>
      <c r="AI427" s="77"/>
      <c r="AJ427" s="77"/>
      <c r="AK427" s="77"/>
      <c r="AL427" s="77"/>
      <c r="AM427" s="77"/>
      <c r="AN427" s="77"/>
      <c r="AO427" s="77"/>
      <c r="AP427" s="77"/>
      <c r="AQ427" s="77"/>
      <c r="AR427" s="77"/>
      <c r="AS427" s="77"/>
      <c r="AT427" s="77"/>
      <c r="AU427" s="77"/>
      <c r="AV427" s="77"/>
      <c r="AW427" s="77"/>
      <c r="AX427" s="77"/>
      <c r="AY427" s="77"/>
      <c r="AZ427" s="77"/>
      <c r="BA427" s="77"/>
      <c r="BB427" s="103">
        <v>0</v>
      </c>
      <c r="BC427" s="103">
        <v>0</v>
      </c>
    </row>
    <row r="428" spans="1:55" s="11" customFormat="1" ht="91.5" customHeight="1" x14ac:dyDescent="0.25">
      <c r="A428" s="27" t="s">
        <v>333</v>
      </c>
      <c r="B428" s="27"/>
      <c r="C428" s="27"/>
      <c r="D428" s="27"/>
      <c r="E428" s="62">
        <v>852</v>
      </c>
      <c r="F428" s="63" t="s">
        <v>477</v>
      </c>
      <c r="G428" s="63" t="s">
        <v>431</v>
      </c>
      <c r="H428" s="12" t="s">
        <v>373</v>
      </c>
      <c r="I428" s="63" t="s">
        <v>334</v>
      </c>
      <c r="J428" s="77"/>
      <c r="K428" s="77"/>
      <c r="L428" s="77"/>
      <c r="M428" s="77"/>
      <c r="N428" s="77"/>
      <c r="O428" s="77"/>
      <c r="P428" s="77"/>
      <c r="Q428" s="77"/>
      <c r="R428" s="77">
        <f t="shared" si="551"/>
        <v>0</v>
      </c>
      <c r="S428" s="77">
        <f t="shared" si="551"/>
        <v>0</v>
      </c>
      <c r="T428" s="77">
        <f t="shared" si="551"/>
        <v>0</v>
      </c>
      <c r="U428" s="77">
        <f t="shared" si="551"/>
        <v>0</v>
      </c>
      <c r="V428" s="77">
        <f t="shared" si="551"/>
        <v>40468.11</v>
      </c>
      <c r="W428" s="77">
        <f t="shared" si="551"/>
        <v>40468.11</v>
      </c>
      <c r="X428" s="77">
        <f t="shared" si="551"/>
        <v>0</v>
      </c>
      <c r="Y428" s="77">
        <f t="shared" si="551"/>
        <v>0</v>
      </c>
      <c r="Z428" s="77">
        <f t="shared" si="551"/>
        <v>40468.11</v>
      </c>
      <c r="AA428" s="77">
        <f t="shared" si="551"/>
        <v>40468.11</v>
      </c>
      <c r="AB428" s="77">
        <f t="shared" si="551"/>
        <v>0</v>
      </c>
      <c r="AC428" s="77">
        <f t="shared" si="551"/>
        <v>0</v>
      </c>
      <c r="AD428" s="77"/>
      <c r="AE428" s="77"/>
      <c r="AF428" s="77"/>
      <c r="AG428" s="77"/>
      <c r="AH428" s="77"/>
      <c r="AI428" s="77"/>
      <c r="AJ428" s="77"/>
      <c r="AK428" s="77"/>
      <c r="AL428" s="77"/>
      <c r="AM428" s="77"/>
      <c r="AN428" s="77"/>
      <c r="AO428" s="77"/>
      <c r="AP428" s="77"/>
      <c r="AQ428" s="77"/>
      <c r="AR428" s="77"/>
      <c r="AS428" s="77"/>
      <c r="AT428" s="77"/>
      <c r="AU428" s="77"/>
      <c r="AV428" s="77"/>
      <c r="AW428" s="77"/>
      <c r="AX428" s="77"/>
      <c r="AY428" s="77"/>
      <c r="AZ428" s="77"/>
      <c r="BA428" s="77"/>
      <c r="BB428" s="103">
        <v>0</v>
      </c>
      <c r="BC428" s="103">
        <v>0</v>
      </c>
    </row>
    <row r="429" spans="1:55" s="11" customFormat="1" ht="48" customHeight="1" x14ac:dyDescent="0.25">
      <c r="A429" s="27" t="s">
        <v>335</v>
      </c>
      <c r="B429" s="27"/>
      <c r="C429" s="27"/>
      <c r="D429" s="27"/>
      <c r="E429" s="62">
        <v>852</v>
      </c>
      <c r="F429" s="63" t="s">
        <v>477</v>
      </c>
      <c r="G429" s="63" t="s">
        <v>431</v>
      </c>
      <c r="H429" s="12" t="s">
        <v>373</v>
      </c>
      <c r="I429" s="63" t="s">
        <v>336</v>
      </c>
      <c r="J429" s="77"/>
      <c r="K429" s="77"/>
      <c r="L429" s="77"/>
      <c r="M429" s="77"/>
      <c r="N429" s="77"/>
      <c r="O429" s="77"/>
      <c r="P429" s="77"/>
      <c r="Q429" s="77"/>
      <c r="R429" s="77"/>
      <c r="S429" s="77"/>
      <c r="T429" s="77"/>
      <c r="U429" s="77"/>
      <c r="V429" s="77">
        <v>40468.11</v>
      </c>
      <c r="W429" s="77">
        <f>V429</f>
        <v>40468.11</v>
      </c>
      <c r="X429" s="77"/>
      <c r="Y429" s="77"/>
      <c r="Z429" s="77">
        <f>R429+V429</f>
        <v>40468.11</v>
      </c>
      <c r="AA429" s="77">
        <f>S429+W429</f>
        <v>40468.11</v>
      </c>
      <c r="AB429" s="77">
        <f>T429+X429</f>
        <v>0</v>
      </c>
      <c r="AC429" s="77">
        <f>U429+Y429</f>
        <v>0</v>
      </c>
      <c r="AD429" s="77"/>
      <c r="AE429" s="77"/>
      <c r="AF429" s="77"/>
      <c r="AG429" s="77"/>
      <c r="AH429" s="77"/>
      <c r="AI429" s="77"/>
      <c r="AJ429" s="77"/>
      <c r="AK429" s="77"/>
      <c r="AL429" s="77"/>
      <c r="AM429" s="77"/>
      <c r="AN429" s="77"/>
      <c r="AO429" s="77"/>
      <c r="AP429" s="77"/>
      <c r="AQ429" s="77"/>
      <c r="AR429" s="77"/>
      <c r="AS429" s="77"/>
      <c r="AT429" s="77"/>
      <c r="AU429" s="77"/>
      <c r="AV429" s="77"/>
      <c r="AW429" s="77"/>
      <c r="AX429" s="77"/>
      <c r="AY429" s="77"/>
      <c r="AZ429" s="77"/>
      <c r="BA429" s="77"/>
      <c r="BB429" s="103">
        <v>0</v>
      </c>
      <c r="BC429" s="103">
        <v>0</v>
      </c>
    </row>
    <row r="430" spans="1:55" s="11" customFormat="1" ht="17.25" customHeight="1" x14ac:dyDescent="0.25">
      <c r="A430" s="13" t="s">
        <v>520</v>
      </c>
      <c r="B430" s="111"/>
      <c r="C430" s="111"/>
      <c r="D430" s="111"/>
      <c r="E430" s="62">
        <v>852</v>
      </c>
      <c r="F430" s="113" t="s">
        <v>406</v>
      </c>
      <c r="G430" s="113"/>
      <c r="H430" s="62" t="s">
        <v>326</v>
      </c>
      <c r="I430" s="113"/>
      <c r="J430" s="76">
        <f t="shared" ref="J430:BA430" si="552">J431+J435+J449</f>
        <v>8728558</v>
      </c>
      <c r="K430" s="76">
        <f t="shared" si="552"/>
        <v>8728558</v>
      </c>
      <c r="L430" s="76">
        <f t="shared" si="552"/>
        <v>0</v>
      </c>
      <c r="M430" s="76">
        <f t="shared" si="552"/>
        <v>0</v>
      </c>
      <c r="N430" s="76">
        <f t="shared" si="552"/>
        <v>0</v>
      </c>
      <c r="O430" s="76">
        <f t="shared" si="552"/>
        <v>0</v>
      </c>
      <c r="P430" s="76">
        <f t="shared" si="552"/>
        <v>0</v>
      </c>
      <c r="Q430" s="76">
        <f t="shared" si="552"/>
        <v>0</v>
      </c>
      <c r="R430" s="76">
        <f t="shared" si="552"/>
        <v>8728558</v>
      </c>
      <c r="S430" s="76">
        <f t="shared" si="552"/>
        <v>8728558</v>
      </c>
      <c r="T430" s="76">
        <f t="shared" si="552"/>
        <v>0</v>
      </c>
      <c r="U430" s="76">
        <f t="shared" si="552"/>
        <v>0</v>
      </c>
      <c r="V430" s="76">
        <f t="shared" si="552"/>
        <v>-2495600</v>
      </c>
      <c r="W430" s="76">
        <f t="shared" si="552"/>
        <v>-2495600</v>
      </c>
      <c r="X430" s="76">
        <f t="shared" si="552"/>
        <v>0</v>
      </c>
      <c r="Y430" s="76">
        <f t="shared" si="552"/>
        <v>0</v>
      </c>
      <c r="Z430" s="76">
        <f t="shared" si="552"/>
        <v>6232958</v>
      </c>
      <c r="AA430" s="76">
        <f t="shared" si="552"/>
        <v>6232958</v>
      </c>
      <c r="AB430" s="76">
        <f t="shared" si="552"/>
        <v>0</v>
      </c>
      <c r="AC430" s="76">
        <f t="shared" si="552"/>
        <v>0</v>
      </c>
      <c r="AD430" s="76">
        <f t="shared" si="552"/>
        <v>10181758</v>
      </c>
      <c r="AE430" s="76">
        <f t="shared" si="552"/>
        <v>10181758</v>
      </c>
      <c r="AF430" s="76">
        <f t="shared" si="552"/>
        <v>0</v>
      </c>
      <c r="AG430" s="76">
        <f t="shared" si="552"/>
        <v>0</v>
      </c>
      <c r="AH430" s="76">
        <f t="shared" si="552"/>
        <v>0</v>
      </c>
      <c r="AI430" s="76">
        <f t="shared" si="552"/>
        <v>0</v>
      </c>
      <c r="AJ430" s="76">
        <f t="shared" si="552"/>
        <v>0</v>
      </c>
      <c r="AK430" s="76">
        <f t="shared" si="552"/>
        <v>0</v>
      </c>
      <c r="AL430" s="76">
        <f t="shared" si="552"/>
        <v>10181758</v>
      </c>
      <c r="AM430" s="76">
        <f t="shared" si="552"/>
        <v>10181758</v>
      </c>
      <c r="AN430" s="76">
        <f t="shared" si="552"/>
        <v>0</v>
      </c>
      <c r="AO430" s="76">
        <f t="shared" si="552"/>
        <v>0</v>
      </c>
      <c r="AP430" s="76">
        <f t="shared" si="552"/>
        <v>11533258</v>
      </c>
      <c r="AQ430" s="76">
        <f t="shared" si="552"/>
        <v>11533258</v>
      </c>
      <c r="AR430" s="76">
        <f t="shared" si="552"/>
        <v>0</v>
      </c>
      <c r="AS430" s="76">
        <f t="shared" si="552"/>
        <v>0</v>
      </c>
      <c r="AT430" s="76">
        <f t="shared" si="552"/>
        <v>0</v>
      </c>
      <c r="AU430" s="76">
        <f t="shared" si="552"/>
        <v>0</v>
      </c>
      <c r="AV430" s="76">
        <f t="shared" si="552"/>
        <v>0</v>
      </c>
      <c r="AW430" s="76">
        <f t="shared" si="552"/>
        <v>0</v>
      </c>
      <c r="AX430" s="76">
        <f t="shared" si="552"/>
        <v>11533258</v>
      </c>
      <c r="AY430" s="76">
        <f t="shared" si="552"/>
        <v>11533258</v>
      </c>
      <c r="AZ430" s="76">
        <f t="shared" si="552"/>
        <v>0</v>
      </c>
      <c r="BA430" s="76">
        <f t="shared" si="552"/>
        <v>0</v>
      </c>
      <c r="BB430" s="103">
        <v>0</v>
      </c>
      <c r="BC430" s="103">
        <v>0</v>
      </c>
    </row>
    <row r="431" spans="1:55" s="11" customFormat="1" ht="32.25" hidden="1" customHeight="1" x14ac:dyDescent="0.25">
      <c r="A431" s="13" t="s">
        <v>604</v>
      </c>
      <c r="B431" s="111"/>
      <c r="C431" s="111"/>
      <c r="D431" s="111"/>
      <c r="E431" s="62">
        <v>852</v>
      </c>
      <c r="F431" s="113" t="s">
        <v>406</v>
      </c>
      <c r="G431" s="113" t="s">
        <v>401</v>
      </c>
      <c r="H431" s="62" t="s">
        <v>326</v>
      </c>
      <c r="I431" s="113"/>
      <c r="J431" s="76">
        <f t="shared" ref="J431:S433" si="553">J432</f>
        <v>0</v>
      </c>
      <c r="K431" s="76">
        <f t="shared" si="553"/>
        <v>0</v>
      </c>
      <c r="L431" s="76">
        <f t="shared" si="553"/>
        <v>0</v>
      </c>
      <c r="M431" s="76">
        <f t="shared" si="553"/>
        <v>0</v>
      </c>
      <c r="N431" s="76">
        <f t="shared" si="553"/>
        <v>0</v>
      </c>
      <c r="O431" s="76">
        <f t="shared" si="553"/>
        <v>0</v>
      </c>
      <c r="P431" s="76">
        <f t="shared" si="553"/>
        <v>0</v>
      </c>
      <c r="Q431" s="76">
        <f t="shared" si="553"/>
        <v>0</v>
      </c>
      <c r="R431" s="76">
        <f t="shared" si="553"/>
        <v>0</v>
      </c>
      <c r="S431" s="76">
        <f t="shared" si="553"/>
        <v>0</v>
      </c>
      <c r="T431" s="76">
        <f t="shared" ref="T431:AC433" si="554">T432</f>
        <v>0</v>
      </c>
      <c r="U431" s="76">
        <f t="shared" si="554"/>
        <v>0</v>
      </c>
      <c r="V431" s="76">
        <f t="shared" si="554"/>
        <v>0</v>
      </c>
      <c r="W431" s="76">
        <f t="shared" si="554"/>
        <v>0</v>
      </c>
      <c r="X431" s="76">
        <f t="shared" si="554"/>
        <v>0</v>
      </c>
      <c r="Y431" s="76">
        <f t="shared" si="554"/>
        <v>0</v>
      </c>
      <c r="Z431" s="76">
        <f t="shared" si="554"/>
        <v>0</v>
      </c>
      <c r="AA431" s="76">
        <f t="shared" si="554"/>
        <v>0</v>
      </c>
      <c r="AB431" s="76">
        <f t="shared" si="554"/>
        <v>0</v>
      </c>
      <c r="AC431" s="76">
        <f t="shared" si="554"/>
        <v>0</v>
      </c>
      <c r="AD431" s="76">
        <f t="shared" ref="AD431:AM433" si="555">AD432</f>
        <v>0</v>
      </c>
      <c r="AE431" s="76">
        <f t="shared" si="555"/>
        <v>0</v>
      </c>
      <c r="AF431" s="76">
        <f t="shared" si="555"/>
        <v>0</v>
      </c>
      <c r="AG431" s="76">
        <f t="shared" si="555"/>
        <v>0</v>
      </c>
      <c r="AH431" s="76">
        <f t="shared" si="555"/>
        <v>0</v>
      </c>
      <c r="AI431" s="76">
        <f t="shared" si="555"/>
        <v>0</v>
      </c>
      <c r="AJ431" s="76">
        <f t="shared" si="555"/>
        <v>0</v>
      </c>
      <c r="AK431" s="76">
        <f t="shared" si="555"/>
        <v>0</v>
      </c>
      <c r="AL431" s="76">
        <f t="shared" si="555"/>
        <v>0</v>
      </c>
      <c r="AM431" s="76">
        <f t="shared" si="555"/>
        <v>0</v>
      </c>
      <c r="AN431" s="76">
        <f t="shared" ref="AN431:AW433" si="556">AN432</f>
        <v>0</v>
      </c>
      <c r="AO431" s="76">
        <f t="shared" si="556"/>
        <v>0</v>
      </c>
      <c r="AP431" s="76">
        <f t="shared" si="556"/>
        <v>0</v>
      </c>
      <c r="AQ431" s="76">
        <f t="shared" si="556"/>
        <v>0</v>
      </c>
      <c r="AR431" s="76">
        <f t="shared" si="556"/>
        <v>0</v>
      </c>
      <c r="AS431" s="76">
        <f t="shared" si="556"/>
        <v>0</v>
      </c>
      <c r="AT431" s="76">
        <f t="shared" si="556"/>
        <v>0</v>
      </c>
      <c r="AU431" s="76">
        <f t="shared" si="556"/>
        <v>0</v>
      </c>
      <c r="AV431" s="76">
        <f t="shared" si="556"/>
        <v>0</v>
      </c>
      <c r="AW431" s="76">
        <f t="shared" si="556"/>
        <v>0</v>
      </c>
      <c r="AX431" s="76">
        <f t="shared" ref="AX431:BA433" si="557">AX432</f>
        <v>0</v>
      </c>
      <c r="AY431" s="76">
        <f t="shared" si="557"/>
        <v>0</v>
      </c>
      <c r="AZ431" s="76">
        <f t="shared" si="557"/>
        <v>0</v>
      </c>
      <c r="BA431" s="76">
        <f t="shared" si="557"/>
        <v>0</v>
      </c>
      <c r="BB431" s="103">
        <v>0</v>
      </c>
      <c r="BC431" s="103">
        <v>0</v>
      </c>
    </row>
    <row r="432" spans="1:55" s="11" customFormat="1" ht="32.25" hidden="1" customHeight="1" x14ac:dyDescent="0.25">
      <c r="A432" s="27" t="s">
        <v>605</v>
      </c>
      <c r="B432" s="111"/>
      <c r="C432" s="111"/>
      <c r="D432" s="111"/>
      <c r="E432" s="62">
        <v>852</v>
      </c>
      <c r="F432" s="63" t="s">
        <v>406</v>
      </c>
      <c r="G432" s="63" t="s">
        <v>401</v>
      </c>
      <c r="H432" s="62" t="s">
        <v>606</v>
      </c>
      <c r="I432" s="113"/>
      <c r="J432" s="77">
        <f t="shared" si="553"/>
        <v>0</v>
      </c>
      <c r="K432" s="77">
        <f t="shared" si="553"/>
        <v>0</v>
      </c>
      <c r="L432" s="77">
        <f t="shared" si="553"/>
        <v>0</v>
      </c>
      <c r="M432" s="77">
        <f t="shared" si="553"/>
        <v>0</v>
      </c>
      <c r="N432" s="77">
        <f t="shared" si="553"/>
        <v>0</v>
      </c>
      <c r="O432" s="77">
        <f t="shared" si="553"/>
        <v>0</v>
      </c>
      <c r="P432" s="77">
        <f t="shared" si="553"/>
        <v>0</v>
      </c>
      <c r="Q432" s="77">
        <f t="shared" si="553"/>
        <v>0</v>
      </c>
      <c r="R432" s="77">
        <f t="shared" si="553"/>
        <v>0</v>
      </c>
      <c r="S432" s="77">
        <f t="shared" si="553"/>
        <v>0</v>
      </c>
      <c r="T432" s="77">
        <f t="shared" si="554"/>
        <v>0</v>
      </c>
      <c r="U432" s="77">
        <f t="shared" si="554"/>
        <v>0</v>
      </c>
      <c r="V432" s="77">
        <f t="shared" si="554"/>
        <v>0</v>
      </c>
      <c r="W432" s="77">
        <f t="shared" si="554"/>
        <v>0</v>
      </c>
      <c r="X432" s="77">
        <f t="shared" si="554"/>
        <v>0</v>
      </c>
      <c r="Y432" s="77">
        <f t="shared" si="554"/>
        <v>0</v>
      </c>
      <c r="Z432" s="77">
        <f t="shared" si="554"/>
        <v>0</v>
      </c>
      <c r="AA432" s="77">
        <f t="shared" si="554"/>
        <v>0</v>
      </c>
      <c r="AB432" s="77">
        <f t="shared" si="554"/>
        <v>0</v>
      </c>
      <c r="AC432" s="77">
        <f t="shared" si="554"/>
        <v>0</v>
      </c>
      <c r="AD432" s="77">
        <f t="shared" si="555"/>
        <v>0</v>
      </c>
      <c r="AE432" s="77">
        <f t="shared" si="555"/>
        <v>0</v>
      </c>
      <c r="AF432" s="77">
        <f t="shared" si="555"/>
        <v>0</v>
      </c>
      <c r="AG432" s="77">
        <f t="shared" si="555"/>
        <v>0</v>
      </c>
      <c r="AH432" s="77">
        <f t="shared" si="555"/>
        <v>0</v>
      </c>
      <c r="AI432" s="77">
        <f t="shared" si="555"/>
        <v>0</v>
      </c>
      <c r="AJ432" s="77">
        <f t="shared" si="555"/>
        <v>0</v>
      </c>
      <c r="AK432" s="77">
        <f t="shared" si="555"/>
        <v>0</v>
      </c>
      <c r="AL432" s="77">
        <f t="shared" si="555"/>
        <v>0</v>
      </c>
      <c r="AM432" s="77">
        <f t="shared" si="555"/>
        <v>0</v>
      </c>
      <c r="AN432" s="77">
        <f t="shared" si="556"/>
        <v>0</v>
      </c>
      <c r="AO432" s="77">
        <f t="shared" si="556"/>
        <v>0</v>
      </c>
      <c r="AP432" s="77">
        <f t="shared" si="556"/>
        <v>0</v>
      </c>
      <c r="AQ432" s="77">
        <f t="shared" si="556"/>
        <v>0</v>
      </c>
      <c r="AR432" s="77">
        <f t="shared" si="556"/>
        <v>0</v>
      </c>
      <c r="AS432" s="77">
        <f t="shared" si="556"/>
        <v>0</v>
      </c>
      <c r="AT432" s="77">
        <f t="shared" si="556"/>
        <v>0</v>
      </c>
      <c r="AU432" s="77">
        <f t="shared" si="556"/>
        <v>0</v>
      </c>
      <c r="AV432" s="77">
        <f t="shared" si="556"/>
        <v>0</v>
      </c>
      <c r="AW432" s="77">
        <f t="shared" si="556"/>
        <v>0</v>
      </c>
      <c r="AX432" s="77">
        <f t="shared" si="557"/>
        <v>0</v>
      </c>
      <c r="AY432" s="77">
        <f t="shared" si="557"/>
        <v>0</v>
      </c>
      <c r="AZ432" s="77">
        <f t="shared" si="557"/>
        <v>0</v>
      </c>
      <c r="BA432" s="77">
        <f t="shared" si="557"/>
        <v>0</v>
      </c>
      <c r="BB432" s="103">
        <v>0</v>
      </c>
      <c r="BC432" s="103">
        <v>0</v>
      </c>
    </row>
    <row r="433" spans="1:55" s="11" customFormat="1" ht="32.25" hidden="1" customHeight="1" x14ac:dyDescent="0.25">
      <c r="A433" s="27" t="s">
        <v>356</v>
      </c>
      <c r="B433" s="15"/>
      <c r="C433" s="15"/>
      <c r="D433" s="15"/>
      <c r="E433" s="62">
        <v>852</v>
      </c>
      <c r="F433" s="63" t="s">
        <v>406</v>
      </c>
      <c r="G433" s="63" t="s">
        <v>401</v>
      </c>
      <c r="H433" s="62" t="s">
        <v>606</v>
      </c>
      <c r="I433" s="63" t="s">
        <v>357</v>
      </c>
      <c r="J433" s="77">
        <f t="shared" si="553"/>
        <v>0</v>
      </c>
      <c r="K433" s="77">
        <f t="shared" si="553"/>
        <v>0</v>
      </c>
      <c r="L433" s="77">
        <f t="shared" si="553"/>
        <v>0</v>
      </c>
      <c r="M433" s="77">
        <f t="shared" si="553"/>
        <v>0</v>
      </c>
      <c r="N433" s="77">
        <f t="shared" si="553"/>
        <v>0</v>
      </c>
      <c r="O433" s="77">
        <f t="shared" si="553"/>
        <v>0</v>
      </c>
      <c r="P433" s="77">
        <f t="shared" si="553"/>
        <v>0</v>
      </c>
      <c r="Q433" s="77">
        <f t="shared" si="553"/>
        <v>0</v>
      </c>
      <c r="R433" s="77">
        <f t="shared" si="553"/>
        <v>0</v>
      </c>
      <c r="S433" s="77">
        <f t="shared" si="553"/>
        <v>0</v>
      </c>
      <c r="T433" s="77">
        <f t="shared" si="554"/>
        <v>0</v>
      </c>
      <c r="U433" s="77">
        <f t="shared" si="554"/>
        <v>0</v>
      </c>
      <c r="V433" s="77">
        <f t="shared" si="554"/>
        <v>0</v>
      </c>
      <c r="W433" s="77">
        <f t="shared" si="554"/>
        <v>0</v>
      </c>
      <c r="X433" s="77">
        <f t="shared" si="554"/>
        <v>0</v>
      </c>
      <c r="Y433" s="77">
        <f t="shared" si="554"/>
        <v>0</v>
      </c>
      <c r="Z433" s="77">
        <f t="shared" si="554"/>
        <v>0</v>
      </c>
      <c r="AA433" s="77">
        <f t="shared" si="554"/>
        <v>0</v>
      </c>
      <c r="AB433" s="77">
        <f t="shared" si="554"/>
        <v>0</v>
      </c>
      <c r="AC433" s="77">
        <f t="shared" si="554"/>
        <v>0</v>
      </c>
      <c r="AD433" s="77">
        <f t="shared" si="555"/>
        <v>0</v>
      </c>
      <c r="AE433" s="77">
        <f t="shared" si="555"/>
        <v>0</v>
      </c>
      <c r="AF433" s="77">
        <f t="shared" si="555"/>
        <v>0</v>
      </c>
      <c r="AG433" s="77">
        <f t="shared" si="555"/>
        <v>0</v>
      </c>
      <c r="AH433" s="77">
        <f t="shared" si="555"/>
        <v>0</v>
      </c>
      <c r="AI433" s="77">
        <f t="shared" si="555"/>
        <v>0</v>
      </c>
      <c r="AJ433" s="77">
        <f t="shared" si="555"/>
        <v>0</v>
      </c>
      <c r="AK433" s="77">
        <f t="shared" si="555"/>
        <v>0</v>
      </c>
      <c r="AL433" s="77">
        <f t="shared" si="555"/>
        <v>0</v>
      </c>
      <c r="AM433" s="77">
        <f t="shared" si="555"/>
        <v>0</v>
      </c>
      <c r="AN433" s="77">
        <f t="shared" si="556"/>
        <v>0</v>
      </c>
      <c r="AO433" s="77">
        <f t="shared" si="556"/>
        <v>0</v>
      </c>
      <c r="AP433" s="77">
        <f t="shared" si="556"/>
        <v>0</v>
      </c>
      <c r="AQ433" s="77">
        <f t="shared" si="556"/>
        <v>0</v>
      </c>
      <c r="AR433" s="77">
        <f t="shared" si="556"/>
        <v>0</v>
      </c>
      <c r="AS433" s="77">
        <f t="shared" si="556"/>
        <v>0</v>
      </c>
      <c r="AT433" s="77">
        <f t="shared" si="556"/>
        <v>0</v>
      </c>
      <c r="AU433" s="77">
        <f t="shared" si="556"/>
        <v>0</v>
      </c>
      <c r="AV433" s="77">
        <f t="shared" si="556"/>
        <v>0</v>
      </c>
      <c r="AW433" s="77">
        <f t="shared" si="556"/>
        <v>0</v>
      </c>
      <c r="AX433" s="77">
        <f t="shared" si="557"/>
        <v>0</v>
      </c>
      <c r="AY433" s="77">
        <f t="shared" si="557"/>
        <v>0</v>
      </c>
      <c r="AZ433" s="77">
        <f t="shared" si="557"/>
        <v>0</v>
      </c>
      <c r="BA433" s="77">
        <f t="shared" si="557"/>
        <v>0</v>
      </c>
      <c r="BB433" s="103">
        <v>0</v>
      </c>
      <c r="BC433" s="103">
        <v>0</v>
      </c>
    </row>
    <row r="434" spans="1:55" s="11" customFormat="1" ht="32.25" hidden="1" customHeight="1" x14ac:dyDescent="0.25">
      <c r="A434" s="27" t="s">
        <v>358</v>
      </c>
      <c r="B434" s="15"/>
      <c r="C434" s="15"/>
      <c r="D434" s="15"/>
      <c r="E434" s="62">
        <v>852</v>
      </c>
      <c r="F434" s="63" t="s">
        <v>406</v>
      </c>
      <c r="G434" s="63" t="s">
        <v>401</v>
      </c>
      <c r="H434" s="62" t="s">
        <v>606</v>
      </c>
      <c r="I434" s="63" t="s">
        <v>359</v>
      </c>
      <c r="J434" s="77"/>
      <c r="K434" s="77"/>
      <c r="L434" s="77"/>
      <c r="M434" s="77"/>
      <c r="N434" s="77"/>
      <c r="O434" s="77"/>
      <c r="P434" s="77"/>
      <c r="Q434" s="77"/>
      <c r="R434" s="77">
        <f>J434+N434</f>
        <v>0</v>
      </c>
      <c r="S434" s="77">
        <f>K434+O434</f>
        <v>0</v>
      </c>
      <c r="T434" s="77">
        <f>L434+P434</f>
        <v>0</v>
      </c>
      <c r="U434" s="77">
        <f>M434+Q434</f>
        <v>0</v>
      </c>
      <c r="V434" s="77"/>
      <c r="W434" s="77"/>
      <c r="X434" s="77"/>
      <c r="Y434" s="77"/>
      <c r="Z434" s="77">
        <f>R434+V434</f>
        <v>0</v>
      </c>
      <c r="AA434" s="77">
        <f>S434+W434</f>
        <v>0</v>
      </c>
      <c r="AB434" s="77">
        <f>T434+X434</f>
        <v>0</v>
      </c>
      <c r="AC434" s="77">
        <f>U434+Y434</f>
        <v>0</v>
      </c>
      <c r="AD434" s="77"/>
      <c r="AE434" s="77"/>
      <c r="AF434" s="77"/>
      <c r="AG434" s="77"/>
      <c r="AH434" s="77"/>
      <c r="AI434" s="77"/>
      <c r="AJ434" s="77"/>
      <c r="AK434" s="77"/>
      <c r="AL434" s="77">
        <f>AD434+AH434</f>
        <v>0</v>
      </c>
      <c r="AM434" s="77">
        <f>AE434+AI434</f>
        <v>0</v>
      </c>
      <c r="AN434" s="77">
        <f>AF434+AJ434</f>
        <v>0</v>
      </c>
      <c r="AO434" s="77">
        <f>AG434+AK434</f>
        <v>0</v>
      </c>
      <c r="AP434" s="77"/>
      <c r="AQ434" s="77"/>
      <c r="AR434" s="77"/>
      <c r="AS434" s="77"/>
      <c r="AT434" s="77"/>
      <c r="AU434" s="77"/>
      <c r="AV434" s="77"/>
      <c r="AW434" s="77"/>
      <c r="AX434" s="77">
        <f>AP434+AT434</f>
        <v>0</v>
      </c>
      <c r="AY434" s="77">
        <f>AQ434+AU434</f>
        <v>0</v>
      </c>
      <c r="AZ434" s="77">
        <f>AR434+AV434</f>
        <v>0</v>
      </c>
      <c r="BA434" s="77">
        <f>AS434+AW434</f>
        <v>0</v>
      </c>
      <c r="BB434" s="103">
        <v>0</v>
      </c>
      <c r="BC434" s="103">
        <v>0</v>
      </c>
    </row>
    <row r="435" spans="1:55" s="11" customFormat="1" ht="16.5" customHeight="1" x14ac:dyDescent="0.25">
      <c r="A435" s="13" t="s">
        <v>524</v>
      </c>
      <c r="B435" s="111"/>
      <c r="C435" s="111"/>
      <c r="D435" s="111"/>
      <c r="E435" s="62">
        <v>852</v>
      </c>
      <c r="F435" s="113" t="s">
        <v>406</v>
      </c>
      <c r="G435" s="113" t="s">
        <v>330</v>
      </c>
      <c r="H435" s="62" t="s">
        <v>326</v>
      </c>
      <c r="I435" s="113"/>
      <c r="J435" s="76">
        <f t="shared" ref="J435:BA435" si="558">J436+J439+J442+J446</f>
        <v>8681558</v>
      </c>
      <c r="K435" s="76">
        <f t="shared" si="558"/>
        <v>8681558</v>
      </c>
      <c r="L435" s="76">
        <f t="shared" si="558"/>
        <v>0</v>
      </c>
      <c r="M435" s="76">
        <f t="shared" si="558"/>
        <v>0</v>
      </c>
      <c r="N435" s="76">
        <f t="shared" si="558"/>
        <v>0</v>
      </c>
      <c r="O435" s="76">
        <f t="shared" si="558"/>
        <v>0</v>
      </c>
      <c r="P435" s="76">
        <f t="shared" si="558"/>
        <v>0</v>
      </c>
      <c r="Q435" s="76">
        <f t="shared" si="558"/>
        <v>0</v>
      </c>
      <c r="R435" s="76">
        <f t="shared" si="558"/>
        <v>8681558</v>
      </c>
      <c r="S435" s="76">
        <f t="shared" si="558"/>
        <v>8681558</v>
      </c>
      <c r="T435" s="76">
        <f t="shared" si="558"/>
        <v>0</v>
      </c>
      <c r="U435" s="76">
        <f t="shared" si="558"/>
        <v>0</v>
      </c>
      <c r="V435" s="76">
        <f t="shared" si="558"/>
        <v>-2491600</v>
      </c>
      <c r="W435" s="76">
        <f t="shared" si="558"/>
        <v>-2491600</v>
      </c>
      <c r="X435" s="76">
        <f t="shared" si="558"/>
        <v>0</v>
      </c>
      <c r="Y435" s="76">
        <f t="shared" si="558"/>
        <v>0</v>
      </c>
      <c r="Z435" s="76">
        <f t="shared" si="558"/>
        <v>6189958</v>
      </c>
      <c r="AA435" s="76">
        <f t="shared" si="558"/>
        <v>6189958</v>
      </c>
      <c r="AB435" s="76">
        <f t="shared" si="558"/>
        <v>0</v>
      </c>
      <c r="AC435" s="76">
        <f t="shared" si="558"/>
        <v>0</v>
      </c>
      <c r="AD435" s="76">
        <f t="shared" si="558"/>
        <v>10123758</v>
      </c>
      <c r="AE435" s="76">
        <f t="shared" si="558"/>
        <v>10123758</v>
      </c>
      <c r="AF435" s="76">
        <f t="shared" si="558"/>
        <v>0</v>
      </c>
      <c r="AG435" s="76">
        <f t="shared" si="558"/>
        <v>0</v>
      </c>
      <c r="AH435" s="76">
        <f t="shared" si="558"/>
        <v>0</v>
      </c>
      <c r="AI435" s="76">
        <f t="shared" si="558"/>
        <v>0</v>
      </c>
      <c r="AJ435" s="76">
        <f t="shared" si="558"/>
        <v>0</v>
      </c>
      <c r="AK435" s="76">
        <f t="shared" si="558"/>
        <v>0</v>
      </c>
      <c r="AL435" s="76">
        <f t="shared" si="558"/>
        <v>10123758</v>
      </c>
      <c r="AM435" s="76">
        <f t="shared" si="558"/>
        <v>10123758</v>
      </c>
      <c r="AN435" s="76">
        <f t="shared" si="558"/>
        <v>0</v>
      </c>
      <c r="AO435" s="76">
        <f t="shared" si="558"/>
        <v>0</v>
      </c>
      <c r="AP435" s="76">
        <f t="shared" si="558"/>
        <v>11475258</v>
      </c>
      <c r="AQ435" s="76">
        <f t="shared" si="558"/>
        <v>11475258</v>
      </c>
      <c r="AR435" s="76">
        <f t="shared" si="558"/>
        <v>0</v>
      </c>
      <c r="AS435" s="76">
        <f t="shared" si="558"/>
        <v>0</v>
      </c>
      <c r="AT435" s="76">
        <f t="shared" si="558"/>
        <v>0</v>
      </c>
      <c r="AU435" s="76">
        <f t="shared" si="558"/>
        <v>0</v>
      </c>
      <c r="AV435" s="76">
        <f t="shared" si="558"/>
        <v>0</v>
      </c>
      <c r="AW435" s="76">
        <f t="shared" si="558"/>
        <v>0</v>
      </c>
      <c r="AX435" s="76">
        <f t="shared" si="558"/>
        <v>11475258</v>
      </c>
      <c r="AY435" s="76">
        <f t="shared" si="558"/>
        <v>11475258</v>
      </c>
      <c r="AZ435" s="76">
        <f t="shared" si="558"/>
        <v>0</v>
      </c>
      <c r="BA435" s="76">
        <f t="shared" si="558"/>
        <v>0</v>
      </c>
      <c r="BB435" s="103">
        <v>0</v>
      </c>
      <c r="BC435" s="103">
        <v>0</v>
      </c>
    </row>
    <row r="436" spans="1:55" s="11" customFormat="1" ht="32.25" hidden="1" customHeight="1" x14ac:dyDescent="0.25">
      <c r="A436" s="27" t="s">
        <v>607</v>
      </c>
      <c r="B436" s="111"/>
      <c r="C436" s="111"/>
      <c r="D436" s="111"/>
      <c r="E436" s="62">
        <v>852</v>
      </c>
      <c r="F436" s="63" t="s">
        <v>406</v>
      </c>
      <c r="G436" s="63" t="s">
        <v>330</v>
      </c>
      <c r="H436" s="62" t="s">
        <v>608</v>
      </c>
      <c r="I436" s="113"/>
      <c r="J436" s="77">
        <f t="shared" ref="J436:S437" si="559">J437</f>
        <v>867418</v>
      </c>
      <c r="K436" s="77">
        <f t="shared" si="559"/>
        <v>867418</v>
      </c>
      <c r="L436" s="77">
        <f t="shared" si="559"/>
        <v>0</v>
      </c>
      <c r="M436" s="77">
        <f t="shared" si="559"/>
        <v>0</v>
      </c>
      <c r="N436" s="77">
        <f t="shared" si="559"/>
        <v>0</v>
      </c>
      <c r="O436" s="77">
        <f t="shared" si="559"/>
        <v>0</v>
      </c>
      <c r="P436" s="77">
        <f t="shared" si="559"/>
        <v>0</v>
      </c>
      <c r="Q436" s="77">
        <f t="shared" si="559"/>
        <v>0</v>
      </c>
      <c r="R436" s="77">
        <f t="shared" si="559"/>
        <v>867418</v>
      </c>
      <c r="S436" s="77">
        <f t="shared" si="559"/>
        <v>867418</v>
      </c>
      <c r="T436" s="77">
        <f t="shared" ref="T436:AC437" si="560">T437</f>
        <v>0</v>
      </c>
      <c r="U436" s="77">
        <f t="shared" si="560"/>
        <v>0</v>
      </c>
      <c r="V436" s="77">
        <f t="shared" si="560"/>
        <v>0</v>
      </c>
      <c r="W436" s="77">
        <f t="shared" si="560"/>
        <v>0</v>
      </c>
      <c r="X436" s="77">
        <f t="shared" si="560"/>
        <v>0</v>
      </c>
      <c r="Y436" s="77">
        <f t="shared" si="560"/>
        <v>0</v>
      </c>
      <c r="Z436" s="77">
        <f t="shared" si="560"/>
        <v>867418</v>
      </c>
      <c r="AA436" s="77">
        <f t="shared" si="560"/>
        <v>867418</v>
      </c>
      <c r="AB436" s="77">
        <f t="shared" si="560"/>
        <v>0</v>
      </c>
      <c r="AC436" s="77">
        <f t="shared" si="560"/>
        <v>0</v>
      </c>
      <c r="AD436" s="77">
        <f t="shared" ref="AD436:AM437" si="561">AD437</f>
        <v>867418</v>
      </c>
      <c r="AE436" s="77">
        <f t="shared" si="561"/>
        <v>867418</v>
      </c>
      <c r="AF436" s="77">
        <f t="shared" si="561"/>
        <v>0</v>
      </c>
      <c r="AG436" s="77">
        <f t="shared" si="561"/>
        <v>0</v>
      </c>
      <c r="AH436" s="77">
        <f t="shared" si="561"/>
        <v>0</v>
      </c>
      <c r="AI436" s="77">
        <f t="shared" si="561"/>
        <v>0</v>
      </c>
      <c r="AJ436" s="77">
        <f t="shared" si="561"/>
        <v>0</v>
      </c>
      <c r="AK436" s="77">
        <f t="shared" si="561"/>
        <v>0</v>
      </c>
      <c r="AL436" s="77">
        <f t="shared" si="561"/>
        <v>867418</v>
      </c>
      <c r="AM436" s="77">
        <f t="shared" si="561"/>
        <v>867418</v>
      </c>
      <c r="AN436" s="77">
        <f t="shared" ref="AN436:AW437" si="562">AN437</f>
        <v>0</v>
      </c>
      <c r="AO436" s="77">
        <f t="shared" si="562"/>
        <v>0</v>
      </c>
      <c r="AP436" s="77">
        <f t="shared" si="562"/>
        <v>867418</v>
      </c>
      <c r="AQ436" s="77">
        <f t="shared" si="562"/>
        <v>867418</v>
      </c>
      <c r="AR436" s="77">
        <f t="shared" si="562"/>
        <v>0</v>
      </c>
      <c r="AS436" s="77">
        <f t="shared" si="562"/>
        <v>0</v>
      </c>
      <c r="AT436" s="77">
        <f t="shared" si="562"/>
        <v>0</v>
      </c>
      <c r="AU436" s="77">
        <f t="shared" si="562"/>
        <v>0</v>
      </c>
      <c r="AV436" s="77">
        <f t="shared" si="562"/>
        <v>0</v>
      </c>
      <c r="AW436" s="77">
        <f t="shared" si="562"/>
        <v>0</v>
      </c>
      <c r="AX436" s="77">
        <f t="shared" ref="AX436:BA437" si="563">AX437</f>
        <v>867418</v>
      </c>
      <c r="AY436" s="77">
        <f t="shared" si="563"/>
        <v>867418</v>
      </c>
      <c r="AZ436" s="77">
        <f t="shared" si="563"/>
        <v>0</v>
      </c>
      <c r="BA436" s="77">
        <f t="shared" si="563"/>
        <v>0</v>
      </c>
      <c r="BB436" s="103">
        <v>0</v>
      </c>
      <c r="BC436" s="103">
        <v>0</v>
      </c>
    </row>
    <row r="437" spans="1:55" s="116" customFormat="1" ht="32.25" hidden="1" customHeight="1" x14ac:dyDescent="0.25">
      <c r="A437" s="27" t="s">
        <v>356</v>
      </c>
      <c r="B437" s="15"/>
      <c r="C437" s="15"/>
      <c r="D437" s="15"/>
      <c r="E437" s="62">
        <v>852</v>
      </c>
      <c r="F437" s="63" t="s">
        <v>406</v>
      </c>
      <c r="G437" s="63" t="s">
        <v>330</v>
      </c>
      <c r="H437" s="62" t="s">
        <v>608</v>
      </c>
      <c r="I437" s="63" t="s">
        <v>357</v>
      </c>
      <c r="J437" s="77">
        <f t="shared" si="559"/>
        <v>867418</v>
      </c>
      <c r="K437" s="77">
        <f t="shared" si="559"/>
        <v>867418</v>
      </c>
      <c r="L437" s="77">
        <f t="shared" si="559"/>
        <v>0</v>
      </c>
      <c r="M437" s="77">
        <f t="shared" si="559"/>
        <v>0</v>
      </c>
      <c r="N437" s="77">
        <f t="shared" si="559"/>
        <v>0</v>
      </c>
      <c r="O437" s="77">
        <f t="shared" si="559"/>
        <v>0</v>
      </c>
      <c r="P437" s="77">
        <f t="shared" si="559"/>
        <v>0</v>
      </c>
      <c r="Q437" s="77">
        <f t="shared" si="559"/>
        <v>0</v>
      </c>
      <c r="R437" s="77">
        <f t="shared" si="559"/>
        <v>867418</v>
      </c>
      <c r="S437" s="77">
        <f t="shared" si="559"/>
        <v>867418</v>
      </c>
      <c r="T437" s="77">
        <f t="shared" si="560"/>
        <v>0</v>
      </c>
      <c r="U437" s="77">
        <f t="shared" si="560"/>
        <v>0</v>
      </c>
      <c r="V437" s="77">
        <f t="shared" si="560"/>
        <v>0</v>
      </c>
      <c r="W437" s="77">
        <f t="shared" si="560"/>
        <v>0</v>
      </c>
      <c r="X437" s="77">
        <f t="shared" si="560"/>
        <v>0</v>
      </c>
      <c r="Y437" s="77">
        <f t="shared" si="560"/>
        <v>0</v>
      </c>
      <c r="Z437" s="77">
        <f t="shared" si="560"/>
        <v>867418</v>
      </c>
      <c r="AA437" s="77">
        <f t="shared" si="560"/>
        <v>867418</v>
      </c>
      <c r="AB437" s="77">
        <f t="shared" si="560"/>
        <v>0</v>
      </c>
      <c r="AC437" s="77">
        <f t="shared" si="560"/>
        <v>0</v>
      </c>
      <c r="AD437" s="77">
        <f t="shared" si="561"/>
        <v>867418</v>
      </c>
      <c r="AE437" s="77">
        <f t="shared" si="561"/>
        <v>867418</v>
      </c>
      <c r="AF437" s="77">
        <f t="shared" si="561"/>
        <v>0</v>
      </c>
      <c r="AG437" s="77">
        <f t="shared" si="561"/>
        <v>0</v>
      </c>
      <c r="AH437" s="77">
        <f t="shared" si="561"/>
        <v>0</v>
      </c>
      <c r="AI437" s="77">
        <f t="shared" si="561"/>
        <v>0</v>
      </c>
      <c r="AJ437" s="77">
        <f t="shared" si="561"/>
        <v>0</v>
      </c>
      <c r="AK437" s="77">
        <f t="shared" si="561"/>
        <v>0</v>
      </c>
      <c r="AL437" s="77">
        <f t="shared" si="561"/>
        <v>867418</v>
      </c>
      <c r="AM437" s="77">
        <f t="shared" si="561"/>
        <v>867418</v>
      </c>
      <c r="AN437" s="77">
        <f t="shared" si="562"/>
        <v>0</v>
      </c>
      <c r="AO437" s="77">
        <f t="shared" si="562"/>
        <v>0</v>
      </c>
      <c r="AP437" s="77">
        <f t="shared" si="562"/>
        <v>867418</v>
      </c>
      <c r="AQ437" s="77">
        <f t="shared" si="562"/>
        <v>867418</v>
      </c>
      <c r="AR437" s="77">
        <f t="shared" si="562"/>
        <v>0</v>
      </c>
      <c r="AS437" s="77">
        <f t="shared" si="562"/>
        <v>0</v>
      </c>
      <c r="AT437" s="77">
        <f t="shared" si="562"/>
        <v>0</v>
      </c>
      <c r="AU437" s="77">
        <f t="shared" si="562"/>
        <v>0</v>
      </c>
      <c r="AV437" s="77">
        <f t="shared" si="562"/>
        <v>0</v>
      </c>
      <c r="AW437" s="77">
        <f t="shared" si="562"/>
        <v>0</v>
      </c>
      <c r="AX437" s="77">
        <f t="shared" si="563"/>
        <v>867418</v>
      </c>
      <c r="AY437" s="77">
        <f t="shared" si="563"/>
        <v>867418</v>
      </c>
      <c r="AZ437" s="77">
        <f t="shared" si="563"/>
        <v>0</v>
      </c>
      <c r="BA437" s="77">
        <f t="shared" si="563"/>
        <v>0</v>
      </c>
      <c r="BB437" s="103">
        <v>0</v>
      </c>
      <c r="BC437" s="103">
        <v>0</v>
      </c>
    </row>
    <row r="438" spans="1:55" s="116" customFormat="1" ht="32.25" hidden="1" customHeight="1" x14ac:dyDescent="0.25">
      <c r="A438" s="27" t="s">
        <v>358</v>
      </c>
      <c r="B438" s="15"/>
      <c r="C438" s="15"/>
      <c r="D438" s="15"/>
      <c r="E438" s="62">
        <v>852</v>
      </c>
      <c r="F438" s="63" t="s">
        <v>406</v>
      </c>
      <c r="G438" s="63" t="s">
        <v>330</v>
      </c>
      <c r="H438" s="62" t="s">
        <v>608</v>
      </c>
      <c r="I438" s="63" t="s">
        <v>359</v>
      </c>
      <c r="J438" s="77">
        <v>867418</v>
      </c>
      <c r="K438" s="77">
        <f>J438</f>
        <v>867418</v>
      </c>
      <c r="L438" s="77"/>
      <c r="M438" s="77"/>
      <c r="N438" s="77"/>
      <c r="O438" s="77">
        <f>N438</f>
        <v>0</v>
      </c>
      <c r="P438" s="77"/>
      <c r="Q438" s="77"/>
      <c r="R438" s="77">
        <f>J438+N438</f>
        <v>867418</v>
      </c>
      <c r="S438" s="77">
        <f>K438+O438</f>
        <v>867418</v>
      </c>
      <c r="T438" s="77">
        <f>L438+P438</f>
        <v>0</v>
      </c>
      <c r="U438" s="77">
        <f>M438+Q438</f>
        <v>0</v>
      </c>
      <c r="V438" s="77"/>
      <c r="W438" s="77">
        <f>V438</f>
        <v>0</v>
      </c>
      <c r="X438" s="77"/>
      <c r="Y438" s="77"/>
      <c r="Z438" s="77">
        <f>R438+V438</f>
        <v>867418</v>
      </c>
      <c r="AA438" s="77">
        <f>S438+W438</f>
        <v>867418</v>
      </c>
      <c r="AB438" s="77">
        <f>T438+X438</f>
        <v>0</v>
      </c>
      <c r="AC438" s="77">
        <f>U438+Y438</f>
        <v>0</v>
      </c>
      <c r="AD438" s="77">
        <v>867418</v>
      </c>
      <c r="AE438" s="77">
        <f>AD438</f>
        <v>867418</v>
      </c>
      <c r="AF438" s="77"/>
      <c r="AG438" s="77"/>
      <c r="AH438" s="77"/>
      <c r="AI438" s="77">
        <f>AH438</f>
        <v>0</v>
      </c>
      <c r="AJ438" s="77"/>
      <c r="AK438" s="77"/>
      <c r="AL438" s="77">
        <f>AD438+AH438</f>
        <v>867418</v>
      </c>
      <c r="AM438" s="77">
        <f>AE438+AI438</f>
        <v>867418</v>
      </c>
      <c r="AN438" s="77">
        <f>AF438+AJ438</f>
        <v>0</v>
      </c>
      <c r="AO438" s="77">
        <f>AG438+AK438</f>
        <v>0</v>
      </c>
      <c r="AP438" s="77">
        <v>867418</v>
      </c>
      <c r="AQ438" s="77">
        <f>AP438</f>
        <v>867418</v>
      </c>
      <c r="AR438" s="77"/>
      <c r="AS438" s="77"/>
      <c r="AT438" s="77"/>
      <c r="AU438" s="77">
        <f>AT438</f>
        <v>0</v>
      </c>
      <c r="AV438" s="77"/>
      <c r="AW438" s="77"/>
      <c r="AX438" s="77">
        <f>AP438+AT438</f>
        <v>867418</v>
      </c>
      <c r="AY438" s="77">
        <f>AQ438+AU438</f>
        <v>867418</v>
      </c>
      <c r="AZ438" s="77">
        <f>AR438+AV438</f>
        <v>0</v>
      </c>
      <c r="BA438" s="77">
        <f>AS438+AW438</f>
        <v>0</v>
      </c>
      <c r="BB438" s="103">
        <v>0</v>
      </c>
      <c r="BC438" s="103">
        <v>0</v>
      </c>
    </row>
    <row r="439" spans="1:55" s="11" customFormat="1" ht="32.25" hidden="1" customHeight="1" x14ac:dyDescent="0.25">
      <c r="A439" s="27" t="s">
        <v>605</v>
      </c>
      <c r="B439" s="111"/>
      <c r="C439" s="111"/>
      <c r="D439" s="111"/>
      <c r="E439" s="62">
        <v>852</v>
      </c>
      <c r="F439" s="63" t="s">
        <v>406</v>
      </c>
      <c r="G439" s="63" t="s">
        <v>330</v>
      </c>
      <c r="H439" s="62" t="s">
        <v>606</v>
      </c>
      <c r="I439" s="113"/>
      <c r="J439" s="77">
        <f t="shared" ref="J439:S440" si="564">J440</f>
        <v>267600</v>
      </c>
      <c r="K439" s="77">
        <f t="shared" si="564"/>
        <v>267600</v>
      </c>
      <c r="L439" s="77">
        <f t="shared" si="564"/>
        <v>0</v>
      </c>
      <c r="M439" s="77">
        <f t="shared" si="564"/>
        <v>0</v>
      </c>
      <c r="N439" s="77">
        <f t="shared" si="564"/>
        <v>0</v>
      </c>
      <c r="O439" s="77">
        <f t="shared" si="564"/>
        <v>0</v>
      </c>
      <c r="P439" s="77">
        <f t="shared" si="564"/>
        <v>0</v>
      </c>
      <c r="Q439" s="77">
        <f t="shared" si="564"/>
        <v>0</v>
      </c>
      <c r="R439" s="77">
        <f t="shared" si="564"/>
        <v>267600</v>
      </c>
      <c r="S439" s="77">
        <f t="shared" si="564"/>
        <v>267600</v>
      </c>
      <c r="T439" s="77">
        <f t="shared" ref="T439:AC440" si="565">T440</f>
        <v>0</v>
      </c>
      <c r="U439" s="77">
        <f t="shared" si="565"/>
        <v>0</v>
      </c>
      <c r="V439" s="77">
        <f t="shared" si="565"/>
        <v>0</v>
      </c>
      <c r="W439" s="77">
        <f t="shared" si="565"/>
        <v>0</v>
      </c>
      <c r="X439" s="77">
        <f t="shared" si="565"/>
        <v>0</v>
      </c>
      <c r="Y439" s="77">
        <f t="shared" si="565"/>
        <v>0</v>
      </c>
      <c r="Z439" s="77">
        <f t="shared" si="565"/>
        <v>267600</v>
      </c>
      <c r="AA439" s="77">
        <f t="shared" si="565"/>
        <v>267600</v>
      </c>
      <c r="AB439" s="77">
        <f t="shared" si="565"/>
        <v>0</v>
      </c>
      <c r="AC439" s="77">
        <f t="shared" si="565"/>
        <v>0</v>
      </c>
      <c r="AD439" s="77">
        <f t="shared" ref="AD439:AM440" si="566">AD440</f>
        <v>267600</v>
      </c>
      <c r="AE439" s="77">
        <f t="shared" si="566"/>
        <v>267600</v>
      </c>
      <c r="AF439" s="77">
        <f t="shared" si="566"/>
        <v>0</v>
      </c>
      <c r="AG439" s="77">
        <f t="shared" si="566"/>
        <v>0</v>
      </c>
      <c r="AH439" s="77">
        <f t="shared" si="566"/>
        <v>0</v>
      </c>
      <c r="AI439" s="77">
        <f t="shared" si="566"/>
        <v>0</v>
      </c>
      <c r="AJ439" s="77">
        <f t="shared" si="566"/>
        <v>0</v>
      </c>
      <c r="AK439" s="77">
        <f t="shared" si="566"/>
        <v>0</v>
      </c>
      <c r="AL439" s="77">
        <f t="shared" si="566"/>
        <v>267600</v>
      </c>
      <c r="AM439" s="77">
        <f t="shared" si="566"/>
        <v>267600</v>
      </c>
      <c r="AN439" s="77">
        <f t="shared" ref="AN439:AW440" si="567">AN440</f>
        <v>0</v>
      </c>
      <c r="AO439" s="77">
        <f t="shared" si="567"/>
        <v>0</v>
      </c>
      <c r="AP439" s="77">
        <f t="shared" si="567"/>
        <v>267600</v>
      </c>
      <c r="AQ439" s="77">
        <f t="shared" si="567"/>
        <v>267600</v>
      </c>
      <c r="AR439" s="77">
        <f t="shared" si="567"/>
        <v>0</v>
      </c>
      <c r="AS439" s="77">
        <f t="shared" si="567"/>
        <v>0</v>
      </c>
      <c r="AT439" s="77">
        <f t="shared" si="567"/>
        <v>0</v>
      </c>
      <c r="AU439" s="77">
        <f t="shared" si="567"/>
        <v>0</v>
      </c>
      <c r="AV439" s="77">
        <f t="shared" si="567"/>
        <v>0</v>
      </c>
      <c r="AW439" s="77">
        <f t="shared" si="567"/>
        <v>0</v>
      </c>
      <c r="AX439" s="77">
        <f t="shared" ref="AX439:BA440" si="568">AX440</f>
        <v>267600</v>
      </c>
      <c r="AY439" s="77">
        <f t="shared" si="568"/>
        <v>267600</v>
      </c>
      <c r="AZ439" s="77">
        <f t="shared" si="568"/>
        <v>0</v>
      </c>
      <c r="BA439" s="77">
        <f t="shared" si="568"/>
        <v>0</v>
      </c>
      <c r="BB439" s="103">
        <v>0</v>
      </c>
      <c r="BC439" s="103">
        <v>0</v>
      </c>
    </row>
    <row r="440" spans="1:55" s="11" customFormat="1" ht="32.25" hidden="1" customHeight="1" x14ac:dyDescent="0.25">
      <c r="A440" s="27" t="s">
        <v>356</v>
      </c>
      <c r="B440" s="15"/>
      <c r="C440" s="15"/>
      <c r="D440" s="15"/>
      <c r="E440" s="62">
        <v>852</v>
      </c>
      <c r="F440" s="63" t="s">
        <v>406</v>
      </c>
      <c r="G440" s="63" t="s">
        <v>330</v>
      </c>
      <c r="H440" s="62" t="s">
        <v>606</v>
      </c>
      <c r="I440" s="63" t="s">
        <v>357</v>
      </c>
      <c r="J440" s="77">
        <f t="shared" si="564"/>
        <v>267600</v>
      </c>
      <c r="K440" s="77">
        <f t="shared" si="564"/>
        <v>267600</v>
      </c>
      <c r="L440" s="77">
        <f t="shared" si="564"/>
        <v>0</v>
      </c>
      <c r="M440" s="77">
        <f t="shared" si="564"/>
        <v>0</v>
      </c>
      <c r="N440" s="77">
        <f t="shared" si="564"/>
        <v>0</v>
      </c>
      <c r="O440" s="77">
        <f t="shared" si="564"/>
        <v>0</v>
      </c>
      <c r="P440" s="77">
        <f t="shared" si="564"/>
        <v>0</v>
      </c>
      <c r="Q440" s="77">
        <f t="shared" si="564"/>
        <v>0</v>
      </c>
      <c r="R440" s="77">
        <f t="shared" si="564"/>
        <v>267600</v>
      </c>
      <c r="S440" s="77">
        <f t="shared" si="564"/>
        <v>267600</v>
      </c>
      <c r="T440" s="77">
        <f t="shared" si="565"/>
        <v>0</v>
      </c>
      <c r="U440" s="77">
        <f t="shared" si="565"/>
        <v>0</v>
      </c>
      <c r="V440" s="77">
        <f t="shared" si="565"/>
        <v>0</v>
      </c>
      <c r="W440" s="77">
        <f t="shared" si="565"/>
        <v>0</v>
      </c>
      <c r="X440" s="77">
        <f t="shared" si="565"/>
        <v>0</v>
      </c>
      <c r="Y440" s="77">
        <f t="shared" si="565"/>
        <v>0</v>
      </c>
      <c r="Z440" s="77">
        <f t="shared" si="565"/>
        <v>267600</v>
      </c>
      <c r="AA440" s="77">
        <f t="shared" si="565"/>
        <v>267600</v>
      </c>
      <c r="AB440" s="77">
        <f t="shared" si="565"/>
        <v>0</v>
      </c>
      <c r="AC440" s="77">
        <f t="shared" si="565"/>
        <v>0</v>
      </c>
      <c r="AD440" s="77">
        <f t="shared" si="566"/>
        <v>267600</v>
      </c>
      <c r="AE440" s="77">
        <f t="shared" si="566"/>
        <v>267600</v>
      </c>
      <c r="AF440" s="77">
        <f t="shared" si="566"/>
        <v>0</v>
      </c>
      <c r="AG440" s="77">
        <f t="shared" si="566"/>
        <v>0</v>
      </c>
      <c r="AH440" s="77">
        <f t="shared" si="566"/>
        <v>0</v>
      </c>
      <c r="AI440" s="77">
        <f t="shared" si="566"/>
        <v>0</v>
      </c>
      <c r="AJ440" s="77">
        <f t="shared" si="566"/>
        <v>0</v>
      </c>
      <c r="AK440" s="77">
        <f t="shared" si="566"/>
        <v>0</v>
      </c>
      <c r="AL440" s="77">
        <f t="shared" si="566"/>
        <v>267600</v>
      </c>
      <c r="AM440" s="77">
        <f t="shared" si="566"/>
        <v>267600</v>
      </c>
      <c r="AN440" s="77">
        <f t="shared" si="567"/>
        <v>0</v>
      </c>
      <c r="AO440" s="77">
        <f t="shared" si="567"/>
        <v>0</v>
      </c>
      <c r="AP440" s="77">
        <f t="shared" si="567"/>
        <v>267600</v>
      </c>
      <c r="AQ440" s="77">
        <f t="shared" si="567"/>
        <v>267600</v>
      </c>
      <c r="AR440" s="77">
        <f t="shared" si="567"/>
        <v>0</v>
      </c>
      <c r="AS440" s="77">
        <f t="shared" si="567"/>
        <v>0</v>
      </c>
      <c r="AT440" s="77">
        <f t="shared" si="567"/>
        <v>0</v>
      </c>
      <c r="AU440" s="77">
        <f t="shared" si="567"/>
        <v>0</v>
      </c>
      <c r="AV440" s="77">
        <f t="shared" si="567"/>
        <v>0</v>
      </c>
      <c r="AW440" s="77">
        <f t="shared" si="567"/>
        <v>0</v>
      </c>
      <c r="AX440" s="77">
        <f t="shared" si="568"/>
        <v>267600</v>
      </c>
      <c r="AY440" s="77">
        <f t="shared" si="568"/>
        <v>267600</v>
      </c>
      <c r="AZ440" s="77">
        <f t="shared" si="568"/>
        <v>0</v>
      </c>
      <c r="BA440" s="77">
        <f t="shared" si="568"/>
        <v>0</v>
      </c>
      <c r="BB440" s="103">
        <v>0</v>
      </c>
      <c r="BC440" s="103">
        <v>0</v>
      </c>
    </row>
    <row r="441" spans="1:55" s="11" customFormat="1" ht="32.25" hidden="1" customHeight="1" x14ac:dyDescent="0.25">
      <c r="A441" s="27" t="s">
        <v>358</v>
      </c>
      <c r="B441" s="15"/>
      <c r="C441" s="15"/>
      <c r="D441" s="15"/>
      <c r="E441" s="62">
        <v>852</v>
      </c>
      <c r="F441" s="63" t="s">
        <v>406</v>
      </c>
      <c r="G441" s="63" t="s">
        <v>330</v>
      </c>
      <c r="H441" s="62" t="s">
        <v>606</v>
      </c>
      <c r="I441" s="63" t="s">
        <v>359</v>
      </c>
      <c r="J441" s="77">
        <v>267600</v>
      </c>
      <c r="K441" s="77">
        <f>J441</f>
        <v>267600</v>
      </c>
      <c r="L441" s="77"/>
      <c r="M441" s="77"/>
      <c r="N441" s="77"/>
      <c r="O441" s="77">
        <f>N441</f>
        <v>0</v>
      </c>
      <c r="P441" s="77"/>
      <c r="Q441" s="77"/>
      <c r="R441" s="77">
        <f>J441+N441</f>
        <v>267600</v>
      </c>
      <c r="S441" s="77">
        <f>K441+O441</f>
        <v>267600</v>
      </c>
      <c r="T441" s="77">
        <f>L441+P441</f>
        <v>0</v>
      </c>
      <c r="U441" s="77">
        <f>M441+Q441</f>
        <v>0</v>
      </c>
      <c r="V441" s="77"/>
      <c r="W441" s="77">
        <f>V441</f>
        <v>0</v>
      </c>
      <c r="X441" s="77"/>
      <c r="Y441" s="77"/>
      <c r="Z441" s="77">
        <f>R441+V441</f>
        <v>267600</v>
      </c>
      <c r="AA441" s="77">
        <f>S441+W441</f>
        <v>267600</v>
      </c>
      <c r="AB441" s="77">
        <f>T441+X441</f>
        <v>0</v>
      </c>
      <c r="AC441" s="77">
        <f>U441+Y441</f>
        <v>0</v>
      </c>
      <c r="AD441" s="77">
        <v>267600</v>
      </c>
      <c r="AE441" s="77">
        <f>AD441</f>
        <v>267600</v>
      </c>
      <c r="AF441" s="77"/>
      <c r="AG441" s="77"/>
      <c r="AH441" s="77"/>
      <c r="AI441" s="77">
        <f>AH441</f>
        <v>0</v>
      </c>
      <c r="AJ441" s="77"/>
      <c r="AK441" s="77"/>
      <c r="AL441" s="77">
        <f>AD441+AH441</f>
        <v>267600</v>
      </c>
      <c r="AM441" s="77">
        <f>AE441+AI441</f>
        <v>267600</v>
      </c>
      <c r="AN441" s="77">
        <f>AF441+AJ441</f>
        <v>0</v>
      </c>
      <c r="AO441" s="77">
        <f>AG441+AK441</f>
        <v>0</v>
      </c>
      <c r="AP441" s="77">
        <v>267600</v>
      </c>
      <c r="AQ441" s="77">
        <f>AP441</f>
        <v>267600</v>
      </c>
      <c r="AR441" s="77"/>
      <c r="AS441" s="77"/>
      <c r="AT441" s="77"/>
      <c r="AU441" s="77">
        <f>AT441</f>
        <v>0</v>
      </c>
      <c r="AV441" s="77"/>
      <c r="AW441" s="77"/>
      <c r="AX441" s="77">
        <f>AP441+AT441</f>
        <v>267600</v>
      </c>
      <c r="AY441" s="77">
        <f>AQ441+AU441</f>
        <v>267600</v>
      </c>
      <c r="AZ441" s="77">
        <f>AR441+AV441</f>
        <v>0</v>
      </c>
      <c r="BA441" s="77">
        <f>AS441+AW441</f>
        <v>0</v>
      </c>
      <c r="BB441" s="103">
        <v>0</v>
      </c>
      <c r="BC441" s="103">
        <v>0</v>
      </c>
    </row>
    <row r="442" spans="1:55" s="116" customFormat="1" ht="120" customHeight="1" x14ac:dyDescent="0.25">
      <c r="A442" s="27" t="s">
        <v>609</v>
      </c>
      <c r="B442" s="15"/>
      <c r="C442" s="15"/>
      <c r="D442" s="15"/>
      <c r="E442" s="62">
        <v>852</v>
      </c>
      <c r="F442" s="63" t="s">
        <v>406</v>
      </c>
      <c r="G442" s="63" t="s">
        <v>330</v>
      </c>
      <c r="H442" s="62" t="s">
        <v>610</v>
      </c>
      <c r="I442" s="63"/>
      <c r="J442" s="77">
        <f t="shared" ref="J442:BA442" si="569">J443</f>
        <v>7546540</v>
      </c>
      <c r="K442" s="77">
        <f t="shared" si="569"/>
        <v>7546540</v>
      </c>
      <c r="L442" s="77">
        <f t="shared" si="569"/>
        <v>0</v>
      </c>
      <c r="M442" s="77">
        <f t="shared" si="569"/>
        <v>0</v>
      </c>
      <c r="N442" s="77">
        <f t="shared" si="569"/>
        <v>0</v>
      </c>
      <c r="O442" s="77">
        <f t="shared" si="569"/>
        <v>0</v>
      </c>
      <c r="P442" s="77">
        <f t="shared" si="569"/>
        <v>0</v>
      </c>
      <c r="Q442" s="77">
        <f t="shared" si="569"/>
        <v>0</v>
      </c>
      <c r="R442" s="77">
        <f t="shared" si="569"/>
        <v>7546540</v>
      </c>
      <c r="S442" s="77">
        <f t="shared" si="569"/>
        <v>7546540</v>
      </c>
      <c r="T442" s="77">
        <f t="shared" si="569"/>
        <v>0</v>
      </c>
      <c r="U442" s="77">
        <f t="shared" si="569"/>
        <v>0</v>
      </c>
      <c r="V442" s="77">
        <f t="shared" si="569"/>
        <v>-2491600</v>
      </c>
      <c r="W442" s="77">
        <f t="shared" si="569"/>
        <v>-2491600</v>
      </c>
      <c r="X442" s="77">
        <f t="shared" si="569"/>
        <v>0</v>
      </c>
      <c r="Y442" s="77">
        <f t="shared" si="569"/>
        <v>0</v>
      </c>
      <c r="Z442" s="77">
        <f t="shared" si="569"/>
        <v>5054940</v>
      </c>
      <c r="AA442" s="77">
        <f t="shared" si="569"/>
        <v>5054940</v>
      </c>
      <c r="AB442" s="77">
        <f t="shared" si="569"/>
        <v>0</v>
      </c>
      <c r="AC442" s="77">
        <f t="shared" si="569"/>
        <v>0</v>
      </c>
      <c r="AD442" s="77">
        <f t="shared" si="569"/>
        <v>8988740</v>
      </c>
      <c r="AE442" s="77">
        <f t="shared" si="569"/>
        <v>8988740</v>
      </c>
      <c r="AF442" s="77">
        <f t="shared" si="569"/>
        <v>0</v>
      </c>
      <c r="AG442" s="77">
        <f t="shared" si="569"/>
        <v>0</v>
      </c>
      <c r="AH442" s="77">
        <f t="shared" si="569"/>
        <v>0</v>
      </c>
      <c r="AI442" s="77">
        <f t="shared" si="569"/>
        <v>0</v>
      </c>
      <c r="AJ442" s="77">
        <f t="shared" si="569"/>
        <v>0</v>
      </c>
      <c r="AK442" s="77">
        <f t="shared" si="569"/>
        <v>0</v>
      </c>
      <c r="AL442" s="77">
        <f t="shared" si="569"/>
        <v>8988740</v>
      </c>
      <c r="AM442" s="77">
        <f t="shared" si="569"/>
        <v>8988740</v>
      </c>
      <c r="AN442" s="77">
        <f t="shared" si="569"/>
        <v>0</v>
      </c>
      <c r="AO442" s="77">
        <f t="shared" si="569"/>
        <v>0</v>
      </c>
      <c r="AP442" s="77">
        <f t="shared" si="569"/>
        <v>10340240</v>
      </c>
      <c r="AQ442" s="77">
        <f t="shared" si="569"/>
        <v>10340240</v>
      </c>
      <c r="AR442" s="77">
        <f t="shared" si="569"/>
        <v>0</v>
      </c>
      <c r="AS442" s="77">
        <f t="shared" si="569"/>
        <v>0</v>
      </c>
      <c r="AT442" s="77">
        <f t="shared" si="569"/>
        <v>0</v>
      </c>
      <c r="AU442" s="77">
        <f t="shared" si="569"/>
        <v>0</v>
      </c>
      <c r="AV442" s="77">
        <f t="shared" si="569"/>
        <v>0</v>
      </c>
      <c r="AW442" s="77">
        <f t="shared" si="569"/>
        <v>0</v>
      </c>
      <c r="AX442" s="77">
        <f t="shared" si="569"/>
        <v>10340240</v>
      </c>
      <c r="AY442" s="77">
        <f t="shared" si="569"/>
        <v>10340240</v>
      </c>
      <c r="AZ442" s="77">
        <f t="shared" si="569"/>
        <v>0</v>
      </c>
      <c r="BA442" s="77">
        <f t="shared" si="569"/>
        <v>0</v>
      </c>
      <c r="BB442" s="103">
        <v>0</v>
      </c>
      <c r="BC442" s="103">
        <v>0</v>
      </c>
    </row>
    <row r="443" spans="1:55" s="11" customFormat="1" ht="32.25" customHeight="1" x14ac:dyDescent="0.25">
      <c r="A443" s="27" t="s">
        <v>356</v>
      </c>
      <c r="B443" s="15"/>
      <c r="C443" s="15"/>
      <c r="D443" s="15"/>
      <c r="E443" s="62">
        <v>852</v>
      </c>
      <c r="F443" s="63" t="s">
        <v>406</v>
      </c>
      <c r="G443" s="63" t="s">
        <v>330</v>
      </c>
      <c r="H443" s="62" t="s">
        <v>610</v>
      </c>
      <c r="I443" s="63" t="s">
        <v>357</v>
      </c>
      <c r="J443" s="77">
        <f t="shared" ref="J443:BA443" si="570">J444+J445</f>
        <v>7546540</v>
      </c>
      <c r="K443" s="77">
        <f t="shared" si="570"/>
        <v>7546540</v>
      </c>
      <c r="L443" s="77">
        <f t="shared" si="570"/>
        <v>0</v>
      </c>
      <c r="M443" s="77">
        <f t="shared" si="570"/>
        <v>0</v>
      </c>
      <c r="N443" s="77">
        <f t="shared" si="570"/>
        <v>0</v>
      </c>
      <c r="O443" s="77">
        <f t="shared" si="570"/>
        <v>0</v>
      </c>
      <c r="P443" s="77">
        <f t="shared" si="570"/>
        <v>0</v>
      </c>
      <c r="Q443" s="77">
        <f t="shared" si="570"/>
        <v>0</v>
      </c>
      <c r="R443" s="77">
        <f t="shared" si="570"/>
        <v>7546540</v>
      </c>
      <c r="S443" s="77">
        <f t="shared" si="570"/>
        <v>7546540</v>
      </c>
      <c r="T443" s="77">
        <f t="shared" si="570"/>
        <v>0</v>
      </c>
      <c r="U443" s="77">
        <f t="shared" si="570"/>
        <v>0</v>
      </c>
      <c r="V443" s="77">
        <f t="shared" si="570"/>
        <v>-2491600</v>
      </c>
      <c r="W443" s="77">
        <f t="shared" si="570"/>
        <v>-2491600</v>
      </c>
      <c r="X443" s="77">
        <f t="shared" si="570"/>
        <v>0</v>
      </c>
      <c r="Y443" s="77">
        <f t="shared" si="570"/>
        <v>0</v>
      </c>
      <c r="Z443" s="77">
        <f t="shared" si="570"/>
        <v>5054940</v>
      </c>
      <c r="AA443" s="77">
        <f t="shared" si="570"/>
        <v>5054940</v>
      </c>
      <c r="AB443" s="77">
        <f t="shared" si="570"/>
        <v>0</v>
      </c>
      <c r="AC443" s="77">
        <f t="shared" si="570"/>
        <v>0</v>
      </c>
      <c r="AD443" s="77">
        <f t="shared" si="570"/>
        <v>8988740</v>
      </c>
      <c r="AE443" s="77">
        <f t="shared" si="570"/>
        <v>8988740</v>
      </c>
      <c r="AF443" s="77">
        <f t="shared" si="570"/>
        <v>0</v>
      </c>
      <c r="AG443" s="77">
        <f t="shared" si="570"/>
        <v>0</v>
      </c>
      <c r="AH443" s="77">
        <f t="shared" si="570"/>
        <v>0</v>
      </c>
      <c r="AI443" s="77">
        <f t="shared" si="570"/>
        <v>0</v>
      </c>
      <c r="AJ443" s="77">
        <f t="shared" si="570"/>
        <v>0</v>
      </c>
      <c r="AK443" s="77">
        <f t="shared" si="570"/>
        <v>0</v>
      </c>
      <c r="AL443" s="77">
        <f t="shared" si="570"/>
        <v>8988740</v>
      </c>
      <c r="AM443" s="77">
        <f t="shared" si="570"/>
        <v>8988740</v>
      </c>
      <c r="AN443" s="77">
        <f t="shared" si="570"/>
        <v>0</v>
      </c>
      <c r="AO443" s="77">
        <f t="shared" si="570"/>
        <v>0</v>
      </c>
      <c r="AP443" s="77">
        <f t="shared" si="570"/>
        <v>10340240</v>
      </c>
      <c r="AQ443" s="77">
        <f t="shared" si="570"/>
        <v>10340240</v>
      </c>
      <c r="AR443" s="77">
        <f t="shared" si="570"/>
        <v>0</v>
      </c>
      <c r="AS443" s="77">
        <f t="shared" si="570"/>
        <v>0</v>
      </c>
      <c r="AT443" s="77">
        <f t="shared" si="570"/>
        <v>0</v>
      </c>
      <c r="AU443" s="77">
        <f t="shared" si="570"/>
        <v>0</v>
      </c>
      <c r="AV443" s="77">
        <f t="shared" si="570"/>
        <v>0</v>
      </c>
      <c r="AW443" s="77">
        <f t="shared" si="570"/>
        <v>0</v>
      </c>
      <c r="AX443" s="77">
        <f t="shared" si="570"/>
        <v>10340240</v>
      </c>
      <c r="AY443" s="77">
        <f t="shared" si="570"/>
        <v>10340240</v>
      </c>
      <c r="AZ443" s="77">
        <f t="shared" si="570"/>
        <v>0</v>
      </c>
      <c r="BA443" s="77">
        <f t="shared" si="570"/>
        <v>0</v>
      </c>
      <c r="BB443" s="103">
        <v>0</v>
      </c>
      <c r="BC443" s="103">
        <v>0</v>
      </c>
    </row>
    <row r="444" spans="1:55" s="11" customFormat="1" ht="32.25" customHeight="1" x14ac:dyDescent="0.25">
      <c r="A444" s="27" t="s">
        <v>611</v>
      </c>
      <c r="B444" s="15"/>
      <c r="C444" s="15"/>
      <c r="D444" s="15"/>
      <c r="E444" s="62">
        <v>852</v>
      </c>
      <c r="F444" s="63" t="s">
        <v>406</v>
      </c>
      <c r="G444" s="63" t="s">
        <v>330</v>
      </c>
      <c r="H444" s="62" t="s">
        <v>610</v>
      </c>
      <c r="I444" s="63" t="s">
        <v>612</v>
      </c>
      <c r="J444" s="77">
        <v>5587309</v>
      </c>
      <c r="K444" s="77">
        <f>J444</f>
        <v>5587309</v>
      </c>
      <c r="L444" s="77"/>
      <c r="M444" s="77"/>
      <c r="N444" s="77"/>
      <c r="O444" s="77">
        <f>N444</f>
        <v>0</v>
      </c>
      <c r="P444" s="77"/>
      <c r="Q444" s="77"/>
      <c r="R444" s="77">
        <f t="shared" ref="R444:U445" si="571">J444+N444</f>
        <v>5587309</v>
      </c>
      <c r="S444" s="77">
        <f t="shared" si="571"/>
        <v>5587309</v>
      </c>
      <c r="T444" s="77">
        <f t="shared" si="571"/>
        <v>0</v>
      </c>
      <c r="U444" s="77">
        <f t="shared" si="571"/>
        <v>0</v>
      </c>
      <c r="V444" s="77">
        <v>-2065812</v>
      </c>
      <c r="W444" s="77">
        <f>V444</f>
        <v>-2065812</v>
      </c>
      <c r="X444" s="77"/>
      <c r="Y444" s="77"/>
      <c r="Z444" s="77">
        <f t="shared" ref="Z444:AC445" si="572">R444+V444</f>
        <v>3521497</v>
      </c>
      <c r="AA444" s="77">
        <f t="shared" si="572"/>
        <v>3521497</v>
      </c>
      <c r="AB444" s="77">
        <f t="shared" si="572"/>
        <v>0</v>
      </c>
      <c r="AC444" s="77">
        <f t="shared" si="572"/>
        <v>0</v>
      </c>
      <c r="AD444" s="77">
        <v>6559334</v>
      </c>
      <c r="AE444" s="77">
        <f>AD444</f>
        <v>6559334</v>
      </c>
      <c r="AF444" s="77"/>
      <c r="AG444" s="77"/>
      <c r="AH444" s="77"/>
      <c r="AI444" s="77">
        <f>AH444</f>
        <v>0</v>
      </c>
      <c r="AJ444" s="77"/>
      <c r="AK444" s="77"/>
      <c r="AL444" s="77">
        <f t="shared" ref="AL444:AO445" si="573">AD444+AH444</f>
        <v>6559334</v>
      </c>
      <c r="AM444" s="77">
        <f t="shared" si="573"/>
        <v>6559334</v>
      </c>
      <c r="AN444" s="77">
        <f t="shared" si="573"/>
        <v>0</v>
      </c>
      <c r="AO444" s="77">
        <f t="shared" si="573"/>
        <v>0</v>
      </c>
      <c r="AP444" s="77">
        <v>7573566</v>
      </c>
      <c r="AQ444" s="77">
        <f>AP444</f>
        <v>7573566</v>
      </c>
      <c r="AR444" s="77"/>
      <c r="AS444" s="77"/>
      <c r="AT444" s="77"/>
      <c r="AU444" s="77">
        <f>AT444</f>
        <v>0</v>
      </c>
      <c r="AV444" s="77"/>
      <c r="AW444" s="77"/>
      <c r="AX444" s="77">
        <f t="shared" ref="AX444:BA445" si="574">AP444+AT444</f>
        <v>7573566</v>
      </c>
      <c r="AY444" s="77">
        <f t="shared" si="574"/>
        <v>7573566</v>
      </c>
      <c r="AZ444" s="77">
        <f t="shared" si="574"/>
        <v>0</v>
      </c>
      <c r="BA444" s="77">
        <f t="shared" si="574"/>
        <v>0</v>
      </c>
      <c r="BB444" s="103">
        <v>0</v>
      </c>
      <c r="BC444" s="103">
        <v>0</v>
      </c>
    </row>
    <row r="445" spans="1:55" s="11" customFormat="1" ht="42.75" customHeight="1" x14ac:dyDescent="0.25">
      <c r="A445" s="27" t="s">
        <v>358</v>
      </c>
      <c r="B445" s="15"/>
      <c r="C445" s="15"/>
      <c r="D445" s="15"/>
      <c r="E445" s="62">
        <v>852</v>
      </c>
      <c r="F445" s="63" t="s">
        <v>406</v>
      </c>
      <c r="G445" s="63" t="s">
        <v>330</v>
      </c>
      <c r="H445" s="62" t="s">
        <v>610</v>
      </c>
      <c r="I445" s="63" t="s">
        <v>359</v>
      </c>
      <c r="J445" s="77">
        <v>1959231</v>
      </c>
      <c r="K445" s="77">
        <f>J445</f>
        <v>1959231</v>
      </c>
      <c r="L445" s="77"/>
      <c r="M445" s="77"/>
      <c r="N445" s="77"/>
      <c r="O445" s="77">
        <f>N445</f>
        <v>0</v>
      </c>
      <c r="P445" s="77"/>
      <c r="Q445" s="77"/>
      <c r="R445" s="77">
        <f t="shared" si="571"/>
        <v>1959231</v>
      </c>
      <c r="S445" s="77">
        <f t="shared" si="571"/>
        <v>1959231</v>
      </c>
      <c r="T445" s="77">
        <f t="shared" si="571"/>
        <v>0</v>
      </c>
      <c r="U445" s="77">
        <f t="shared" si="571"/>
        <v>0</v>
      </c>
      <c r="V445" s="77">
        <v>-425788</v>
      </c>
      <c r="W445" s="77">
        <f>V445</f>
        <v>-425788</v>
      </c>
      <c r="X445" s="77"/>
      <c r="Y445" s="77"/>
      <c r="Z445" s="77">
        <f t="shared" si="572"/>
        <v>1533443</v>
      </c>
      <c r="AA445" s="77">
        <f t="shared" si="572"/>
        <v>1533443</v>
      </c>
      <c r="AB445" s="77">
        <f t="shared" si="572"/>
        <v>0</v>
      </c>
      <c r="AC445" s="77">
        <f t="shared" si="572"/>
        <v>0</v>
      </c>
      <c r="AD445" s="77">
        <v>2429406</v>
      </c>
      <c r="AE445" s="77">
        <f>AD445</f>
        <v>2429406</v>
      </c>
      <c r="AF445" s="77"/>
      <c r="AG445" s="77"/>
      <c r="AH445" s="77"/>
      <c r="AI445" s="77">
        <f>AH445</f>
        <v>0</v>
      </c>
      <c r="AJ445" s="77"/>
      <c r="AK445" s="77"/>
      <c r="AL445" s="77">
        <f t="shared" si="573"/>
        <v>2429406</v>
      </c>
      <c r="AM445" s="77">
        <f t="shared" si="573"/>
        <v>2429406</v>
      </c>
      <c r="AN445" s="77">
        <f t="shared" si="573"/>
        <v>0</v>
      </c>
      <c r="AO445" s="77">
        <f t="shared" si="573"/>
        <v>0</v>
      </c>
      <c r="AP445" s="77">
        <v>2766674</v>
      </c>
      <c r="AQ445" s="77">
        <f>AP445</f>
        <v>2766674</v>
      </c>
      <c r="AR445" s="77"/>
      <c r="AS445" s="77"/>
      <c r="AT445" s="77"/>
      <c r="AU445" s="77">
        <f>AT445</f>
        <v>0</v>
      </c>
      <c r="AV445" s="77"/>
      <c r="AW445" s="77"/>
      <c r="AX445" s="77">
        <f t="shared" si="574"/>
        <v>2766674</v>
      </c>
      <c r="AY445" s="77">
        <f t="shared" si="574"/>
        <v>2766674</v>
      </c>
      <c r="AZ445" s="77">
        <f t="shared" si="574"/>
        <v>0</v>
      </c>
      <c r="BA445" s="77">
        <f t="shared" si="574"/>
        <v>0</v>
      </c>
      <c r="BB445" s="103">
        <v>0</v>
      </c>
      <c r="BC445" s="103">
        <v>0</v>
      </c>
    </row>
    <row r="446" spans="1:55" s="11" customFormat="1" ht="32.25" hidden="1" customHeight="1" x14ac:dyDescent="0.25">
      <c r="A446" s="27" t="s">
        <v>613</v>
      </c>
      <c r="B446" s="15"/>
      <c r="C446" s="15"/>
      <c r="D446" s="15"/>
      <c r="E446" s="62">
        <v>852</v>
      </c>
      <c r="F446" s="63" t="s">
        <v>406</v>
      </c>
      <c r="G446" s="63" t="s">
        <v>330</v>
      </c>
      <c r="H446" s="62" t="s">
        <v>614</v>
      </c>
      <c r="I446" s="63"/>
      <c r="J446" s="77">
        <f t="shared" ref="J446:S447" si="575">J447</f>
        <v>0</v>
      </c>
      <c r="K446" s="77">
        <f t="shared" si="575"/>
        <v>0</v>
      </c>
      <c r="L446" s="77">
        <f t="shared" si="575"/>
        <v>0</v>
      </c>
      <c r="M446" s="77">
        <f t="shared" si="575"/>
        <v>0</v>
      </c>
      <c r="N446" s="77">
        <f t="shared" si="575"/>
        <v>0</v>
      </c>
      <c r="O446" s="77">
        <f t="shared" si="575"/>
        <v>0</v>
      </c>
      <c r="P446" s="77">
        <f t="shared" si="575"/>
        <v>0</v>
      </c>
      <c r="Q446" s="77">
        <f t="shared" si="575"/>
        <v>0</v>
      </c>
      <c r="R446" s="77">
        <f t="shared" si="575"/>
        <v>0</v>
      </c>
      <c r="S446" s="77">
        <f t="shared" si="575"/>
        <v>0</v>
      </c>
      <c r="T446" s="77">
        <f t="shared" ref="T446:AC447" si="576">T447</f>
        <v>0</v>
      </c>
      <c r="U446" s="77">
        <f t="shared" si="576"/>
        <v>0</v>
      </c>
      <c r="V446" s="77">
        <f t="shared" si="576"/>
        <v>0</v>
      </c>
      <c r="W446" s="77">
        <f t="shared" si="576"/>
        <v>0</v>
      </c>
      <c r="X446" s="77">
        <f t="shared" si="576"/>
        <v>0</v>
      </c>
      <c r="Y446" s="77">
        <f t="shared" si="576"/>
        <v>0</v>
      </c>
      <c r="Z446" s="77">
        <f t="shared" si="576"/>
        <v>0</v>
      </c>
      <c r="AA446" s="77">
        <f t="shared" si="576"/>
        <v>0</v>
      </c>
      <c r="AB446" s="77">
        <f t="shared" si="576"/>
        <v>0</v>
      </c>
      <c r="AC446" s="77">
        <f t="shared" si="576"/>
        <v>0</v>
      </c>
      <c r="AD446" s="77">
        <f t="shared" ref="AD446:AM447" si="577">AD447</f>
        <v>0</v>
      </c>
      <c r="AE446" s="77">
        <f t="shared" si="577"/>
        <v>0</v>
      </c>
      <c r="AF446" s="77">
        <f t="shared" si="577"/>
        <v>0</v>
      </c>
      <c r="AG446" s="77">
        <f t="shared" si="577"/>
        <v>0</v>
      </c>
      <c r="AH446" s="77">
        <f t="shared" si="577"/>
        <v>0</v>
      </c>
      <c r="AI446" s="77">
        <f t="shared" si="577"/>
        <v>0</v>
      </c>
      <c r="AJ446" s="77">
        <f t="shared" si="577"/>
        <v>0</v>
      </c>
      <c r="AK446" s="77">
        <f t="shared" si="577"/>
        <v>0</v>
      </c>
      <c r="AL446" s="77">
        <f t="shared" si="577"/>
        <v>0</v>
      </c>
      <c r="AM446" s="77">
        <f t="shared" si="577"/>
        <v>0</v>
      </c>
      <c r="AN446" s="77">
        <f t="shared" ref="AN446:AW447" si="578">AN447</f>
        <v>0</v>
      </c>
      <c r="AO446" s="77">
        <f t="shared" si="578"/>
        <v>0</v>
      </c>
      <c r="AP446" s="77">
        <f t="shared" si="578"/>
        <v>0</v>
      </c>
      <c r="AQ446" s="77">
        <f t="shared" si="578"/>
        <v>0</v>
      </c>
      <c r="AR446" s="77">
        <f t="shared" si="578"/>
        <v>0</v>
      </c>
      <c r="AS446" s="77">
        <f t="shared" si="578"/>
        <v>0</v>
      </c>
      <c r="AT446" s="77">
        <f t="shared" si="578"/>
        <v>0</v>
      </c>
      <c r="AU446" s="77">
        <f t="shared" si="578"/>
        <v>0</v>
      </c>
      <c r="AV446" s="77">
        <f t="shared" si="578"/>
        <v>0</v>
      </c>
      <c r="AW446" s="77">
        <f t="shared" si="578"/>
        <v>0</v>
      </c>
      <c r="AX446" s="77">
        <f t="shared" ref="AX446:BA447" si="579">AX447</f>
        <v>0</v>
      </c>
      <c r="AY446" s="77">
        <f t="shared" si="579"/>
        <v>0</v>
      </c>
      <c r="AZ446" s="77">
        <f t="shared" si="579"/>
        <v>0</v>
      </c>
      <c r="BA446" s="77">
        <f t="shared" si="579"/>
        <v>0</v>
      </c>
      <c r="BB446" s="103">
        <v>0</v>
      </c>
      <c r="BC446" s="103">
        <v>0</v>
      </c>
    </row>
    <row r="447" spans="1:55" s="11" customFormat="1" ht="32.25" hidden="1" customHeight="1" x14ac:dyDescent="0.25">
      <c r="A447" s="27" t="s">
        <v>356</v>
      </c>
      <c r="B447" s="15"/>
      <c r="C447" s="15"/>
      <c r="D447" s="15"/>
      <c r="E447" s="62">
        <v>852</v>
      </c>
      <c r="F447" s="63" t="s">
        <v>406</v>
      </c>
      <c r="G447" s="63" t="s">
        <v>330</v>
      </c>
      <c r="H447" s="62" t="s">
        <v>614</v>
      </c>
      <c r="I447" s="63" t="s">
        <v>357</v>
      </c>
      <c r="J447" s="77">
        <f t="shared" si="575"/>
        <v>0</v>
      </c>
      <c r="K447" s="77">
        <f t="shared" si="575"/>
        <v>0</v>
      </c>
      <c r="L447" s="77">
        <f t="shared" si="575"/>
        <v>0</v>
      </c>
      <c r="M447" s="77">
        <f t="shared" si="575"/>
        <v>0</v>
      </c>
      <c r="N447" s="77">
        <f t="shared" si="575"/>
        <v>0</v>
      </c>
      <c r="O447" s="77">
        <f t="shared" si="575"/>
        <v>0</v>
      </c>
      <c r="P447" s="77">
        <f t="shared" si="575"/>
        <v>0</v>
      </c>
      <c r="Q447" s="77">
        <f t="shared" si="575"/>
        <v>0</v>
      </c>
      <c r="R447" s="77">
        <f t="shared" si="575"/>
        <v>0</v>
      </c>
      <c r="S447" s="77">
        <f t="shared" si="575"/>
        <v>0</v>
      </c>
      <c r="T447" s="77">
        <f t="shared" si="576"/>
        <v>0</v>
      </c>
      <c r="U447" s="77">
        <f t="shared" si="576"/>
        <v>0</v>
      </c>
      <c r="V447" s="77">
        <f t="shared" si="576"/>
        <v>0</v>
      </c>
      <c r="W447" s="77">
        <f t="shared" si="576"/>
        <v>0</v>
      </c>
      <c r="X447" s="77">
        <f t="shared" si="576"/>
        <v>0</v>
      </c>
      <c r="Y447" s="77">
        <f t="shared" si="576"/>
        <v>0</v>
      </c>
      <c r="Z447" s="77">
        <f t="shared" si="576"/>
        <v>0</v>
      </c>
      <c r="AA447" s="77">
        <f t="shared" si="576"/>
        <v>0</v>
      </c>
      <c r="AB447" s="77">
        <f t="shared" si="576"/>
        <v>0</v>
      </c>
      <c r="AC447" s="77">
        <f t="shared" si="576"/>
        <v>0</v>
      </c>
      <c r="AD447" s="77">
        <f t="shared" si="577"/>
        <v>0</v>
      </c>
      <c r="AE447" s="77">
        <f t="shared" si="577"/>
        <v>0</v>
      </c>
      <c r="AF447" s="77">
        <f t="shared" si="577"/>
        <v>0</v>
      </c>
      <c r="AG447" s="77">
        <f t="shared" si="577"/>
        <v>0</v>
      </c>
      <c r="AH447" s="77">
        <f t="shared" si="577"/>
        <v>0</v>
      </c>
      <c r="AI447" s="77">
        <f t="shared" si="577"/>
        <v>0</v>
      </c>
      <c r="AJ447" s="77">
        <f t="shared" si="577"/>
        <v>0</v>
      </c>
      <c r="AK447" s="77">
        <f t="shared" si="577"/>
        <v>0</v>
      </c>
      <c r="AL447" s="77">
        <f t="shared" si="577"/>
        <v>0</v>
      </c>
      <c r="AM447" s="77">
        <f t="shared" si="577"/>
        <v>0</v>
      </c>
      <c r="AN447" s="77">
        <f t="shared" si="578"/>
        <v>0</v>
      </c>
      <c r="AO447" s="77">
        <f t="shared" si="578"/>
        <v>0</v>
      </c>
      <c r="AP447" s="77">
        <f t="shared" si="578"/>
        <v>0</v>
      </c>
      <c r="AQ447" s="77">
        <f t="shared" si="578"/>
        <v>0</v>
      </c>
      <c r="AR447" s="77">
        <f t="shared" si="578"/>
        <v>0</v>
      </c>
      <c r="AS447" s="77">
        <f t="shared" si="578"/>
        <v>0</v>
      </c>
      <c r="AT447" s="77">
        <f t="shared" si="578"/>
        <v>0</v>
      </c>
      <c r="AU447" s="77">
        <f t="shared" si="578"/>
        <v>0</v>
      </c>
      <c r="AV447" s="77">
        <f t="shared" si="578"/>
        <v>0</v>
      </c>
      <c r="AW447" s="77">
        <f t="shared" si="578"/>
        <v>0</v>
      </c>
      <c r="AX447" s="77">
        <f t="shared" si="579"/>
        <v>0</v>
      </c>
      <c r="AY447" s="77">
        <f t="shared" si="579"/>
        <v>0</v>
      </c>
      <c r="AZ447" s="77">
        <f t="shared" si="579"/>
        <v>0</v>
      </c>
      <c r="BA447" s="77">
        <f t="shared" si="579"/>
        <v>0</v>
      </c>
      <c r="BB447" s="103">
        <v>0</v>
      </c>
      <c r="BC447" s="103">
        <v>0</v>
      </c>
    </row>
    <row r="448" spans="1:55" s="11" customFormat="1" ht="32.25" hidden="1" customHeight="1" x14ac:dyDescent="0.25">
      <c r="A448" s="27" t="s">
        <v>611</v>
      </c>
      <c r="B448" s="15"/>
      <c r="C448" s="15"/>
      <c r="D448" s="15"/>
      <c r="E448" s="62">
        <v>852</v>
      </c>
      <c r="F448" s="63" t="s">
        <v>406</v>
      </c>
      <c r="G448" s="63" t="s">
        <v>330</v>
      </c>
      <c r="H448" s="62" t="s">
        <v>614</v>
      </c>
      <c r="I448" s="63" t="s">
        <v>612</v>
      </c>
      <c r="J448" s="77"/>
      <c r="K448" s="77">
        <f>J448</f>
        <v>0</v>
      </c>
      <c r="L448" s="77"/>
      <c r="M448" s="77"/>
      <c r="N448" s="77"/>
      <c r="O448" s="77">
        <f>N448</f>
        <v>0</v>
      </c>
      <c r="P448" s="77"/>
      <c r="Q448" s="77"/>
      <c r="R448" s="77">
        <f>J448+N448</f>
        <v>0</v>
      </c>
      <c r="S448" s="77">
        <f>K448+O448</f>
        <v>0</v>
      </c>
      <c r="T448" s="77">
        <f>L448+P448</f>
        <v>0</v>
      </c>
      <c r="U448" s="77">
        <f>M448+Q448</f>
        <v>0</v>
      </c>
      <c r="V448" s="77"/>
      <c r="W448" s="77">
        <f>V448</f>
        <v>0</v>
      </c>
      <c r="X448" s="77"/>
      <c r="Y448" s="77"/>
      <c r="Z448" s="77">
        <f>R448+V448</f>
        <v>0</v>
      </c>
      <c r="AA448" s="77">
        <f>S448+W448</f>
        <v>0</v>
      </c>
      <c r="AB448" s="77">
        <f>T448+X448</f>
        <v>0</v>
      </c>
      <c r="AC448" s="77">
        <f>U448+Y448</f>
        <v>0</v>
      </c>
      <c r="AD448" s="77"/>
      <c r="AE448" s="77">
        <f>AD448</f>
        <v>0</v>
      </c>
      <c r="AF448" s="77"/>
      <c r="AG448" s="77"/>
      <c r="AH448" s="77"/>
      <c r="AI448" s="77">
        <f>AH448</f>
        <v>0</v>
      </c>
      <c r="AJ448" s="77"/>
      <c r="AK448" s="77"/>
      <c r="AL448" s="77">
        <f>AD448+AH448</f>
        <v>0</v>
      </c>
      <c r="AM448" s="77">
        <f>AE448+AI448</f>
        <v>0</v>
      </c>
      <c r="AN448" s="77">
        <f>AF448+AJ448</f>
        <v>0</v>
      </c>
      <c r="AO448" s="77">
        <f>AG448+AK448</f>
        <v>0</v>
      </c>
      <c r="AP448" s="77"/>
      <c r="AQ448" s="77">
        <f>AP448</f>
        <v>0</v>
      </c>
      <c r="AR448" s="77"/>
      <c r="AS448" s="77"/>
      <c r="AT448" s="77"/>
      <c r="AU448" s="77">
        <f>AT448</f>
        <v>0</v>
      </c>
      <c r="AV448" s="77"/>
      <c r="AW448" s="77"/>
      <c r="AX448" s="77">
        <f>AP448+AT448</f>
        <v>0</v>
      </c>
      <c r="AY448" s="77">
        <f>AQ448+AU448</f>
        <v>0</v>
      </c>
      <c r="AZ448" s="77">
        <f>AR448+AV448</f>
        <v>0</v>
      </c>
      <c r="BA448" s="77">
        <f>AS448+AW448</f>
        <v>0</v>
      </c>
      <c r="BB448" s="103">
        <v>0</v>
      </c>
      <c r="BC448" s="103">
        <v>0</v>
      </c>
    </row>
    <row r="449" spans="1:55" s="11" customFormat="1" ht="32.25" customHeight="1" x14ac:dyDescent="0.25">
      <c r="A449" s="13" t="s">
        <v>529</v>
      </c>
      <c r="B449" s="111"/>
      <c r="C449" s="111"/>
      <c r="D449" s="111"/>
      <c r="E449" s="62">
        <v>852</v>
      </c>
      <c r="F449" s="113" t="s">
        <v>406</v>
      </c>
      <c r="G449" s="113" t="s">
        <v>530</v>
      </c>
      <c r="H449" s="62" t="s">
        <v>326</v>
      </c>
      <c r="I449" s="113"/>
      <c r="J449" s="76">
        <f t="shared" ref="J449:S451" si="580">J450</f>
        <v>47000</v>
      </c>
      <c r="K449" s="76">
        <f t="shared" si="580"/>
        <v>47000</v>
      </c>
      <c r="L449" s="76">
        <f t="shared" si="580"/>
        <v>0</v>
      </c>
      <c r="M449" s="76">
        <f t="shared" si="580"/>
        <v>0</v>
      </c>
      <c r="N449" s="76">
        <f t="shared" si="580"/>
        <v>0</v>
      </c>
      <c r="O449" s="76">
        <f t="shared" si="580"/>
        <v>0</v>
      </c>
      <c r="P449" s="76">
        <f t="shared" si="580"/>
        <v>0</v>
      </c>
      <c r="Q449" s="76">
        <f t="shared" si="580"/>
        <v>0</v>
      </c>
      <c r="R449" s="76">
        <f t="shared" si="580"/>
        <v>47000</v>
      </c>
      <c r="S449" s="76">
        <f t="shared" si="580"/>
        <v>47000</v>
      </c>
      <c r="T449" s="76">
        <f t="shared" ref="T449:AC451" si="581">T450</f>
        <v>0</v>
      </c>
      <c r="U449" s="76">
        <f t="shared" si="581"/>
        <v>0</v>
      </c>
      <c r="V449" s="76">
        <f t="shared" si="581"/>
        <v>-4000</v>
      </c>
      <c r="W449" s="76">
        <f t="shared" si="581"/>
        <v>-4000</v>
      </c>
      <c r="X449" s="76">
        <f t="shared" si="581"/>
        <v>0</v>
      </c>
      <c r="Y449" s="76">
        <f t="shared" si="581"/>
        <v>0</v>
      </c>
      <c r="Z449" s="76">
        <f t="shared" si="581"/>
        <v>43000</v>
      </c>
      <c r="AA449" s="76">
        <f t="shared" si="581"/>
        <v>43000</v>
      </c>
      <c r="AB449" s="76">
        <f t="shared" si="581"/>
        <v>0</v>
      </c>
      <c r="AC449" s="76">
        <f t="shared" si="581"/>
        <v>0</v>
      </c>
      <c r="AD449" s="76">
        <f t="shared" ref="AD449:AM451" si="582">AD450</f>
        <v>58000</v>
      </c>
      <c r="AE449" s="76">
        <f t="shared" si="582"/>
        <v>58000</v>
      </c>
      <c r="AF449" s="76">
        <f t="shared" si="582"/>
        <v>0</v>
      </c>
      <c r="AG449" s="76">
        <f t="shared" si="582"/>
        <v>0</v>
      </c>
      <c r="AH449" s="76">
        <f t="shared" si="582"/>
        <v>0</v>
      </c>
      <c r="AI449" s="76">
        <f t="shared" si="582"/>
        <v>0</v>
      </c>
      <c r="AJ449" s="76">
        <f t="shared" si="582"/>
        <v>0</v>
      </c>
      <c r="AK449" s="76">
        <f t="shared" si="582"/>
        <v>0</v>
      </c>
      <c r="AL449" s="76">
        <f t="shared" si="582"/>
        <v>58000</v>
      </c>
      <c r="AM449" s="76">
        <f t="shared" si="582"/>
        <v>58000</v>
      </c>
      <c r="AN449" s="76">
        <f t="shared" ref="AN449:AW451" si="583">AN450</f>
        <v>0</v>
      </c>
      <c r="AO449" s="76">
        <f t="shared" si="583"/>
        <v>0</v>
      </c>
      <c r="AP449" s="76">
        <f t="shared" si="583"/>
        <v>58000</v>
      </c>
      <c r="AQ449" s="76">
        <f t="shared" si="583"/>
        <v>58000</v>
      </c>
      <c r="AR449" s="76">
        <f t="shared" si="583"/>
        <v>0</v>
      </c>
      <c r="AS449" s="76">
        <f t="shared" si="583"/>
        <v>0</v>
      </c>
      <c r="AT449" s="76">
        <f t="shared" si="583"/>
        <v>0</v>
      </c>
      <c r="AU449" s="76">
        <f t="shared" si="583"/>
        <v>0</v>
      </c>
      <c r="AV449" s="76">
        <f t="shared" si="583"/>
        <v>0</v>
      </c>
      <c r="AW449" s="76">
        <f t="shared" si="583"/>
        <v>0</v>
      </c>
      <c r="AX449" s="76">
        <f t="shared" ref="AX449:BA451" si="584">AX450</f>
        <v>58000</v>
      </c>
      <c r="AY449" s="76">
        <f t="shared" si="584"/>
        <v>58000</v>
      </c>
      <c r="AZ449" s="76">
        <f t="shared" si="584"/>
        <v>0</v>
      </c>
      <c r="BA449" s="76">
        <f t="shared" si="584"/>
        <v>0</v>
      </c>
      <c r="BB449" s="103">
        <v>0</v>
      </c>
      <c r="BC449" s="103">
        <v>0</v>
      </c>
    </row>
    <row r="450" spans="1:55" s="11" customFormat="1" ht="151.5" customHeight="1" x14ac:dyDescent="0.25">
      <c r="A450" s="27" t="s">
        <v>615</v>
      </c>
      <c r="B450" s="27"/>
      <c r="C450" s="27"/>
      <c r="D450" s="27"/>
      <c r="E450" s="62">
        <v>852</v>
      </c>
      <c r="F450" s="62" t="s">
        <v>406</v>
      </c>
      <c r="G450" s="62" t="s">
        <v>530</v>
      </c>
      <c r="H450" s="62" t="s">
        <v>616</v>
      </c>
      <c r="I450" s="63"/>
      <c r="J450" s="77">
        <f t="shared" si="580"/>
        <v>47000</v>
      </c>
      <c r="K450" s="77">
        <f t="shared" si="580"/>
        <v>47000</v>
      </c>
      <c r="L450" s="77">
        <f t="shared" si="580"/>
        <v>0</v>
      </c>
      <c r="M450" s="77">
        <f t="shared" si="580"/>
        <v>0</v>
      </c>
      <c r="N450" s="77">
        <f t="shared" si="580"/>
        <v>0</v>
      </c>
      <c r="O450" s="77">
        <f t="shared" si="580"/>
        <v>0</v>
      </c>
      <c r="P450" s="77">
        <f t="shared" si="580"/>
        <v>0</v>
      </c>
      <c r="Q450" s="77">
        <f t="shared" si="580"/>
        <v>0</v>
      </c>
      <c r="R450" s="77">
        <f t="shared" si="580"/>
        <v>47000</v>
      </c>
      <c r="S450" s="77">
        <f t="shared" si="580"/>
        <v>47000</v>
      </c>
      <c r="T450" s="77">
        <f t="shared" si="581"/>
        <v>0</v>
      </c>
      <c r="U450" s="77">
        <f t="shared" si="581"/>
        <v>0</v>
      </c>
      <c r="V450" s="77">
        <f t="shared" si="581"/>
        <v>-4000</v>
      </c>
      <c r="W450" s="77">
        <f t="shared" si="581"/>
        <v>-4000</v>
      </c>
      <c r="X450" s="77">
        <f t="shared" si="581"/>
        <v>0</v>
      </c>
      <c r="Y450" s="77">
        <f t="shared" si="581"/>
        <v>0</v>
      </c>
      <c r="Z450" s="77">
        <f t="shared" si="581"/>
        <v>43000</v>
      </c>
      <c r="AA450" s="77">
        <f t="shared" si="581"/>
        <v>43000</v>
      </c>
      <c r="AB450" s="77">
        <f t="shared" si="581"/>
        <v>0</v>
      </c>
      <c r="AC450" s="77">
        <f t="shared" si="581"/>
        <v>0</v>
      </c>
      <c r="AD450" s="77">
        <f t="shared" si="582"/>
        <v>58000</v>
      </c>
      <c r="AE450" s="77">
        <f t="shared" si="582"/>
        <v>58000</v>
      </c>
      <c r="AF450" s="77">
        <f t="shared" si="582"/>
        <v>0</v>
      </c>
      <c r="AG450" s="77">
        <f t="shared" si="582"/>
        <v>0</v>
      </c>
      <c r="AH450" s="77">
        <f t="shared" si="582"/>
        <v>0</v>
      </c>
      <c r="AI450" s="77">
        <f t="shared" si="582"/>
        <v>0</v>
      </c>
      <c r="AJ450" s="77">
        <f t="shared" si="582"/>
        <v>0</v>
      </c>
      <c r="AK450" s="77">
        <f t="shared" si="582"/>
        <v>0</v>
      </c>
      <c r="AL450" s="77">
        <f t="shared" si="582"/>
        <v>58000</v>
      </c>
      <c r="AM450" s="77">
        <f t="shared" si="582"/>
        <v>58000</v>
      </c>
      <c r="AN450" s="77">
        <f t="shared" si="583"/>
        <v>0</v>
      </c>
      <c r="AO450" s="77">
        <f t="shared" si="583"/>
        <v>0</v>
      </c>
      <c r="AP450" s="77">
        <f t="shared" si="583"/>
        <v>58000</v>
      </c>
      <c r="AQ450" s="77">
        <f t="shared" si="583"/>
        <v>58000</v>
      </c>
      <c r="AR450" s="77">
        <f t="shared" si="583"/>
        <v>0</v>
      </c>
      <c r="AS450" s="77">
        <f t="shared" si="583"/>
        <v>0</v>
      </c>
      <c r="AT450" s="77">
        <f t="shared" si="583"/>
        <v>0</v>
      </c>
      <c r="AU450" s="77">
        <f t="shared" si="583"/>
        <v>0</v>
      </c>
      <c r="AV450" s="77">
        <f t="shared" si="583"/>
        <v>0</v>
      </c>
      <c r="AW450" s="77">
        <f t="shared" si="583"/>
        <v>0</v>
      </c>
      <c r="AX450" s="77">
        <f t="shared" si="584"/>
        <v>58000</v>
      </c>
      <c r="AY450" s="77">
        <f t="shared" si="584"/>
        <v>58000</v>
      </c>
      <c r="AZ450" s="77">
        <f t="shared" si="584"/>
        <v>0</v>
      </c>
      <c r="BA450" s="77">
        <f t="shared" si="584"/>
        <v>0</v>
      </c>
      <c r="BB450" s="103">
        <v>0</v>
      </c>
      <c r="BC450" s="103">
        <v>0</v>
      </c>
    </row>
    <row r="451" spans="1:55" s="11" customFormat="1" ht="51" customHeight="1" x14ac:dyDescent="0.25">
      <c r="A451" s="27" t="s">
        <v>337</v>
      </c>
      <c r="B451" s="27"/>
      <c r="C451" s="27"/>
      <c r="D451" s="27"/>
      <c r="E451" s="62">
        <v>852</v>
      </c>
      <c r="F451" s="62" t="s">
        <v>406</v>
      </c>
      <c r="G451" s="62" t="s">
        <v>530</v>
      </c>
      <c r="H451" s="62" t="s">
        <v>616</v>
      </c>
      <c r="I451" s="63" t="s">
        <v>338</v>
      </c>
      <c r="J451" s="77">
        <f t="shared" si="580"/>
        <v>47000</v>
      </c>
      <c r="K451" s="77">
        <f t="shared" si="580"/>
        <v>47000</v>
      </c>
      <c r="L451" s="77">
        <f t="shared" si="580"/>
        <v>0</v>
      </c>
      <c r="M451" s="77">
        <f t="shared" si="580"/>
        <v>0</v>
      </c>
      <c r="N451" s="77">
        <f t="shared" si="580"/>
        <v>0</v>
      </c>
      <c r="O451" s="77">
        <f t="shared" si="580"/>
        <v>0</v>
      </c>
      <c r="P451" s="77">
        <f t="shared" si="580"/>
        <v>0</v>
      </c>
      <c r="Q451" s="77">
        <f t="shared" si="580"/>
        <v>0</v>
      </c>
      <c r="R451" s="77">
        <f t="shared" si="580"/>
        <v>47000</v>
      </c>
      <c r="S451" s="77">
        <f t="shared" si="580"/>
        <v>47000</v>
      </c>
      <c r="T451" s="77">
        <f t="shared" si="581"/>
        <v>0</v>
      </c>
      <c r="U451" s="77">
        <f t="shared" si="581"/>
        <v>0</v>
      </c>
      <c r="V451" s="77">
        <f t="shared" si="581"/>
        <v>-4000</v>
      </c>
      <c r="W451" s="77">
        <f t="shared" si="581"/>
        <v>-4000</v>
      </c>
      <c r="X451" s="77">
        <f t="shared" si="581"/>
        <v>0</v>
      </c>
      <c r="Y451" s="77">
        <f t="shared" si="581"/>
        <v>0</v>
      </c>
      <c r="Z451" s="77">
        <f t="shared" si="581"/>
        <v>43000</v>
      </c>
      <c r="AA451" s="77">
        <f t="shared" si="581"/>
        <v>43000</v>
      </c>
      <c r="AB451" s="77">
        <f t="shared" si="581"/>
        <v>0</v>
      </c>
      <c r="AC451" s="77">
        <f t="shared" si="581"/>
        <v>0</v>
      </c>
      <c r="AD451" s="77">
        <f t="shared" si="582"/>
        <v>58000</v>
      </c>
      <c r="AE451" s="77">
        <f t="shared" si="582"/>
        <v>58000</v>
      </c>
      <c r="AF451" s="77">
        <f t="shared" si="582"/>
        <v>0</v>
      </c>
      <c r="AG451" s="77">
        <f t="shared" si="582"/>
        <v>0</v>
      </c>
      <c r="AH451" s="77">
        <f t="shared" si="582"/>
        <v>0</v>
      </c>
      <c r="AI451" s="77">
        <f t="shared" si="582"/>
        <v>0</v>
      </c>
      <c r="AJ451" s="77">
        <f t="shared" si="582"/>
        <v>0</v>
      </c>
      <c r="AK451" s="77">
        <f t="shared" si="582"/>
        <v>0</v>
      </c>
      <c r="AL451" s="77">
        <f t="shared" si="582"/>
        <v>58000</v>
      </c>
      <c r="AM451" s="77">
        <f t="shared" si="582"/>
        <v>58000</v>
      </c>
      <c r="AN451" s="77">
        <f t="shared" si="583"/>
        <v>0</v>
      </c>
      <c r="AO451" s="77">
        <f t="shared" si="583"/>
        <v>0</v>
      </c>
      <c r="AP451" s="77">
        <f t="shared" si="583"/>
        <v>58000</v>
      </c>
      <c r="AQ451" s="77">
        <f t="shared" si="583"/>
        <v>58000</v>
      </c>
      <c r="AR451" s="77">
        <f t="shared" si="583"/>
        <v>0</v>
      </c>
      <c r="AS451" s="77">
        <f t="shared" si="583"/>
        <v>0</v>
      </c>
      <c r="AT451" s="77">
        <f t="shared" si="583"/>
        <v>0</v>
      </c>
      <c r="AU451" s="77">
        <f t="shared" si="583"/>
        <v>0</v>
      </c>
      <c r="AV451" s="77">
        <f t="shared" si="583"/>
        <v>0</v>
      </c>
      <c r="AW451" s="77">
        <f t="shared" si="583"/>
        <v>0</v>
      </c>
      <c r="AX451" s="77">
        <f t="shared" si="584"/>
        <v>58000</v>
      </c>
      <c r="AY451" s="77">
        <f t="shared" si="584"/>
        <v>58000</v>
      </c>
      <c r="AZ451" s="77">
        <f t="shared" si="584"/>
        <v>0</v>
      </c>
      <c r="BA451" s="77">
        <f t="shared" si="584"/>
        <v>0</v>
      </c>
      <c r="BB451" s="103">
        <v>0</v>
      </c>
      <c r="BC451" s="103">
        <v>0</v>
      </c>
    </row>
    <row r="452" spans="1:55" s="11" customFormat="1" ht="49.5" customHeight="1" x14ac:dyDescent="0.25">
      <c r="A452" s="27" t="s">
        <v>339</v>
      </c>
      <c r="B452" s="27"/>
      <c r="C452" s="27"/>
      <c r="D452" s="27"/>
      <c r="E452" s="62">
        <v>852</v>
      </c>
      <c r="F452" s="62" t="s">
        <v>406</v>
      </c>
      <c r="G452" s="62" t="s">
        <v>530</v>
      </c>
      <c r="H452" s="62" t="s">
        <v>616</v>
      </c>
      <c r="I452" s="63" t="s">
        <v>340</v>
      </c>
      <c r="J452" s="77">
        <v>47000</v>
      </c>
      <c r="K452" s="77">
        <f>J452</f>
        <v>47000</v>
      </c>
      <c r="L452" s="77"/>
      <c r="M452" s="77"/>
      <c r="N452" s="77"/>
      <c r="O452" s="77">
        <f>N452</f>
        <v>0</v>
      </c>
      <c r="P452" s="77"/>
      <c r="Q452" s="77"/>
      <c r="R452" s="77">
        <f>J452+N452</f>
        <v>47000</v>
      </c>
      <c r="S452" s="77">
        <f>K452+O452</f>
        <v>47000</v>
      </c>
      <c r="T452" s="77">
        <f>L452+P452</f>
        <v>0</v>
      </c>
      <c r="U452" s="77">
        <f>M452+Q452</f>
        <v>0</v>
      </c>
      <c r="V452" s="77">
        <v>-4000</v>
      </c>
      <c r="W452" s="77">
        <f>V452</f>
        <v>-4000</v>
      </c>
      <c r="X452" s="77"/>
      <c r="Y452" s="77"/>
      <c r="Z452" s="77">
        <f>R452+V452</f>
        <v>43000</v>
      </c>
      <c r="AA452" s="77">
        <f>S452+W452</f>
        <v>43000</v>
      </c>
      <c r="AB452" s="77">
        <f>T452+X452</f>
        <v>0</v>
      </c>
      <c r="AC452" s="77">
        <f>U452+Y452</f>
        <v>0</v>
      </c>
      <c r="AD452" s="77">
        <v>58000</v>
      </c>
      <c r="AE452" s="77">
        <f>AD452</f>
        <v>58000</v>
      </c>
      <c r="AF452" s="77"/>
      <c r="AG452" s="77"/>
      <c r="AH452" s="77"/>
      <c r="AI452" s="77">
        <f>AH452</f>
        <v>0</v>
      </c>
      <c r="AJ452" s="77"/>
      <c r="AK452" s="77"/>
      <c r="AL452" s="77">
        <f>AD452+AH452</f>
        <v>58000</v>
      </c>
      <c r="AM452" s="77">
        <f>AE452+AI452</f>
        <v>58000</v>
      </c>
      <c r="AN452" s="77">
        <f>AF452+AJ452</f>
        <v>0</v>
      </c>
      <c r="AO452" s="77">
        <f>AG452+AK452</f>
        <v>0</v>
      </c>
      <c r="AP452" s="77">
        <v>58000</v>
      </c>
      <c r="AQ452" s="77">
        <f>AP452</f>
        <v>58000</v>
      </c>
      <c r="AR452" s="77"/>
      <c r="AS452" s="77"/>
      <c r="AT452" s="77"/>
      <c r="AU452" s="77">
        <f>AT452</f>
        <v>0</v>
      </c>
      <c r="AV452" s="77"/>
      <c r="AW452" s="77"/>
      <c r="AX452" s="77">
        <f>AP452+AT452</f>
        <v>58000</v>
      </c>
      <c r="AY452" s="77">
        <f>AQ452+AU452</f>
        <v>58000</v>
      </c>
      <c r="AZ452" s="77">
        <f>AR452+AV452</f>
        <v>0</v>
      </c>
      <c r="BA452" s="77">
        <f>AS452+AW452</f>
        <v>0</v>
      </c>
      <c r="BB452" s="103">
        <v>0</v>
      </c>
      <c r="BC452" s="103">
        <v>0</v>
      </c>
    </row>
    <row r="453" spans="1:55" s="11" customFormat="1" ht="30.75" customHeight="1" x14ac:dyDescent="0.25">
      <c r="A453" s="111" t="s">
        <v>617</v>
      </c>
      <c r="B453" s="128"/>
      <c r="C453" s="128"/>
      <c r="D453" s="128"/>
      <c r="E453" s="119">
        <v>853</v>
      </c>
      <c r="F453" s="63"/>
      <c r="G453" s="63"/>
      <c r="H453" s="114" t="s">
        <v>326</v>
      </c>
      <c r="I453" s="63"/>
      <c r="J453" s="76">
        <f t="shared" ref="J453:BA453" si="585">J454+J475</f>
        <v>8639300</v>
      </c>
      <c r="K453" s="76">
        <f t="shared" si="585"/>
        <v>859000</v>
      </c>
      <c r="L453" s="76">
        <f t="shared" si="585"/>
        <v>7777900</v>
      </c>
      <c r="M453" s="76">
        <f t="shared" si="585"/>
        <v>2400</v>
      </c>
      <c r="N453" s="76">
        <f t="shared" si="585"/>
        <v>1242600</v>
      </c>
      <c r="O453" s="76">
        <f t="shared" si="585"/>
        <v>0</v>
      </c>
      <c r="P453" s="76">
        <f t="shared" si="585"/>
        <v>1242600</v>
      </c>
      <c r="Q453" s="76">
        <f t="shared" si="585"/>
        <v>0</v>
      </c>
      <c r="R453" s="76">
        <f t="shared" si="585"/>
        <v>9881900</v>
      </c>
      <c r="S453" s="76">
        <f t="shared" si="585"/>
        <v>859000</v>
      </c>
      <c r="T453" s="76">
        <f t="shared" si="585"/>
        <v>9020500</v>
      </c>
      <c r="U453" s="76">
        <f t="shared" si="585"/>
        <v>2400</v>
      </c>
      <c r="V453" s="76">
        <f t="shared" si="585"/>
        <v>91439.53</v>
      </c>
      <c r="W453" s="76">
        <f t="shared" si="585"/>
        <v>151439.53</v>
      </c>
      <c r="X453" s="76">
        <f t="shared" si="585"/>
        <v>-60000</v>
      </c>
      <c r="Y453" s="76">
        <f t="shared" si="585"/>
        <v>0</v>
      </c>
      <c r="Z453" s="76">
        <f t="shared" si="585"/>
        <v>9973339.5300000012</v>
      </c>
      <c r="AA453" s="76">
        <f t="shared" si="585"/>
        <v>1010439.53</v>
      </c>
      <c r="AB453" s="76">
        <f t="shared" si="585"/>
        <v>8960500</v>
      </c>
      <c r="AC453" s="76">
        <f t="shared" si="585"/>
        <v>2400</v>
      </c>
      <c r="AD453" s="76">
        <f t="shared" si="585"/>
        <v>10977119</v>
      </c>
      <c r="AE453" s="76">
        <f t="shared" si="585"/>
        <v>859000</v>
      </c>
      <c r="AF453" s="76">
        <f t="shared" si="585"/>
        <v>10115719</v>
      </c>
      <c r="AG453" s="76">
        <f t="shared" si="585"/>
        <v>2400</v>
      </c>
      <c r="AH453" s="76">
        <f t="shared" si="585"/>
        <v>1740.15</v>
      </c>
      <c r="AI453" s="76">
        <f t="shared" si="585"/>
        <v>0</v>
      </c>
      <c r="AJ453" s="76">
        <f t="shared" si="585"/>
        <v>1740.15</v>
      </c>
      <c r="AK453" s="76">
        <f t="shared" si="585"/>
        <v>0</v>
      </c>
      <c r="AL453" s="76">
        <f t="shared" si="585"/>
        <v>10978859.15</v>
      </c>
      <c r="AM453" s="76">
        <f t="shared" si="585"/>
        <v>859000</v>
      </c>
      <c r="AN453" s="76">
        <f t="shared" si="585"/>
        <v>10117459.15</v>
      </c>
      <c r="AO453" s="76">
        <f t="shared" si="585"/>
        <v>2400</v>
      </c>
      <c r="AP453" s="76">
        <f t="shared" si="585"/>
        <v>14025441</v>
      </c>
      <c r="AQ453" s="76">
        <f t="shared" si="585"/>
        <v>859000</v>
      </c>
      <c r="AR453" s="76">
        <f t="shared" si="585"/>
        <v>13164041</v>
      </c>
      <c r="AS453" s="76">
        <f t="shared" si="585"/>
        <v>2400</v>
      </c>
      <c r="AT453" s="76">
        <f t="shared" si="585"/>
        <v>2.1800000000000002</v>
      </c>
      <c r="AU453" s="76">
        <f t="shared" si="585"/>
        <v>0</v>
      </c>
      <c r="AV453" s="76">
        <f t="shared" si="585"/>
        <v>2.1800000000000002</v>
      </c>
      <c r="AW453" s="76">
        <f t="shared" si="585"/>
        <v>0</v>
      </c>
      <c r="AX453" s="76">
        <f t="shared" si="585"/>
        <v>14025443.18</v>
      </c>
      <c r="AY453" s="76">
        <f t="shared" si="585"/>
        <v>859000</v>
      </c>
      <c r="AZ453" s="76">
        <f t="shared" si="585"/>
        <v>13164043.18</v>
      </c>
      <c r="BA453" s="76">
        <f t="shared" si="585"/>
        <v>2400</v>
      </c>
      <c r="BB453" s="103">
        <v>0</v>
      </c>
      <c r="BC453" s="103">
        <v>0</v>
      </c>
    </row>
    <row r="454" spans="1:55" s="11" customFormat="1" ht="20.25" customHeight="1" x14ac:dyDescent="0.25">
      <c r="A454" s="13" t="s">
        <v>327</v>
      </c>
      <c r="B454" s="111"/>
      <c r="C454" s="111"/>
      <c r="D454" s="111"/>
      <c r="E454" s="63">
        <v>853</v>
      </c>
      <c r="F454" s="113" t="s">
        <v>328</v>
      </c>
      <c r="G454" s="113"/>
      <c r="H454" s="62" t="s">
        <v>326</v>
      </c>
      <c r="I454" s="113"/>
      <c r="J454" s="76">
        <f t="shared" ref="J454:BA454" si="586">J455+J467+J471</f>
        <v>6280300</v>
      </c>
      <c r="K454" s="76">
        <f t="shared" si="586"/>
        <v>0</v>
      </c>
      <c r="L454" s="76">
        <f t="shared" si="586"/>
        <v>6277900</v>
      </c>
      <c r="M454" s="76">
        <f t="shared" si="586"/>
        <v>2400</v>
      </c>
      <c r="N454" s="76">
        <f t="shared" si="586"/>
        <v>883600</v>
      </c>
      <c r="O454" s="76">
        <f t="shared" si="586"/>
        <v>0</v>
      </c>
      <c r="P454" s="76">
        <f t="shared" si="586"/>
        <v>883600</v>
      </c>
      <c r="Q454" s="76">
        <f t="shared" si="586"/>
        <v>0</v>
      </c>
      <c r="R454" s="76">
        <f t="shared" si="586"/>
        <v>7163900</v>
      </c>
      <c r="S454" s="76">
        <f t="shared" si="586"/>
        <v>0</v>
      </c>
      <c r="T454" s="76">
        <f t="shared" si="586"/>
        <v>7161500</v>
      </c>
      <c r="U454" s="76">
        <f t="shared" si="586"/>
        <v>2400</v>
      </c>
      <c r="V454" s="76">
        <f t="shared" si="586"/>
        <v>91439.53</v>
      </c>
      <c r="W454" s="76">
        <f t="shared" si="586"/>
        <v>151439.53</v>
      </c>
      <c r="X454" s="76">
        <f t="shared" si="586"/>
        <v>-60000</v>
      </c>
      <c r="Y454" s="76">
        <f t="shared" si="586"/>
        <v>0</v>
      </c>
      <c r="Z454" s="76">
        <f t="shared" si="586"/>
        <v>7255339.5300000003</v>
      </c>
      <c r="AA454" s="76">
        <f t="shared" si="586"/>
        <v>151439.53</v>
      </c>
      <c r="AB454" s="76">
        <f t="shared" si="586"/>
        <v>7101500</v>
      </c>
      <c r="AC454" s="76">
        <f t="shared" si="586"/>
        <v>2400</v>
      </c>
      <c r="AD454" s="76">
        <f t="shared" si="586"/>
        <v>8618119</v>
      </c>
      <c r="AE454" s="76">
        <f t="shared" si="586"/>
        <v>0</v>
      </c>
      <c r="AF454" s="76">
        <f t="shared" si="586"/>
        <v>8615719</v>
      </c>
      <c r="AG454" s="76">
        <f t="shared" si="586"/>
        <v>2400</v>
      </c>
      <c r="AH454" s="76">
        <f t="shared" si="586"/>
        <v>1740.15</v>
      </c>
      <c r="AI454" s="76">
        <f t="shared" si="586"/>
        <v>0</v>
      </c>
      <c r="AJ454" s="76">
        <f t="shared" si="586"/>
        <v>1740.15</v>
      </c>
      <c r="AK454" s="76">
        <f t="shared" si="586"/>
        <v>0</v>
      </c>
      <c r="AL454" s="76">
        <f t="shared" si="586"/>
        <v>8619859.1500000004</v>
      </c>
      <c r="AM454" s="76">
        <f t="shared" si="586"/>
        <v>0</v>
      </c>
      <c r="AN454" s="76">
        <f t="shared" si="586"/>
        <v>8617459.1500000004</v>
      </c>
      <c r="AO454" s="76">
        <f t="shared" si="586"/>
        <v>2400</v>
      </c>
      <c r="AP454" s="76">
        <f t="shared" si="586"/>
        <v>11666441</v>
      </c>
      <c r="AQ454" s="76">
        <f t="shared" si="586"/>
        <v>0</v>
      </c>
      <c r="AR454" s="76">
        <f t="shared" si="586"/>
        <v>11664041</v>
      </c>
      <c r="AS454" s="76">
        <f t="shared" si="586"/>
        <v>2400</v>
      </c>
      <c r="AT454" s="76">
        <f t="shared" si="586"/>
        <v>2.1800000000000002</v>
      </c>
      <c r="AU454" s="76">
        <f t="shared" si="586"/>
        <v>0</v>
      </c>
      <c r="AV454" s="76">
        <f t="shared" si="586"/>
        <v>2.1800000000000002</v>
      </c>
      <c r="AW454" s="76">
        <f t="shared" si="586"/>
        <v>0</v>
      </c>
      <c r="AX454" s="76">
        <f t="shared" si="586"/>
        <v>11666443.18</v>
      </c>
      <c r="AY454" s="76">
        <f t="shared" si="586"/>
        <v>0</v>
      </c>
      <c r="AZ454" s="76">
        <f t="shared" si="586"/>
        <v>11664043.18</v>
      </c>
      <c r="BA454" s="76">
        <f t="shared" si="586"/>
        <v>2400</v>
      </c>
      <c r="BB454" s="103">
        <v>0</v>
      </c>
      <c r="BC454" s="103">
        <v>0</v>
      </c>
    </row>
    <row r="455" spans="1:55" s="11" customFormat="1" ht="60" customHeight="1" x14ac:dyDescent="0.25">
      <c r="A455" s="13" t="s">
        <v>618</v>
      </c>
      <c r="B455" s="111"/>
      <c r="C455" s="111"/>
      <c r="D455" s="111"/>
      <c r="E455" s="63">
        <v>853</v>
      </c>
      <c r="F455" s="113" t="s">
        <v>328</v>
      </c>
      <c r="G455" s="113" t="s">
        <v>530</v>
      </c>
      <c r="H455" s="62" t="s">
        <v>326</v>
      </c>
      <c r="I455" s="113"/>
      <c r="J455" s="76">
        <f t="shared" ref="J455:Q455" si="587">J456+J461</f>
        <v>5780300</v>
      </c>
      <c r="K455" s="76">
        <f t="shared" si="587"/>
        <v>0</v>
      </c>
      <c r="L455" s="76">
        <f t="shared" si="587"/>
        <v>5777900</v>
      </c>
      <c r="M455" s="76">
        <f t="shared" si="587"/>
        <v>2400</v>
      </c>
      <c r="N455" s="76">
        <f t="shared" si="587"/>
        <v>403600</v>
      </c>
      <c r="O455" s="76">
        <f t="shared" si="587"/>
        <v>0</v>
      </c>
      <c r="P455" s="76">
        <f t="shared" si="587"/>
        <v>403600</v>
      </c>
      <c r="Q455" s="76">
        <f t="shared" si="587"/>
        <v>0</v>
      </c>
      <c r="R455" s="76">
        <f t="shared" ref="R455:AC455" si="588">R456+R461+R464</f>
        <v>6183900</v>
      </c>
      <c r="S455" s="76">
        <f t="shared" si="588"/>
        <v>0</v>
      </c>
      <c r="T455" s="76">
        <f t="shared" si="588"/>
        <v>6181500</v>
      </c>
      <c r="U455" s="76">
        <f t="shared" si="588"/>
        <v>2400</v>
      </c>
      <c r="V455" s="76">
        <f t="shared" si="588"/>
        <v>151439.53</v>
      </c>
      <c r="W455" s="76">
        <f t="shared" si="588"/>
        <v>151439.53</v>
      </c>
      <c r="X455" s="76">
        <f t="shared" si="588"/>
        <v>0</v>
      </c>
      <c r="Y455" s="76">
        <f t="shared" si="588"/>
        <v>0</v>
      </c>
      <c r="Z455" s="76">
        <f t="shared" si="588"/>
        <v>6335339.5300000003</v>
      </c>
      <c r="AA455" s="76">
        <f t="shared" si="588"/>
        <v>151439.53</v>
      </c>
      <c r="AB455" s="76">
        <f t="shared" si="588"/>
        <v>6181500</v>
      </c>
      <c r="AC455" s="76">
        <f t="shared" si="588"/>
        <v>2400</v>
      </c>
      <c r="AD455" s="76">
        <f t="shared" ref="AD455:BA455" si="589">AD456+AD461</f>
        <v>5550100</v>
      </c>
      <c r="AE455" s="76">
        <f t="shared" si="589"/>
        <v>0</v>
      </c>
      <c r="AF455" s="76">
        <f t="shared" si="589"/>
        <v>5547700</v>
      </c>
      <c r="AG455" s="76">
        <f t="shared" si="589"/>
        <v>2400</v>
      </c>
      <c r="AH455" s="76">
        <f t="shared" si="589"/>
        <v>0</v>
      </c>
      <c r="AI455" s="76">
        <f t="shared" si="589"/>
        <v>0</v>
      </c>
      <c r="AJ455" s="76">
        <f t="shared" si="589"/>
        <v>0</v>
      </c>
      <c r="AK455" s="76">
        <f t="shared" si="589"/>
        <v>0</v>
      </c>
      <c r="AL455" s="76">
        <f t="shared" si="589"/>
        <v>5550100</v>
      </c>
      <c r="AM455" s="76">
        <f t="shared" si="589"/>
        <v>0</v>
      </c>
      <c r="AN455" s="76">
        <f t="shared" si="589"/>
        <v>5547700</v>
      </c>
      <c r="AO455" s="76">
        <f t="shared" si="589"/>
        <v>2400</v>
      </c>
      <c r="AP455" s="76">
        <f t="shared" si="589"/>
        <v>5550100</v>
      </c>
      <c r="AQ455" s="76">
        <f t="shared" si="589"/>
        <v>0</v>
      </c>
      <c r="AR455" s="76">
        <f t="shared" si="589"/>
        <v>5547700</v>
      </c>
      <c r="AS455" s="76">
        <f t="shared" si="589"/>
        <v>2400</v>
      </c>
      <c r="AT455" s="76">
        <f t="shared" si="589"/>
        <v>0</v>
      </c>
      <c r="AU455" s="76">
        <f t="shared" si="589"/>
        <v>0</v>
      </c>
      <c r="AV455" s="76">
        <f t="shared" si="589"/>
        <v>0</v>
      </c>
      <c r="AW455" s="76">
        <f t="shared" si="589"/>
        <v>0</v>
      </c>
      <c r="AX455" s="76">
        <f t="shared" si="589"/>
        <v>5550100</v>
      </c>
      <c r="AY455" s="76">
        <f t="shared" si="589"/>
        <v>0</v>
      </c>
      <c r="AZ455" s="76">
        <f t="shared" si="589"/>
        <v>5547700</v>
      </c>
      <c r="BA455" s="76">
        <f t="shared" si="589"/>
        <v>2400</v>
      </c>
      <c r="BB455" s="103">
        <v>0</v>
      </c>
      <c r="BC455" s="103">
        <v>0</v>
      </c>
    </row>
    <row r="456" spans="1:55" s="11" customFormat="1" ht="32.25" hidden="1" customHeight="1" x14ac:dyDescent="0.25">
      <c r="A456" s="27" t="s">
        <v>354</v>
      </c>
      <c r="B456" s="12"/>
      <c r="C456" s="12"/>
      <c r="D456" s="12"/>
      <c r="E456" s="63">
        <v>853</v>
      </c>
      <c r="F456" s="63" t="s">
        <v>353</v>
      </c>
      <c r="G456" s="63" t="s">
        <v>530</v>
      </c>
      <c r="H456" s="62" t="s">
        <v>619</v>
      </c>
      <c r="I456" s="63"/>
      <c r="J456" s="77">
        <f t="shared" ref="J456:BA456" si="590">J457+J459</f>
        <v>5777900</v>
      </c>
      <c r="K456" s="77">
        <f t="shared" si="590"/>
        <v>0</v>
      </c>
      <c r="L456" s="77">
        <f t="shared" si="590"/>
        <v>5777900</v>
      </c>
      <c r="M456" s="77">
        <f t="shared" si="590"/>
        <v>0</v>
      </c>
      <c r="N456" s="77">
        <f t="shared" si="590"/>
        <v>403600</v>
      </c>
      <c r="O456" s="77">
        <f t="shared" si="590"/>
        <v>0</v>
      </c>
      <c r="P456" s="77">
        <f t="shared" si="590"/>
        <v>403600</v>
      </c>
      <c r="Q456" s="77">
        <f t="shared" si="590"/>
        <v>0</v>
      </c>
      <c r="R456" s="77">
        <f t="shared" si="590"/>
        <v>6181500</v>
      </c>
      <c r="S456" s="77">
        <f t="shared" si="590"/>
        <v>0</v>
      </c>
      <c r="T456" s="77">
        <f t="shared" si="590"/>
        <v>6181500</v>
      </c>
      <c r="U456" s="77">
        <f t="shared" si="590"/>
        <v>0</v>
      </c>
      <c r="V456" s="77">
        <f t="shared" si="590"/>
        <v>0</v>
      </c>
      <c r="W456" s="77">
        <f t="shared" si="590"/>
        <v>0</v>
      </c>
      <c r="X456" s="77">
        <f t="shared" si="590"/>
        <v>0</v>
      </c>
      <c r="Y456" s="77">
        <f t="shared" si="590"/>
        <v>0</v>
      </c>
      <c r="Z456" s="77">
        <f t="shared" si="590"/>
        <v>6181500</v>
      </c>
      <c r="AA456" s="77">
        <f t="shared" si="590"/>
        <v>0</v>
      </c>
      <c r="AB456" s="77">
        <f t="shared" si="590"/>
        <v>6181500</v>
      </c>
      <c r="AC456" s="77">
        <f t="shared" si="590"/>
        <v>0</v>
      </c>
      <c r="AD456" s="77">
        <f t="shared" si="590"/>
        <v>5547700</v>
      </c>
      <c r="AE456" s="77">
        <f t="shared" si="590"/>
        <v>0</v>
      </c>
      <c r="AF456" s="77">
        <f t="shared" si="590"/>
        <v>5547700</v>
      </c>
      <c r="AG456" s="77">
        <f t="shared" si="590"/>
        <v>0</v>
      </c>
      <c r="AH456" s="77">
        <f t="shared" si="590"/>
        <v>0</v>
      </c>
      <c r="AI456" s="77">
        <f t="shared" si="590"/>
        <v>0</v>
      </c>
      <c r="AJ456" s="77">
        <f t="shared" si="590"/>
        <v>0</v>
      </c>
      <c r="AK456" s="77">
        <f t="shared" si="590"/>
        <v>0</v>
      </c>
      <c r="AL456" s="77">
        <f t="shared" si="590"/>
        <v>5547700</v>
      </c>
      <c r="AM456" s="77">
        <f t="shared" si="590"/>
        <v>0</v>
      </c>
      <c r="AN456" s="77">
        <f t="shared" si="590"/>
        <v>5547700</v>
      </c>
      <c r="AO456" s="77">
        <f t="shared" si="590"/>
        <v>0</v>
      </c>
      <c r="AP456" s="77">
        <f t="shared" si="590"/>
        <v>5547700</v>
      </c>
      <c r="AQ456" s="77">
        <f t="shared" si="590"/>
        <v>0</v>
      </c>
      <c r="AR456" s="77">
        <f t="shared" si="590"/>
        <v>5547700</v>
      </c>
      <c r="AS456" s="77">
        <f t="shared" si="590"/>
        <v>0</v>
      </c>
      <c r="AT456" s="77">
        <f t="shared" si="590"/>
        <v>0</v>
      </c>
      <c r="AU456" s="77">
        <f t="shared" si="590"/>
        <v>0</v>
      </c>
      <c r="AV456" s="77">
        <f t="shared" si="590"/>
        <v>0</v>
      </c>
      <c r="AW456" s="77">
        <f t="shared" si="590"/>
        <v>0</v>
      </c>
      <c r="AX456" s="77">
        <f t="shared" si="590"/>
        <v>5547700</v>
      </c>
      <c r="AY456" s="77">
        <f t="shared" si="590"/>
        <v>0</v>
      </c>
      <c r="AZ456" s="77">
        <f t="shared" si="590"/>
        <v>5547700</v>
      </c>
      <c r="BA456" s="77">
        <f t="shared" si="590"/>
        <v>0</v>
      </c>
      <c r="BB456" s="103">
        <v>0</v>
      </c>
      <c r="BC456" s="103">
        <v>0</v>
      </c>
    </row>
    <row r="457" spans="1:55" s="11" customFormat="1" ht="32.25" hidden="1" customHeight="1" x14ac:dyDescent="0.25">
      <c r="A457" s="27" t="s">
        <v>333</v>
      </c>
      <c r="B457" s="12"/>
      <c r="C457" s="12"/>
      <c r="D457" s="12"/>
      <c r="E457" s="63">
        <v>853</v>
      </c>
      <c r="F457" s="63" t="s">
        <v>328</v>
      </c>
      <c r="G457" s="63" t="s">
        <v>530</v>
      </c>
      <c r="H457" s="62" t="s">
        <v>619</v>
      </c>
      <c r="I457" s="63" t="s">
        <v>334</v>
      </c>
      <c r="J457" s="77">
        <f t="shared" ref="J457:BA457" si="591">J458</f>
        <v>5510100</v>
      </c>
      <c r="K457" s="77">
        <f t="shared" si="591"/>
        <v>0</v>
      </c>
      <c r="L457" s="77">
        <f t="shared" si="591"/>
        <v>5510100</v>
      </c>
      <c r="M457" s="77">
        <f t="shared" si="591"/>
        <v>0</v>
      </c>
      <c r="N457" s="77">
        <f t="shared" si="591"/>
        <v>403600</v>
      </c>
      <c r="O457" s="77">
        <f t="shared" si="591"/>
        <v>0</v>
      </c>
      <c r="P457" s="77">
        <f t="shared" si="591"/>
        <v>403600</v>
      </c>
      <c r="Q457" s="77">
        <f t="shared" si="591"/>
        <v>0</v>
      </c>
      <c r="R457" s="77">
        <f t="shared" si="591"/>
        <v>5913700</v>
      </c>
      <c r="S457" s="77">
        <f t="shared" si="591"/>
        <v>0</v>
      </c>
      <c r="T457" s="77">
        <f t="shared" si="591"/>
        <v>5913700</v>
      </c>
      <c r="U457" s="77">
        <f t="shared" si="591"/>
        <v>0</v>
      </c>
      <c r="V457" s="77">
        <f t="shared" si="591"/>
        <v>0</v>
      </c>
      <c r="W457" s="77">
        <f t="shared" si="591"/>
        <v>0</v>
      </c>
      <c r="X457" s="77">
        <f t="shared" si="591"/>
        <v>0</v>
      </c>
      <c r="Y457" s="77">
        <f t="shared" si="591"/>
        <v>0</v>
      </c>
      <c r="Z457" s="77">
        <f t="shared" si="591"/>
        <v>5913700</v>
      </c>
      <c r="AA457" s="77">
        <f t="shared" si="591"/>
        <v>0</v>
      </c>
      <c r="AB457" s="77">
        <f t="shared" si="591"/>
        <v>5913700</v>
      </c>
      <c r="AC457" s="77">
        <f t="shared" si="591"/>
        <v>0</v>
      </c>
      <c r="AD457" s="77">
        <f t="shared" si="591"/>
        <v>5510100</v>
      </c>
      <c r="AE457" s="77">
        <f t="shared" si="591"/>
        <v>0</v>
      </c>
      <c r="AF457" s="77">
        <f t="shared" si="591"/>
        <v>5510100</v>
      </c>
      <c r="AG457" s="77">
        <f t="shared" si="591"/>
        <v>0</v>
      </c>
      <c r="AH457" s="77">
        <f t="shared" si="591"/>
        <v>0</v>
      </c>
      <c r="AI457" s="77">
        <f t="shared" si="591"/>
        <v>0</v>
      </c>
      <c r="AJ457" s="77">
        <f t="shared" si="591"/>
        <v>0</v>
      </c>
      <c r="AK457" s="77">
        <f t="shared" si="591"/>
        <v>0</v>
      </c>
      <c r="AL457" s="77">
        <f t="shared" si="591"/>
        <v>5510100</v>
      </c>
      <c r="AM457" s="77">
        <f t="shared" si="591"/>
        <v>0</v>
      </c>
      <c r="AN457" s="77">
        <f t="shared" si="591"/>
        <v>5510100</v>
      </c>
      <c r="AO457" s="77">
        <f t="shared" si="591"/>
        <v>0</v>
      </c>
      <c r="AP457" s="77">
        <f t="shared" si="591"/>
        <v>5510100</v>
      </c>
      <c r="AQ457" s="77">
        <f t="shared" si="591"/>
        <v>0</v>
      </c>
      <c r="AR457" s="77">
        <f t="shared" si="591"/>
        <v>5510100</v>
      </c>
      <c r="AS457" s="77">
        <f t="shared" si="591"/>
        <v>0</v>
      </c>
      <c r="AT457" s="77">
        <f t="shared" si="591"/>
        <v>0</v>
      </c>
      <c r="AU457" s="77">
        <f t="shared" si="591"/>
        <v>0</v>
      </c>
      <c r="AV457" s="77">
        <f t="shared" si="591"/>
        <v>0</v>
      </c>
      <c r="AW457" s="77">
        <f t="shared" si="591"/>
        <v>0</v>
      </c>
      <c r="AX457" s="77">
        <f t="shared" si="591"/>
        <v>5510100</v>
      </c>
      <c r="AY457" s="77">
        <f t="shared" si="591"/>
        <v>0</v>
      </c>
      <c r="AZ457" s="77">
        <f t="shared" si="591"/>
        <v>5510100</v>
      </c>
      <c r="BA457" s="77">
        <f t="shared" si="591"/>
        <v>0</v>
      </c>
      <c r="BB457" s="103">
        <v>0</v>
      </c>
      <c r="BC457" s="103">
        <v>0</v>
      </c>
    </row>
    <row r="458" spans="1:55" s="11" customFormat="1" ht="32.25" hidden="1" customHeight="1" x14ac:dyDescent="0.25">
      <c r="A458" s="27" t="s">
        <v>335</v>
      </c>
      <c r="B458" s="12"/>
      <c r="C458" s="12"/>
      <c r="D458" s="12"/>
      <c r="E458" s="63">
        <v>853</v>
      </c>
      <c r="F458" s="63" t="s">
        <v>328</v>
      </c>
      <c r="G458" s="63" t="s">
        <v>530</v>
      </c>
      <c r="H458" s="62" t="s">
        <v>619</v>
      </c>
      <c r="I458" s="63" t="s">
        <v>336</v>
      </c>
      <c r="J458" s="77">
        <v>5510100</v>
      </c>
      <c r="K458" s="77"/>
      <c r="L458" s="77">
        <f>J458</f>
        <v>5510100</v>
      </c>
      <c r="M458" s="77"/>
      <c r="N458" s="77">
        <v>403600</v>
      </c>
      <c r="O458" s="77"/>
      <c r="P458" s="77">
        <f>N458</f>
        <v>403600</v>
      </c>
      <c r="Q458" s="77"/>
      <c r="R458" s="77">
        <f>J458+N458</f>
        <v>5913700</v>
      </c>
      <c r="S458" s="77">
        <f>K458+O458</f>
        <v>0</v>
      </c>
      <c r="T458" s="77">
        <f>L458+P458</f>
        <v>5913700</v>
      </c>
      <c r="U458" s="77">
        <f>M458+Q458</f>
        <v>0</v>
      </c>
      <c r="V458" s="77"/>
      <c r="W458" s="77"/>
      <c r="X458" s="77">
        <f>V458</f>
        <v>0</v>
      </c>
      <c r="Y458" s="77"/>
      <c r="Z458" s="77">
        <f>R458+V458</f>
        <v>5913700</v>
      </c>
      <c r="AA458" s="77">
        <f>S458+W458</f>
        <v>0</v>
      </c>
      <c r="AB458" s="77">
        <f>T458+X458</f>
        <v>5913700</v>
      </c>
      <c r="AC458" s="77">
        <f>U458+Y458</f>
        <v>0</v>
      </c>
      <c r="AD458" s="77">
        <v>5510100</v>
      </c>
      <c r="AE458" s="77"/>
      <c r="AF458" s="77">
        <f>AD458</f>
        <v>5510100</v>
      </c>
      <c r="AG458" s="77"/>
      <c r="AH458" s="77"/>
      <c r="AI458" s="77"/>
      <c r="AJ458" s="77">
        <f>AH458</f>
        <v>0</v>
      </c>
      <c r="AK458" s="77"/>
      <c r="AL458" s="77">
        <f>AD458+AH458</f>
        <v>5510100</v>
      </c>
      <c r="AM458" s="77">
        <f>AE458+AI458</f>
        <v>0</v>
      </c>
      <c r="AN458" s="77">
        <f>AF458+AJ458</f>
        <v>5510100</v>
      </c>
      <c r="AO458" s="77">
        <f>AG458+AK458</f>
        <v>0</v>
      </c>
      <c r="AP458" s="77">
        <v>5510100</v>
      </c>
      <c r="AQ458" s="77"/>
      <c r="AR458" s="77">
        <f>AP458</f>
        <v>5510100</v>
      </c>
      <c r="AS458" s="77"/>
      <c r="AT458" s="77"/>
      <c r="AU458" s="77"/>
      <c r="AV458" s="77">
        <f>AT458</f>
        <v>0</v>
      </c>
      <c r="AW458" s="77"/>
      <c r="AX458" s="77">
        <f>AP458+AT458</f>
        <v>5510100</v>
      </c>
      <c r="AY458" s="77">
        <f>AQ458+AU458</f>
        <v>0</v>
      </c>
      <c r="AZ458" s="77">
        <f>AR458+AV458</f>
        <v>5510100</v>
      </c>
      <c r="BA458" s="77">
        <f>AS458+AW458</f>
        <v>0</v>
      </c>
      <c r="BB458" s="103">
        <v>0</v>
      </c>
      <c r="BC458" s="103">
        <v>0</v>
      </c>
    </row>
    <row r="459" spans="1:55" s="11" customFormat="1" ht="32.25" hidden="1" customHeight="1" x14ac:dyDescent="0.25">
      <c r="A459" s="27" t="s">
        <v>337</v>
      </c>
      <c r="B459" s="12"/>
      <c r="C459" s="12"/>
      <c r="D459" s="12"/>
      <c r="E459" s="63">
        <v>853</v>
      </c>
      <c r="F459" s="63" t="s">
        <v>328</v>
      </c>
      <c r="G459" s="63" t="s">
        <v>530</v>
      </c>
      <c r="H459" s="62" t="s">
        <v>619</v>
      </c>
      <c r="I459" s="63" t="s">
        <v>338</v>
      </c>
      <c r="J459" s="77">
        <f t="shared" ref="J459:BA459" si="592">J460</f>
        <v>267800</v>
      </c>
      <c r="K459" s="77">
        <f t="shared" si="592"/>
        <v>0</v>
      </c>
      <c r="L459" s="77">
        <f t="shared" si="592"/>
        <v>267800</v>
      </c>
      <c r="M459" s="77">
        <f t="shared" si="592"/>
        <v>0</v>
      </c>
      <c r="N459" s="77">
        <f t="shared" si="592"/>
        <v>0</v>
      </c>
      <c r="O459" s="77">
        <f t="shared" si="592"/>
        <v>0</v>
      </c>
      <c r="P459" s="77">
        <f t="shared" si="592"/>
        <v>0</v>
      </c>
      <c r="Q459" s="77">
        <f t="shared" si="592"/>
        <v>0</v>
      </c>
      <c r="R459" s="77">
        <f t="shared" si="592"/>
        <v>267800</v>
      </c>
      <c r="S459" s="77">
        <f t="shared" si="592"/>
        <v>0</v>
      </c>
      <c r="T459" s="77">
        <f t="shared" si="592"/>
        <v>267800</v>
      </c>
      <c r="U459" s="77">
        <f t="shared" si="592"/>
        <v>0</v>
      </c>
      <c r="V459" s="77">
        <f t="shared" si="592"/>
        <v>0</v>
      </c>
      <c r="W459" s="77">
        <f t="shared" si="592"/>
        <v>0</v>
      </c>
      <c r="X459" s="77">
        <f t="shared" si="592"/>
        <v>0</v>
      </c>
      <c r="Y459" s="77">
        <f t="shared" si="592"/>
        <v>0</v>
      </c>
      <c r="Z459" s="77">
        <f t="shared" si="592"/>
        <v>267800</v>
      </c>
      <c r="AA459" s="77">
        <f t="shared" si="592"/>
        <v>0</v>
      </c>
      <c r="AB459" s="77">
        <f t="shared" si="592"/>
        <v>267800</v>
      </c>
      <c r="AC459" s="77">
        <f t="shared" si="592"/>
        <v>0</v>
      </c>
      <c r="AD459" s="77">
        <f t="shared" si="592"/>
        <v>37600</v>
      </c>
      <c r="AE459" s="77">
        <f t="shared" si="592"/>
        <v>0</v>
      </c>
      <c r="AF459" s="77">
        <f t="shared" si="592"/>
        <v>37600</v>
      </c>
      <c r="AG459" s="77">
        <f t="shared" si="592"/>
        <v>0</v>
      </c>
      <c r="AH459" s="77">
        <f t="shared" si="592"/>
        <v>0</v>
      </c>
      <c r="AI459" s="77">
        <f t="shared" si="592"/>
        <v>0</v>
      </c>
      <c r="AJ459" s="77">
        <f t="shared" si="592"/>
        <v>0</v>
      </c>
      <c r="AK459" s="77">
        <f t="shared" si="592"/>
        <v>0</v>
      </c>
      <c r="AL459" s="77">
        <f t="shared" si="592"/>
        <v>37600</v>
      </c>
      <c r="AM459" s="77">
        <f t="shared" si="592"/>
        <v>0</v>
      </c>
      <c r="AN459" s="77">
        <f t="shared" si="592"/>
        <v>37600</v>
      </c>
      <c r="AO459" s="77">
        <f t="shared" si="592"/>
        <v>0</v>
      </c>
      <c r="AP459" s="77">
        <f t="shared" si="592"/>
        <v>37600</v>
      </c>
      <c r="AQ459" s="77">
        <f t="shared" si="592"/>
        <v>0</v>
      </c>
      <c r="AR459" s="77">
        <f t="shared" si="592"/>
        <v>37600</v>
      </c>
      <c r="AS459" s="77">
        <f t="shared" si="592"/>
        <v>0</v>
      </c>
      <c r="AT459" s="77">
        <f t="shared" si="592"/>
        <v>0</v>
      </c>
      <c r="AU459" s="77">
        <f t="shared" si="592"/>
        <v>0</v>
      </c>
      <c r="AV459" s="77">
        <f t="shared" si="592"/>
        <v>0</v>
      </c>
      <c r="AW459" s="77">
        <f t="shared" si="592"/>
        <v>0</v>
      </c>
      <c r="AX459" s="77">
        <f t="shared" si="592"/>
        <v>37600</v>
      </c>
      <c r="AY459" s="77">
        <f t="shared" si="592"/>
        <v>0</v>
      </c>
      <c r="AZ459" s="77">
        <f t="shared" si="592"/>
        <v>37600</v>
      </c>
      <c r="BA459" s="77">
        <f t="shared" si="592"/>
        <v>0</v>
      </c>
      <c r="BB459" s="103">
        <v>0</v>
      </c>
      <c r="BC459" s="103">
        <v>0</v>
      </c>
    </row>
    <row r="460" spans="1:55" s="11" customFormat="1" ht="32.25" hidden="1" customHeight="1" x14ac:dyDescent="0.25">
      <c r="A460" s="27" t="s">
        <v>339</v>
      </c>
      <c r="B460" s="12"/>
      <c r="C460" s="12"/>
      <c r="D460" s="12"/>
      <c r="E460" s="63">
        <v>853</v>
      </c>
      <c r="F460" s="63" t="s">
        <v>328</v>
      </c>
      <c r="G460" s="63" t="s">
        <v>530</v>
      </c>
      <c r="H460" s="62" t="s">
        <v>619</v>
      </c>
      <c r="I460" s="63" t="s">
        <v>340</v>
      </c>
      <c r="J460" s="77">
        <v>267800</v>
      </c>
      <c r="K460" s="77"/>
      <c r="L460" s="77">
        <f>J460</f>
        <v>267800</v>
      </c>
      <c r="M460" s="77"/>
      <c r="N460" s="77"/>
      <c r="O460" s="77"/>
      <c r="P460" s="77">
        <f>N460</f>
        <v>0</v>
      </c>
      <c r="Q460" s="77"/>
      <c r="R460" s="77">
        <f>J460+N460</f>
        <v>267800</v>
      </c>
      <c r="S460" s="77">
        <f>K460+O460</f>
        <v>0</v>
      </c>
      <c r="T460" s="77">
        <f>L460+P460</f>
        <v>267800</v>
      </c>
      <c r="U460" s="77">
        <f>M460+Q460</f>
        <v>0</v>
      </c>
      <c r="V460" s="77"/>
      <c r="W460" s="77"/>
      <c r="X460" s="77">
        <f>V460</f>
        <v>0</v>
      </c>
      <c r="Y460" s="77"/>
      <c r="Z460" s="77">
        <f>R460+V460</f>
        <v>267800</v>
      </c>
      <c r="AA460" s="77">
        <f>S460+W460</f>
        <v>0</v>
      </c>
      <c r="AB460" s="77">
        <f>T460+X460</f>
        <v>267800</v>
      </c>
      <c r="AC460" s="77">
        <f>U460+Y460</f>
        <v>0</v>
      </c>
      <c r="AD460" s="77">
        <v>37600</v>
      </c>
      <c r="AE460" s="77"/>
      <c r="AF460" s="77">
        <f>AD460</f>
        <v>37600</v>
      </c>
      <c r="AG460" s="77"/>
      <c r="AH460" s="77"/>
      <c r="AI460" s="77"/>
      <c r="AJ460" s="77">
        <f>AH460</f>
        <v>0</v>
      </c>
      <c r="AK460" s="77"/>
      <c r="AL460" s="77">
        <f>AD460+AH460</f>
        <v>37600</v>
      </c>
      <c r="AM460" s="77">
        <f>AE460+AI460</f>
        <v>0</v>
      </c>
      <c r="AN460" s="77">
        <f>AF460+AJ460</f>
        <v>37600</v>
      </c>
      <c r="AO460" s="77">
        <f>AG460+AK460</f>
        <v>0</v>
      </c>
      <c r="AP460" s="77">
        <v>37600</v>
      </c>
      <c r="AQ460" s="77"/>
      <c r="AR460" s="77">
        <f>AP460</f>
        <v>37600</v>
      </c>
      <c r="AS460" s="77"/>
      <c r="AT460" s="77"/>
      <c r="AU460" s="77"/>
      <c r="AV460" s="77">
        <f>AT460</f>
        <v>0</v>
      </c>
      <c r="AW460" s="77"/>
      <c r="AX460" s="77">
        <f>AP460+AT460</f>
        <v>37600</v>
      </c>
      <c r="AY460" s="77">
        <f>AQ460+AU460</f>
        <v>0</v>
      </c>
      <c r="AZ460" s="77">
        <f>AR460+AV460</f>
        <v>37600</v>
      </c>
      <c r="BA460" s="77">
        <f>AS460+AW460</f>
        <v>0</v>
      </c>
      <c r="BB460" s="103">
        <v>0</v>
      </c>
      <c r="BC460" s="103">
        <v>0</v>
      </c>
    </row>
    <row r="461" spans="1:55" s="11" customFormat="1" ht="32.25" hidden="1" customHeight="1" x14ac:dyDescent="0.25">
      <c r="A461" s="27" t="s">
        <v>620</v>
      </c>
      <c r="B461" s="12"/>
      <c r="C461" s="12"/>
      <c r="D461" s="12"/>
      <c r="E461" s="63">
        <v>853</v>
      </c>
      <c r="F461" s="63" t="s">
        <v>328</v>
      </c>
      <c r="G461" s="63" t="s">
        <v>530</v>
      </c>
      <c r="H461" s="62" t="s">
        <v>621</v>
      </c>
      <c r="I461" s="63"/>
      <c r="J461" s="77">
        <f t="shared" ref="J461:S462" si="593">J462</f>
        <v>2400</v>
      </c>
      <c r="K461" s="77">
        <f t="shared" si="593"/>
        <v>0</v>
      </c>
      <c r="L461" s="77">
        <f t="shared" si="593"/>
        <v>0</v>
      </c>
      <c r="M461" s="77">
        <f t="shared" si="593"/>
        <v>2400</v>
      </c>
      <c r="N461" s="77">
        <f t="shared" si="593"/>
        <v>0</v>
      </c>
      <c r="O461" s="77">
        <f t="shared" si="593"/>
        <v>0</v>
      </c>
      <c r="P461" s="77">
        <f t="shared" si="593"/>
        <v>0</v>
      </c>
      <c r="Q461" s="77">
        <f t="shared" si="593"/>
        <v>0</v>
      </c>
      <c r="R461" s="77">
        <f t="shared" si="593"/>
        <v>2400</v>
      </c>
      <c r="S461" s="77">
        <f t="shared" si="593"/>
        <v>0</v>
      </c>
      <c r="T461" s="77">
        <f t="shared" ref="T461:AC462" si="594">T462</f>
        <v>0</v>
      </c>
      <c r="U461" s="77">
        <f t="shared" si="594"/>
        <v>2400</v>
      </c>
      <c r="V461" s="77">
        <f t="shared" si="594"/>
        <v>0</v>
      </c>
      <c r="W461" s="77">
        <f t="shared" si="594"/>
        <v>0</v>
      </c>
      <c r="X461" s="77">
        <f t="shared" si="594"/>
        <v>0</v>
      </c>
      <c r="Y461" s="77">
        <f t="shared" si="594"/>
        <v>0</v>
      </c>
      <c r="Z461" s="77">
        <f t="shared" si="594"/>
        <v>2400</v>
      </c>
      <c r="AA461" s="77">
        <f t="shared" si="594"/>
        <v>0</v>
      </c>
      <c r="AB461" s="77">
        <f t="shared" si="594"/>
        <v>0</v>
      </c>
      <c r="AC461" s="77">
        <f t="shared" si="594"/>
        <v>2400</v>
      </c>
      <c r="AD461" s="77">
        <f t="shared" ref="AD461:AM462" si="595">AD462</f>
        <v>2400</v>
      </c>
      <c r="AE461" s="77">
        <f t="shared" si="595"/>
        <v>0</v>
      </c>
      <c r="AF461" s="77">
        <f t="shared" si="595"/>
        <v>0</v>
      </c>
      <c r="AG461" s="77">
        <f t="shared" si="595"/>
        <v>2400</v>
      </c>
      <c r="AH461" s="77">
        <f t="shared" si="595"/>
        <v>0</v>
      </c>
      <c r="AI461" s="77">
        <f t="shared" si="595"/>
        <v>0</v>
      </c>
      <c r="AJ461" s="77">
        <f t="shared" si="595"/>
        <v>0</v>
      </c>
      <c r="AK461" s="77">
        <f t="shared" si="595"/>
        <v>0</v>
      </c>
      <c r="AL461" s="77">
        <f t="shared" si="595"/>
        <v>2400</v>
      </c>
      <c r="AM461" s="77">
        <f t="shared" si="595"/>
        <v>0</v>
      </c>
      <c r="AN461" s="77">
        <f t="shared" ref="AN461:AW462" si="596">AN462</f>
        <v>0</v>
      </c>
      <c r="AO461" s="77">
        <f t="shared" si="596"/>
        <v>2400</v>
      </c>
      <c r="AP461" s="77">
        <f t="shared" si="596"/>
        <v>2400</v>
      </c>
      <c r="AQ461" s="77">
        <f t="shared" si="596"/>
        <v>0</v>
      </c>
      <c r="AR461" s="77">
        <f t="shared" si="596"/>
        <v>0</v>
      </c>
      <c r="AS461" s="77">
        <f t="shared" si="596"/>
        <v>2400</v>
      </c>
      <c r="AT461" s="77">
        <f t="shared" si="596"/>
        <v>0</v>
      </c>
      <c r="AU461" s="77">
        <f t="shared" si="596"/>
        <v>0</v>
      </c>
      <c r="AV461" s="77">
        <f t="shared" si="596"/>
        <v>0</v>
      </c>
      <c r="AW461" s="77">
        <f t="shared" si="596"/>
        <v>0</v>
      </c>
      <c r="AX461" s="77">
        <f t="shared" ref="AX461:BA462" si="597">AX462</f>
        <v>2400</v>
      </c>
      <c r="AY461" s="77">
        <f t="shared" si="597"/>
        <v>0</v>
      </c>
      <c r="AZ461" s="77">
        <f t="shared" si="597"/>
        <v>0</v>
      </c>
      <c r="BA461" s="77">
        <f t="shared" si="597"/>
        <v>2400</v>
      </c>
      <c r="BB461" s="103">
        <v>0</v>
      </c>
      <c r="BC461" s="103">
        <v>0</v>
      </c>
    </row>
    <row r="462" spans="1:55" s="11" customFormat="1" ht="32.25" hidden="1" customHeight="1" x14ac:dyDescent="0.25">
      <c r="A462" s="27" t="s">
        <v>337</v>
      </c>
      <c r="B462" s="12"/>
      <c r="C462" s="12"/>
      <c r="D462" s="12"/>
      <c r="E462" s="63">
        <v>853</v>
      </c>
      <c r="F462" s="63" t="s">
        <v>328</v>
      </c>
      <c r="G462" s="63" t="s">
        <v>530</v>
      </c>
      <c r="H462" s="62" t="s">
        <v>621</v>
      </c>
      <c r="I462" s="63" t="s">
        <v>338</v>
      </c>
      <c r="J462" s="77">
        <f t="shared" si="593"/>
        <v>2400</v>
      </c>
      <c r="K462" s="77">
        <f t="shared" si="593"/>
        <v>0</v>
      </c>
      <c r="L462" s="77">
        <f t="shared" si="593"/>
        <v>0</v>
      </c>
      <c r="M462" s="77">
        <f t="shared" si="593"/>
        <v>2400</v>
      </c>
      <c r="N462" s="77">
        <f t="shared" si="593"/>
        <v>0</v>
      </c>
      <c r="O462" s="77">
        <f t="shared" si="593"/>
        <v>0</v>
      </c>
      <c r="P462" s="77">
        <f t="shared" si="593"/>
        <v>0</v>
      </c>
      <c r="Q462" s="77">
        <f t="shared" si="593"/>
        <v>0</v>
      </c>
      <c r="R462" s="77">
        <f t="shared" si="593"/>
        <v>2400</v>
      </c>
      <c r="S462" s="77">
        <f t="shared" si="593"/>
        <v>0</v>
      </c>
      <c r="T462" s="77">
        <f t="shared" si="594"/>
        <v>0</v>
      </c>
      <c r="U462" s="77">
        <f t="shared" si="594"/>
        <v>2400</v>
      </c>
      <c r="V462" s="77">
        <f t="shared" si="594"/>
        <v>0</v>
      </c>
      <c r="W462" s="77">
        <f t="shared" si="594"/>
        <v>0</v>
      </c>
      <c r="X462" s="77">
        <f t="shared" si="594"/>
        <v>0</v>
      </c>
      <c r="Y462" s="77">
        <f t="shared" si="594"/>
        <v>0</v>
      </c>
      <c r="Z462" s="77">
        <f t="shared" si="594"/>
        <v>2400</v>
      </c>
      <c r="AA462" s="77">
        <f t="shared" si="594"/>
        <v>0</v>
      </c>
      <c r="AB462" s="77">
        <f t="shared" si="594"/>
        <v>0</v>
      </c>
      <c r="AC462" s="77">
        <f t="shared" si="594"/>
        <v>2400</v>
      </c>
      <c r="AD462" s="77">
        <f t="shared" si="595"/>
        <v>2400</v>
      </c>
      <c r="AE462" s="77">
        <f t="shared" si="595"/>
        <v>0</v>
      </c>
      <c r="AF462" s="77">
        <f t="shared" si="595"/>
        <v>0</v>
      </c>
      <c r="AG462" s="77">
        <f t="shared" si="595"/>
        <v>2400</v>
      </c>
      <c r="AH462" s="77">
        <f t="shared" si="595"/>
        <v>0</v>
      </c>
      <c r="AI462" s="77">
        <f t="shared" si="595"/>
        <v>0</v>
      </c>
      <c r="AJ462" s="77">
        <f t="shared" si="595"/>
        <v>0</v>
      </c>
      <c r="AK462" s="77">
        <f t="shared" si="595"/>
        <v>0</v>
      </c>
      <c r="AL462" s="77">
        <f t="shared" si="595"/>
        <v>2400</v>
      </c>
      <c r="AM462" s="77">
        <f t="shared" si="595"/>
        <v>0</v>
      </c>
      <c r="AN462" s="77">
        <f t="shared" si="596"/>
        <v>0</v>
      </c>
      <c r="AO462" s="77">
        <f t="shared" si="596"/>
        <v>2400</v>
      </c>
      <c r="AP462" s="77">
        <f t="shared" si="596"/>
        <v>2400</v>
      </c>
      <c r="AQ462" s="77">
        <f t="shared" si="596"/>
        <v>0</v>
      </c>
      <c r="AR462" s="77">
        <f t="shared" si="596"/>
        <v>0</v>
      </c>
      <c r="AS462" s="77">
        <f t="shared" si="596"/>
        <v>2400</v>
      </c>
      <c r="AT462" s="77">
        <f t="shared" si="596"/>
        <v>0</v>
      </c>
      <c r="AU462" s="77">
        <f t="shared" si="596"/>
        <v>0</v>
      </c>
      <c r="AV462" s="77">
        <f t="shared" si="596"/>
        <v>0</v>
      </c>
      <c r="AW462" s="77">
        <f t="shared" si="596"/>
        <v>0</v>
      </c>
      <c r="AX462" s="77">
        <f t="shared" si="597"/>
        <v>2400</v>
      </c>
      <c r="AY462" s="77">
        <f t="shared" si="597"/>
        <v>0</v>
      </c>
      <c r="AZ462" s="77">
        <f t="shared" si="597"/>
        <v>0</v>
      </c>
      <c r="BA462" s="77">
        <f t="shared" si="597"/>
        <v>2400</v>
      </c>
      <c r="BB462" s="103">
        <v>0</v>
      </c>
      <c r="BC462" s="103">
        <v>0</v>
      </c>
    </row>
    <row r="463" spans="1:55" s="11" customFormat="1" ht="32.25" hidden="1" customHeight="1" x14ac:dyDescent="0.25">
      <c r="A463" s="27" t="s">
        <v>339</v>
      </c>
      <c r="B463" s="12"/>
      <c r="C463" s="12"/>
      <c r="D463" s="12"/>
      <c r="E463" s="63">
        <v>853</v>
      </c>
      <c r="F463" s="63" t="s">
        <v>328</v>
      </c>
      <c r="G463" s="63" t="s">
        <v>530</v>
      </c>
      <c r="H463" s="62" t="s">
        <v>621</v>
      </c>
      <c r="I463" s="63" t="s">
        <v>340</v>
      </c>
      <c r="J463" s="77">
        <v>2400</v>
      </c>
      <c r="K463" s="77"/>
      <c r="L463" s="77"/>
      <c r="M463" s="77">
        <f>J463</f>
        <v>2400</v>
      </c>
      <c r="N463" s="77"/>
      <c r="O463" s="77"/>
      <c r="P463" s="77"/>
      <c r="Q463" s="77">
        <f>N463</f>
        <v>0</v>
      </c>
      <c r="R463" s="77">
        <f>J463+N463</f>
        <v>2400</v>
      </c>
      <c r="S463" s="77">
        <f>K463+O463</f>
        <v>0</v>
      </c>
      <c r="T463" s="77">
        <f>L463+P463</f>
        <v>0</v>
      </c>
      <c r="U463" s="77">
        <f>M463+Q463</f>
        <v>2400</v>
      </c>
      <c r="V463" s="77"/>
      <c r="W463" s="77"/>
      <c r="X463" s="77"/>
      <c r="Y463" s="77">
        <f>V463</f>
        <v>0</v>
      </c>
      <c r="Z463" s="77">
        <f>R463+V463</f>
        <v>2400</v>
      </c>
      <c r="AA463" s="77">
        <f>S463+W463</f>
        <v>0</v>
      </c>
      <c r="AB463" s="77">
        <f>T463+X463</f>
        <v>0</v>
      </c>
      <c r="AC463" s="77">
        <f>U463+Y463</f>
        <v>2400</v>
      </c>
      <c r="AD463" s="77">
        <v>2400</v>
      </c>
      <c r="AE463" s="77"/>
      <c r="AF463" s="77"/>
      <c r="AG463" s="77">
        <f>AD463</f>
        <v>2400</v>
      </c>
      <c r="AH463" s="77"/>
      <c r="AI463" s="77"/>
      <c r="AJ463" s="77"/>
      <c r="AK463" s="77">
        <f>AH463</f>
        <v>0</v>
      </c>
      <c r="AL463" s="77">
        <f>AD463+AH463</f>
        <v>2400</v>
      </c>
      <c r="AM463" s="77">
        <f>AE463+AI463</f>
        <v>0</v>
      </c>
      <c r="AN463" s="77">
        <f>AF463+AJ463</f>
        <v>0</v>
      </c>
      <c r="AO463" s="77">
        <f>AG463+AK463</f>
        <v>2400</v>
      </c>
      <c r="AP463" s="77">
        <v>2400</v>
      </c>
      <c r="AQ463" s="77"/>
      <c r="AR463" s="77"/>
      <c r="AS463" s="77">
        <f>AP463</f>
        <v>2400</v>
      </c>
      <c r="AT463" s="77"/>
      <c r="AU463" s="77"/>
      <c r="AV463" s="77"/>
      <c r="AW463" s="77">
        <f>AT463</f>
        <v>0</v>
      </c>
      <c r="AX463" s="77">
        <f>AP463+AT463</f>
        <v>2400</v>
      </c>
      <c r="AY463" s="77">
        <f>AQ463+AU463</f>
        <v>0</v>
      </c>
      <c r="AZ463" s="77">
        <f>AR463+AV463</f>
        <v>0</v>
      </c>
      <c r="BA463" s="77">
        <f>AS463+AW463</f>
        <v>2400</v>
      </c>
      <c r="BB463" s="103">
        <v>0</v>
      </c>
      <c r="BC463" s="103">
        <v>0</v>
      </c>
    </row>
    <row r="464" spans="1:55" s="11" customFormat="1" ht="46.5" customHeight="1" x14ac:dyDescent="0.25">
      <c r="A464" s="117" t="s">
        <v>372</v>
      </c>
      <c r="B464" s="27"/>
      <c r="C464" s="27"/>
      <c r="D464" s="27"/>
      <c r="E464" s="74">
        <v>853</v>
      </c>
      <c r="F464" s="63" t="s">
        <v>328</v>
      </c>
      <c r="G464" s="63" t="s">
        <v>530</v>
      </c>
      <c r="H464" s="118" t="s">
        <v>373</v>
      </c>
      <c r="I464" s="63"/>
      <c r="J464" s="77"/>
      <c r="K464" s="77"/>
      <c r="L464" s="77"/>
      <c r="M464" s="77"/>
      <c r="N464" s="77"/>
      <c r="O464" s="77"/>
      <c r="P464" s="77"/>
      <c r="Q464" s="77"/>
      <c r="R464" s="77"/>
      <c r="S464" s="77"/>
      <c r="T464" s="77"/>
      <c r="U464" s="77"/>
      <c r="V464" s="77">
        <f t="shared" ref="V464:AC465" si="598">V465</f>
        <v>151439.53</v>
      </c>
      <c r="W464" s="129">
        <f t="shared" si="598"/>
        <v>151439.53</v>
      </c>
      <c r="X464" s="129">
        <f t="shared" si="598"/>
        <v>0</v>
      </c>
      <c r="Y464" s="129">
        <f t="shared" si="598"/>
        <v>0</v>
      </c>
      <c r="Z464" s="129">
        <f t="shared" si="598"/>
        <v>151439.53</v>
      </c>
      <c r="AA464" s="129">
        <f t="shared" si="598"/>
        <v>151439.53</v>
      </c>
      <c r="AB464" s="129">
        <f t="shared" si="598"/>
        <v>0</v>
      </c>
      <c r="AC464" s="129">
        <f t="shared" si="598"/>
        <v>0</v>
      </c>
      <c r="AD464" s="77"/>
      <c r="AE464" s="77"/>
      <c r="AF464" s="77"/>
      <c r="AG464" s="77"/>
      <c r="AH464" s="77"/>
      <c r="AI464" s="77"/>
      <c r="AJ464" s="77"/>
      <c r="AK464" s="77"/>
      <c r="AL464" s="77"/>
      <c r="AM464" s="77"/>
      <c r="AN464" s="77"/>
      <c r="AO464" s="77"/>
      <c r="AP464" s="77"/>
      <c r="AQ464" s="77"/>
      <c r="AR464" s="77"/>
      <c r="AS464" s="77"/>
      <c r="AT464" s="77"/>
      <c r="AU464" s="77"/>
      <c r="AV464" s="77"/>
      <c r="AW464" s="77"/>
      <c r="AX464" s="77"/>
      <c r="AY464" s="77"/>
      <c r="AZ464" s="77"/>
      <c r="BA464" s="77"/>
      <c r="BB464" s="103">
        <v>0</v>
      </c>
      <c r="BC464" s="103">
        <v>0</v>
      </c>
    </row>
    <row r="465" spans="1:55" s="11" customFormat="1" ht="106.5" customHeight="1" x14ac:dyDescent="0.25">
      <c r="A465" s="117" t="s">
        <v>333</v>
      </c>
      <c r="B465" s="27"/>
      <c r="C465" s="27"/>
      <c r="D465" s="27"/>
      <c r="E465" s="74">
        <v>853</v>
      </c>
      <c r="F465" s="63" t="s">
        <v>328</v>
      </c>
      <c r="G465" s="63" t="s">
        <v>530</v>
      </c>
      <c r="H465" s="118" t="s">
        <v>373</v>
      </c>
      <c r="I465" s="63" t="s">
        <v>334</v>
      </c>
      <c r="J465" s="77"/>
      <c r="K465" s="77"/>
      <c r="L465" s="77"/>
      <c r="M465" s="77"/>
      <c r="N465" s="77"/>
      <c r="O465" s="77"/>
      <c r="P465" s="77"/>
      <c r="Q465" s="77"/>
      <c r="R465" s="77"/>
      <c r="S465" s="77"/>
      <c r="T465" s="77"/>
      <c r="U465" s="77"/>
      <c r="V465" s="77">
        <f t="shared" si="598"/>
        <v>151439.53</v>
      </c>
      <c r="W465" s="129">
        <f t="shared" si="598"/>
        <v>151439.53</v>
      </c>
      <c r="X465" s="129">
        <f t="shared" si="598"/>
        <v>0</v>
      </c>
      <c r="Y465" s="129">
        <f t="shared" si="598"/>
        <v>0</v>
      </c>
      <c r="Z465" s="129">
        <f t="shared" si="598"/>
        <v>151439.53</v>
      </c>
      <c r="AA465" s="129">
        <f t="shared" si="598"/>
        <v>151439.53</v>
      </c>
      <c r="AB465" s="129">
        <f t="shared" si="598"/>
        <v>0</v>
      </c>
      <c r="AC465" s="129">
        <f t="shared" si="598"/>
        <v>0</v>
      </c>
      <c r="AD465" s="77"/>
      <c r="AE465" s="77"/>
      <c r="AF465" s="77"/>
      <c r="AG465" s="77"/>
      <c r="AH465" s="77"/>
      <c r="AI465" s="77"/>
      <c r="AJ465" s="77"/>
      <c r="AK465" s="77"/>
      <c r="AL465" s="77"/>
      <c r="AM465" s="77"/>
      <c r="AN465" s="77"/>
      <c r="AO465" s="77"/>
      <c r="AP465" s="77"/>
      <c r="AQ465" s="77"/>
      <c r="AR465" s="77"/>
      <c r="AS465" s="77"/>
      <c r="AT465" s="77"/>
      <c r="AU465" s="77"/>
      <c r="AV465" s="77"/>
      <c r="AW465" s="77"/>
      <c r="AX465" s="77"/>
      <c r="AY465" s="77"/>
      <c r="AZ465" s="77"/>
      <c r="BA465" s="77"/>
      <c r="BB465" s="103">
        <v>0</v>
      </c>
      <c r="BC465" s="103">
        <v>0</v>
      </c>
    </row>
    <row r="466" spans="1:55" s="11" customFormat="1" ht="47.25" customHeight="1" x14ac:dyDescent="0.25">
      <c r="A466" s="117" t="s">
        <v>335</v>
      </c>
      <c r="B466" s="27"/>
      <c r="C466" s="27"/>
      <c r="D466" s="27"/>
      <c r="E466" s="74">
        <v>853</v>
      </c>
      <c r="F466" s="63" t="s">
        <v>328</v>
      </c>
      <c r="G466" s="63" t="s">
        <v>530</v>
      </c>
      <c r="H466" s="118" t="s">
        <v>373</v>
      </c>
      <c r="I466" s="63" t="s">
        <v>336</v>
      </c>
      <c r="J466" s="77"/>
      <c r="K466" s="77"/>
      <c r="L466" s="77"/>
      <c r="M466" s="77"/>
      <c r="N466" s="77"/>
      <c r="O466" s="77"/>
      <c r="P466" s="77"/>
      <c r="Q466" s="77"/>
      <c r="R466" s="77"/>
      <c r="S466" s="77"/>
      <c r="T466" s="77"/>
      <c r="U466" s="77"/>
      <c r="V466" s="77">
        <v>151439.53</v>
      </c>
      <c r="W466" s="77">
        <f>V466</f>
        <v>151439.53</v>
      </c>
      <c r="X466" s="77"/>
      <c r="Y466" s="77"/>
      <c r="Z466" s="77">
        <f>R466+V466</f>
        <v>151439.53</v>
      </c>
      <c r="AA466" s="77">
        <f>S466+W466</f>
        <v>151439.53</v>
      </c>
      <c r="AB466" s="77">
        <f>T466+X466</f>
        <v>0</v>
      </c>
      <c r="AC466" s="77">
        <f>U466+Y466</f>
        <v>0</v>
      </c>
      <c r="AD466" s="77"/>
      <c r="AE466" s="77"/>
      <c r="AF466" s="77"/>
      <c r="AG466" s="77"/>
      <c r="AH466" s="77"/>
      <c r="AI466" s="77"/>
      <c r="AJ466" s="77"/>
      <c r="AK466" s="77"/>
      <c r="AL466" s="77"/>
      <c r="AM466" s="77"/>
      <c r="AN466" s="77"/>
      <c r="AO466" s="77"/>
      <c r="AP466" s="77"/>
      <c r="AQ466" s="77"/>
      <c r="AR466" s="77"/>
      <c r="AS466" s="77"/>
      <c r="AT466" s="77"/>
      <c r="AU466" s="77"/>
      <c r="AV466" s="77"/>
      <c r="AW466" s="77"/>
      <c r="AX466" s="77"/>
      <c r="AY466" s="77"/>
      <c r="AZ466" s="77"/>
      <c r="BA466" s="77"/>
      <c r="BB466" s="103">
        <v>0</v>
      </c>
      <c r="BC466" s="103">
        <v>0</v>
      </c>
    </row>
    <row r="467" spans="1:55" s="11" customFormat="1" ht="21" customHeight="1" x14ac:dyDescent="0.25">
      <c r="A467" s="13" t="s">
        <v>622</v>
      </c>
      <c r="B467" s="111"/>
      <c r="C467" s="111"/>
      <c r="D467" s="111"/>
      <c r="E467" s="63">
        <v>853</v>
      </c>
      <c r="F467" s="113" t="s">
        <v>328</v>
      </c>
      <c r="G467" s="113" t="s">
        <v>511</v>
      </c>
      <c r="H467" s="62" t="s">
        <v>326</v>
      </c>
      <c r="I467" s="113"/>
      <c r="J467" s="76">
        <f t="shared" ref="J467:S469" si="599">J468</f>
        <v>500000</v>
      </c>
      <c r="K467" s="76">
        <f t="shared" si="599"/>
        <v>0</v>
      </c>
      <c r="L467" s="76">
        <f t="shared" si="599"/>
        <v>500000</v>
      </c>
      <c r="M467" s="76">
        <f t="shared" si="599"/>
        <v>0</v>
      </c>
      <c r="N467" s="76">
        <f t="shared" si="599"/>
        <v>480000</v>
      </c>
      <c r="O467" s="76">
        <f t="shared" si="599"/>
        <v>0</v>
      </c>
      <c r="P467" s="76">
        <f t="shared" si="599"/>
        <v>480000</v>
      </c>
      <c r="Q467" s="76">
        <f t="shared" si="599"/>
        <v>0</v>
      </c>
      <c r="R467" s="76">
        <f t="shared" si="599"/>
        <v>980000</v>
      </c>
      <c r="S467" s="76">
        <f t="shared" si="599"/>
        <v>0</v>
      </c>
      <c r="T467" s="76">
        <f t="shared" ref="T467:AC469" si="600">T468</f>
        <v>980000</v>
      </c>
      <c r="U467" s="76">
        <f t="shared" si="600"/>
        <v>0</v>
      </c>
      <c r="V467" s="76">
        <f t="shared" si="600"/>
        <v>-60000</v>
      </c>
      <c r="W467" s="76">
        <f t="shared" si="600"/>
        <v>0</v>
      </c>
      <c r="X467" s="76">
        <f t="shared" si="600"/>
        <v>-60000</v>
      </c>
      <c r="Y467" s="76">
        <f t="shared" si="600"/>
        <v>0</v>
      </c>
      <c r="Z467" s="76">
        <f t="shared" si="600"/>
        <v>920000</v>
      </c>
      <c r="AA467" s="76">
        <f t="shared" si="600"/>
        <v>0</v>
      </c>
      <c r="AB467" s="76">
        <f t="shared" si="600"/>
        <v>920000</v>
      </c>
      <c r="AC467" s="76">
        <f t="shared" si="600"/>
        <v>0</v>
      </c>
      <c r="AD467" s="76">
        <f t="shared" ref="AD467:AM469" si="601">AD468</f>
        <v>0</v>
      </c>
      <c r="AE467" s="76">
        <f t="shared" si="601"/>
        <v>0</v>
      </c>
      <c r="AF467" s="76">
        <f t="shared" si="601"/>
        <v>0</v>
      </c>
      <c r="AG467" s="76">
        <f t="shared" si="601"/>
        <v>0</v>
      </c>
      <c r="AH467" s="76">
        <f t="shared" si="601"/>
        <v>0</v>
      </c>
      <c r="AI467" s="76">
        <f t="shared" si="601"/>
        <v>0</v>
      </c>
      <c r="AJ467" s="76">
        <f t="shared" si="601"/>
        <v>0</v>
      </c>
      <c r="AK467" s="76">
        <f t="shared" si="601"/>
        <v>0</v>
      </c>
      <c r="AL467" s="76">
        <f t="shared" si="601"/>
        <v>0</v>
      </c>
      <c r="AM467" s="76">
        <f t="shared" si="601"/>
        <v>0</v>
      </c>
      <c r="AN467" s="76">
        <f t="shared" ref="AN467:AW469" si="602">AN468</f>
        <v>0</v>
      </c>
      <c r="AO467" s="76">
        <f t="shared" si="602"/>
        <v>0</v>
      </c>
      <c r="AP467" s="76">
        <f t="shared" si="602"/>
        <v>0</v>
      </c>
      <c r="AQ467" s="76">
        <f t="shared" si="602"/>
        <v>0</v>
      </c>
      <c r="AR467" s="76">
        <f t="shared" si="602"/>
        <v>0</v>
      </c>
      <c r="AS467" s="76">
        <f t="shared" si="602"/>
        <v>0</v>
      </c>
      <c r="AT467" s="76">
        <f t="shared" si="602"/>
        <v>0</v>
      </c>
      <c r="AU467" s="76">
        <f t="shared" si="602"/>
        <v>0</v>
      </c>
      <c r="AV467" s="76">
        <f t="shared" si="602"/>
        <v>0</v>
      </c>
      <c r="AW467" s="76">
        <f t="shared" si="602"/>
        <v>0</v>
      </c>
      <c r="AX467" s="76">
        <f t="shared" ref="AX467:BA469" si="603">AX468</f>
        <v>0</v>
      </c>
      <c r="AY467" s="76">
        <f t="shared" si="603"/>
        <v>0</v>
      </c>
      <c r="AZ467" s="76">
        <f t="shared" si="603"/>
        <v>0</v>
      </c>
      <c r="BA467" s="76">
        <f t="shared" si="603"/>
        <v>0</v>
      </c>
      <c r="BB467" s="103">
        <v>0</v>
      </c>
      <c r="BC467" s="103">
        <v>0</v>
      </c>
    </row>
    <row r="468" spans="1:55" s="11" customFormat="1" ht="32.25" customHeight="1" x14ac:dyDescent="0.25">
      <c r="A468" s="27" t="s">
        <v>623</v>
      </c>
      <c r="B468" s="27"/>
      <c r="C468" s="27"/>
      <c r="D468" s="27"/>
      <c r="E468" s="63">
        <v>853</v>
      </c>
      <c r="F468" s="63" t="s">
        <v>328</v>
      </c>
      <c r="G468" s="63" t="s">
        <v>511</v>
      </c>
      <c r="H468" s="62" t="s">
        <v>532</v>
      </c>
      <c r="I468" s="63"/>
      <c r="J468" s="77">
        <f t="shared" si="599"/>
        <v>500000</v>
      </c>
      <c r="K468" s="77">
        <f t="shared" si="599"/>
        <v>0</v>
      </c>
      <c r="L468" s="77">
        <f t="shared" si="599"/>
        <v>500000</v>
      </c>
      <c r="M468" s="77">
        <f t="shared" si="599"/>
        <v>0</v>
      </c>
      <c r="N468" s="77">
        <f t="shared" si="599"/>
        <v>480000</v>
      </c>
      <c r="O468" s="77">
        <f t="shared" si="599"/>
        <v>0</v>
      </c>
      <c r="P468" s="77">
        <f t="shared" si="599"/>
        <v>480000</v>
      </c>
      <c r="Q468" s="77">
        <f t="shared" si="599"/>
        <v>0</v>
      </c>
      <c r="R468" s="77">
        <f t="shared" si="599"/>
        <v>980000</v>
      </c>
      <c r="S468" s="77">
        <f t="shared" si="599"/>
        <v>0</v>
      </c>
      <c r="T468" s="77">
        <f t="shared" si="600"/>
        <v>980000</v>
      </c>
      <c r="U468" s="77">
        <f t="shared" si="600"/>
        <v>0</v>
      </c>
      <c r="V468" s="77">
        <f t="shared" si="600"/>
        <v>-60000</v>
      </c>
      <c r="W468" s="77">
        <f t="shared" si="600"/>
        <v>0</v>
      </c>
      <c r="X468" s="77">
        <f t="shared" si="600"/>
        <v>-60000</v>
      </c>
      <c r="Y468" s="77">
        <f t="shared" si="600"/>
        <v>0</v>
      </c>
      <c r="Z468" s="77">
        <f t="shared" si="600"/>
        <v>920000</v>
      </c>
      <c r="AA468" s="77">
        <f t="shared" si="600"/>
        <v>0</v>
      </c>
      <c r="AB468" s="77">
        <f t="shared" si="600"/>
        <v>920000</v>
      </c>
      <c r="AC468" s="77">
        <f t="shared" si="600"/>
        <v>0</v>
      </c>
      <c r="AD468" s="77">
        <f t="shared" si="601"/>
        <v>0</v>
      </c>
      <c r="AE468" s="77">
        <f t="shared" si="601"/>
        <v>0</v>
      </c>
      <c r="AF468" s="77">
        <f t="shared" si="601"/>
        <v>0</v>
      </c>
      <c r="AG468" s="77">
        <f t="shared" si="601"/>
        <v>0</v>
      </c>
      <c r="AH468" s="77">
        <f t="shared" si="601"/>
        <v>0</v>
      </c>
      <c r="AI468" s="77">
        <f t="shared" si="601"/>
        <v>0</v>
      </c>
      <c r="AJ468" s="77">
        <f t="shared" si="601"/>
        <v>0</v>
      </c>
      <c r="AK468" s="77">
        <f t="shared" si="601"/>
        <v>0</v>
      </c>
      <c r="AL468" s="77">
        <f t="shared" si="601"/>
        <v>0</v>
      </c>
      <c r="AM468" s="77">
        <f t="shared" si="601"/>
        <v>0</v>
      </c>
      <c r="AN468" s="77">
        <f t="shared" si="602"/>
        <v>0</v>
      </c>
      <c r="AO468" s="77">
        <f t="shared" si="602"/>
        <v>0</v>
      </c>
      <c r="AP468" s="77">
        <f t="shared" si="602"/>
        <v>0</v>
      </c>
      <c r="AQ468" s="77">
        <f t="shared" si="602"/>
        <v>0</v>
      </c>
      <c r="AR468" s="77">
        <f t="shared" si="602"/>
        <v>0</v>
      </c>
      <c r="AS468" s="77">
        <f t="shared" si="602"/>
        <v>0</v>
      </c>
      <c r="AT468" s="77">
        <f t="shared" si="602"/>
        <v>0</v>
      </c>
      <c r="AU468" s="77">
        <f t="shared" si="602"/>
        <v>0</v>
      </c>
      <c r="AV468" s="77">
        <f t="shared" si="602"/>
        <v>0</v>
      </c>
      <c r="AW468" s="77">
        <f t="shared" si="602"/>
        <v>0</v>
      </c>
      <c r="AX468" s="77">
        <f t="shared" si="603"/>
        <v>0</v>
      </c>
      <c r="AY468" s="77">
        <f t="shared" si="603"/>
        <v>0</v>
      </c>
      <c r="AZ468" s="77">
        <f t="shared" si="603"/>
        <v>0</v>
      </c>
      <c r="BA468" s="77">
        <f t="shared" si="603"/>
        <v>0</v>
      </c>
      <c r="BB468" s="103">
        <v>0</v>
      </c>
      <c r="BC468" s="103">
        <v>0</v>
      </c>
    </row>
    <row r="469" spans="1:55" s="11" customFormat="1" ht="21" customHeight="1" x14ac:dyDescent="0.25">
      <c r="A469" s="27" t="s">
        <v>360</v>
      </c>
      <c r="B469" s="27"/>
      <c r="C469" s="27"/>
      <c r="D469" s="27"/>
      <c r="E469" s="63">
        <v>853</v>
      </c>
      <c r="F469" s="63" t="s">
        <v>328</v>
      </c>
      <c r="G469" s="63" t="s">
        <v>511</v>
      </c>
      <c r="H469" s="62" t="s">
        <v>532</v>
      </c>
      <c r="I469" s="63" t="s">
        <v>361</v>
      </c>
      <c r="J469" s="77">
        <f t="shared" si="599"/>
        <v>500000</v>
      </c>
      <c r="K469" s="77">
        <f t="shared" si="599"/>
        <v>0</v>
      </c>
      <c r="L469" s="77">
        <f t="shared" si="599"/>
        <v>500000</v>
      </c>
      <c r="M469" s="77">
        <f t="shared" si="599"/>
        <v>0</v>
      </c>
      <c r="N469" s="77">
        <f t="shared" si="599"/>
        <v>480000</v>
      </c>
      <c r="O469" s="77">
        <f t="shared" si="599"/>
        <v>0</v>
      </c>
      <c r="P469" s="77">
        <f t="shared" si="599"/>
        <v>480000</v>
      </c>
      <c r="Q469" s="77">
        <f t="shared" si="599"/>
        <v>0</v>
      </c>
      <c r="R469" s="77">
        <f t="shared" si="599"/>
        <v>980000</v>
      </c>
      <c r="S469" s="77">
        <f t="shared" si="599"/>
        <v>0</v>
      </c>
      <c r="T469" s="77">
        <f t="shared" si="600"/>
        <v>980000</v>
      </c>
      <c r="U469" s="77">
        <f t="shared" si="600"/>
        <v>0</v>
      </c>
      <c r="V469" s="77">
        <f t="shared" si="600"/>
        <v>-60000</v>
      </c>
      <c r="W469" s="77">
        <f t="shared" si="600"/>
        <v>0</v>
      </c>
      <c r="X469" s="77">
        <f t="shared" si="600"/>
        <v>-60000</v>
      </c>
      <c r="Y469" s="77">
        <f t="shared" si="600"/>
        <v>0</v>
      </c>
      <c r="Z469" s="77">
        <f t="shared" si="600"/>
        <v>920000</v>
      </c>
      <c r="AA469" s="77">
        <f t="shared" si="600"/>
        <v>0</v>
      </c>
      <c r="AB469" s="77">
        <f t="shared" si="600"/>
        <v>920000</v>
      </c>
      <c r="AC469" s="77">
        <f t="shared" si="600"/>
        <v>0</v>
      </c>
      <c r="AD469" s="77">
        <f t="shared" si="601"/>
        <v>0</v>
      </c>
      <c r="AE469" s="77">
        <f t="shared" si="601"/>
        <v>0</v>
      </c>
      <c r="AF469" s="77">
        <f t="shared" si="601"/>
        <v>0</v>
      </c>
      <c r="AG469" s="77">
        <f t="shared" si="601"/>
        <v>0</v>
      </c>
      <c r="AH469" s="77">
        <f t="shared" si="601"/>
        <v>0</v>
      </c>
      <c r="AI469" s="77">
        <f t="shared" si="601"/>
        <v>0</v>
      </c>
      <c r="AJ469" s="77">
        <f t="shared" si="601"/>
        <v>0</v>
      </c>
      <c r="AK469" s="77">
        <f t="shared" si="601"/>
        <v>0</v>
      </c>
      <c r="AL469" s="77">
        <f t="shared" si="601"/>
        <v>0</v>
      </c>
      <c r="AM469" s="77">
        <f t="shared" si="601"/>
        <v>0</v>
      </c>
      <c r="AN469" s="77">
        <f t="shared" si="602"/>
        <v>0</v>
      </c>
      <c r="AO469" s="77">
        <f t="shared" si="602"/>
        <v>0</v>
      </c>
      <c r="AP469" s="77">
        <f t="shared" si="602"/>
        <v>0</v>
      </c>
      <c r="AQ469" s="77">
        <f t="shared" si="602"/>
        <v>0</v>
      </c>
      <c r="AR469" s="77">
        <f t="shared" si="602"/>
        <v>0</v>
      </c>
      <c r="AS469" s="77">
        <f t="shared" si="602"/>
        <v>0</v>
      </c>
      <c r="AT469" s="77">
        <f t="shared" si="602"/>
        <v>0</v>
      </c>
      <c r="AU469" s="77">
        <f t="shared" si="602"/>
        <v>0</v>
      </c>
      <c r="AV469" s="77">
        <f t="shared" si="602"/>
        <v>0</v>
      </c>
      <c r="AW469" s="77">
        <f t="shared" si="602"/>
        <v>0</v>
      </c>
      <c r="AX469" s="77">
        <f t="shared" si="603"/>
        <v>0</v>
      </c>
      <c r="AY469" s="77">
        <f t="shared" si="603"/>
        <v>0</v>
      </c>
      <c r="AZ469" s="77">
        <f t="shared" si="603"/>
        <v>0</v>
      </c>
      <c r="BA469" s="77">
        <f t="shared" si="603"/>
        <v>0</v>
      </c>
      <c r="BB469" s="103">
        <v>0</v>
      </c>
      <c r="BC469" s="103">
        <v>0</v>
      </c>
    </row>
    <row r="470" spans="1:55" s="116" customFormat="1" ht="21" customHeight="1" x14ac:dyDescent="0.25">
      <c r="A470" s="27" t="s">
        <v>624</v>
      </c>
      <c r="B470" s="15"/>
      <c r="C470" s="15"/>
      <c r="D470" s="15"/>
      <c r="E470" s="63">
        <v>853</v>
      </c>
      <c r="F470" s="63" t="s">
        <v>328</v>
      </c>
      <c r="G470" s="63" t="s">
        <v>511</v>
      </c>
      <c r="H470" s="62" t="s">
        <v>532</v>
      </c>
      <c r="I470" s="63" t="s">
        <v>625</v>
      </c>
      <c r="J470" s="77">
        <v>500000</v>
      </c>
      <c r="K470" s="77"/>
      <c r="L470" s="77">
        <f>J470</f>
        <v>500000</v>
      </c>
      <c r="M470" s="77"/>
      <c r="N470" s="77">
        <f>500000-20000</f>
        <v>480000</v>
      </c>
      <c r="O470" s="77"/>
      <c r="P470" s="77">
        <f>N470</f>
        <v>480000</v>
      </c>
      <c r="Q470" s="77"/>
      <c r="R470" s="77">
        <f>J470+N470</f>
        <v>980000</v>
      </c>
      <c r="S470" s="77">
        <f>K470+O470</f>
        <v>0</v>
      </c>
      <c r="T470" s="77">
        <f>L470+P470</f>
        <v>980000</v>
      </c>
      <c r="U470" s="77">
        <f>M470+Q470</f>
        <v>0</v>
      </c>
      <c r="V470" s="77">
        <v>-60000</v>
      </c>
      <c r="W470" s="77"/>
      <c r="X470" s="77">
        <f>V470</f>
        <v>-60000</v>
      </c>
      <c r="Y470" s="77"/>
      <c r="Z470" s="77">
        <f>R470+V470</f>
        <v>920000</v>
      </c>
      <c r="AA470" s="77">
        <f>S470+W470</f>
        <v>0</v>
      </c>
      <c r="AB470" s="77">
        <f>T470+X470</f>
        <v>920000</v>
      </c>
      <c r="AC470" s="77">
        <f>U470+Y470</f>
        <v>0</v>
      </c>
      <c r="AD470" s="77"/>
      <c r="AE470" s="77"/>
      <c r="AF470" s="77">
        <f>AD470</f>
        <v>0</v>
      </c>
      <c r="AG470" s="77"/>
      <c r="AH470" s="77"/>
      <c r="AI470" s="77"/>
      <c r="AJ470" s="77">
        <f>AH470</f>
        <v>0</v>
      </c>
      <c r="AK470" s="77"/>
      <c r="AL470" s="77">
        <f>AD470+AH470</f>
        <v>0</v>
      </c>
      <c r="AM470" s="77">
        <f>AE470+AI470</f>
        <v>0</v>
      </c>
      <c r="AN470" s="77">
        <f>AF470+AJ470</f>
        <v>0</v>
      </c>
      <c r="AO470" s="77">
        <f>AG470+AK470</f>
        <v>0</v>
      </c>
      <c r="AP470" s="77"/>
      <c r="AQ470" s="77"/>
      <c r="AR470" s="77">
        <f>AP470</f>
        <v>0</v>
      </c>
      <c r="AS470" s="77"/>
      <c r="AT470" s="77"/>
      <c r="AU470" s="77"/>
      <c r="AV470" s="77">
        <f>AT470</f>
        <v>0</v>
      </c>
      <c r="AW470" s="77"/>
      <c r="AX470" s="77">
        <f>AP470+AT470</f>
        <v>0</v>
      </c>
      <c r="AY470" s="77">
        <f>AQ470+AU470</f>
        <v>0</v>
      </c>
      <c r="AZ470" s="77">
        <f>AR470+AV470</f>
        <v>0</v>
      </c>
      <c r="BA470" s="77">
        <f>AS470+AW470</f>
        <v>0</v>
      </c>
      <c r="BB470" s="103">
        <v>0</v>
      </c>
      <c r="BC470" s="103">
        <v>0</v>
      </c>
    </row>
    <row r="471" spans="1:55" s="11" customFormat="1" ht="32.25" hidden="1" customHeight="1" x14ac:dyDescent="0.25">
      <c r="A471" s="13" t="s">
        <v>378</v>
      </c>
      <c r="B471" s="111"/>
      <c r="C471" s="111"/>
      <c r="D471" s="111"/>
      <c r="E471" s="113">
        <v>853</v>
      </c>
      <c r="F471" s="113" t="s">
        <v>328</v>
      </c>
      <c r="G471" s="113" t="s">
        <v>379</v>
      </c>
      <c r="H471" s="62" t="s">
        <v>326</v>
      </c>
      <c r="I471" s="113"/>
      <c r="J471" s="76">
        <f t="shared" ref="J471:BA471" si="604">J472</f>
        <v>0</v>
      </c>
      <c r="K471" s="76">
        <f t="shared" si="604"/>
        <v>0</v>
      </c>
      <c r="L471" s="76">
        <f t="shared" si="604"/>
        <v>0</v>
      </c>
      <c r="M471" s="76">
        <f t="shared" si="604"/>
        <v>0</v>
      </c>
      <c r="N471" s="76">
        <f t="shared" si="604"/>
        <v>0</v>
      </c>
      <c r="O471" s="76">
        <f t="shared" si="604"/>
        <v>0</v>
      </c>
      <c r="P471" s="76">
        <f t="shared" si="604"/>
        <v>0</v>
      </c>
      <c r="Q471" s="76">
        <f t="shared" si="604"/>
        <v>0</v>
      </c>
      <c r="R471" s="76">
        <f t="shared" si="604"/>
        <v>0</v>
      </c>
      <c r="S471" s="76">
        <f t="shared" si="604"/>
        <v>0</v>
      </c>
      <c r="T471" s="76">
        <f t="shared" si="604"/>
        <v>0</v>
      </c>
      <c r="U471" s="76">
        <f t="shared" si="604"/>
        <v>0</v>
      </c>
      <c r="V471" s="76">
        <f t="shared" si="604"/>
        <v>0</v>
      </c>
      <c r="W471" s="76">
        <f t="shared" si="604"/>
        <v>0</v>
      </c>
      <c r="X471" s="76">
        <f t="shared" si="604"/>
        <v>0</v>
      </c>
      <c r="Y471" s="76">
        <f t="shared" si="604"/>
        <v>0</v>
      </c>
      <c r="Z471" s="76">
        <f t="shared" si="604"/>
        <v>0</v>
      </c>
      <c r="AA471" s="76">
        <f t="shared" si="604"/>
        <v>0</v>
      </c>
      <c r="AB471" s="76">
        <f t="shared" si="604"/>
        <v>0</v>
      </c>
      <c r="AC471" s="76">
        <f t="shared" si="604"/>
        <v>0</v>
      </c>
      <c r="AD471" s="76">
        <f t="shared" si="604"/>
        <v>3068019</v>
      </c>
      <c r="AE471" s="76">
        <f t="shared" si="604"/>
        <v>0</v>
      </c>
      <c r="AF471" s="76">
        <f t="shared" si="604"/>
        <v>3068019</v>
      </c>
      <c r="AG471" s="76">
        <f t="shared" si="604"/>
        <v>0</v>
      </c>
      <c r="AH471" s="76">
        <f t="shared" si="604"/>
        <v>1740.15</v>
      </c>
      <c r="AI471" s="76">
        <f t="shared" si="604"/>
        <v>0</v>
      </c>
      <c r="AJ471" s="76">
        <f t="shared" si="604"/>
        <v>1740.15</v>
      </c>
      <c r="AK471" s="76">
        <f t="shared" si="604"/>
        <v>0</v>
      </c>
      <c r="AL471" s="76">
        <f t="shared" si="604"/>
        <v>3069759.15</v>
      </c>
      <c r="AM471" s="76">
        <f t="shared" si="604"/>
        <v>0</v>
      </c>
      <c r="AN471" s="76">
        <f t="shared" si="604"/>
        <v>3069759.15</v>
      </c>
      <c r="AO471" s="76">
        <f t="shared" si="604"/>
        <v>0</v>
      </c>
      <c r="AP471" s="76">
        <f t="shared" si="604"/>
        <v>6116341</v>
      </c>
      <c r="AQ471" s="76">
        <f t="shared" si="604"/>
        <v>0</v>
      </c>
      <c r="AR471" s="76">
        <f t="shared" si="604"/>
        <v>6116341</v>
      </c>
      <c r="AS471" s="76">
        <f t="shared" si="604"/>
        <v>0</v>
      </c>
      <c r="AT471" s="76">
        <f t="shared" si="604"/>
        <v>2.1800000000000002</v>
      </c>
      <c r="AU471" s="76">
        <f t="shared" si="604"/>
        <v>0</v>
      </c>
      <c r="AV471" s="76">
        <f t="shared" si="604"/>
        <v>2.1800000000000002</v>
      </c>
      <c r="AW471" s="76">
        <f t="shared" si="604"/>
        <v>0</v>
      </c>
      <c r="AX471" s="76">
        <f t="shared" si="604"/>
        <v>6116343.1799999997</v>
      </c>
      <c r="AY471" s="76">
        <f t="shared" si="604"/>
        <v>0</v>
      </c>
      <c r="AZ471" s="76">
        <f t="shared" si="604"/>
        <v>6116343.1799999997</v>
      </c>
      <c r="BA471" s="76">
        <f t="shared" si="604"/>
        <v>0</v>
      </c>
      <c r="BB471" s="103">
        <v>0</v>
      </c>
      <c r="BC471" s="103">
        <v>0</v>
      </c>
    </row>
    <row r="472" spans="1:55" s="11" customFormat="1" ht="32.25" hidden="1" customHeight="1" x14ac:dyDescent="0.25">
      <c r="A472" s="27" t="s">
        <v>626</v>
      </c>
      <c r="B472" s="27"/>
      <c r="C472" s="27"/>
      <c r="D472" s="27"/>
      <c r="E472" s="63">
        <v>853</v>
      </c>
      <c r="F472" s="63" t="s">
        <v>328</v>
      </c>
      <c r="G472" s="63" t="s">
        <v>379</v>
      </c>
      <c r="H472" s="62" t="s">
        <v>627</v>
      </c>
      <c r="I472" s="63"/>
      <c r="J472" s="77">
        <f t="shared" ref="J472:BA472" si="605">J474</f>
        <v>0</v>
      </c>
      <c r="K472" s="77">
        <f t="shared" si="605"/>
        <v>0</v>
      </c>
      <c r="L472" s="77">
        <f t="shared" si="605"/>
        <v>0</v>
      </c>
      <c r="M472" s="77">
        <f t="shared" si="605"/>
        <v>0</v>
      </c>
      <c r="N472" s="77">
        <f t="shared" si="605"/>
        <v>0</v>
      </c>
      <c r="O472" s="77">
        <f t="shared" si="605"/>
        <v>0</v>
      </c>
      <c r="P472" s="77">
        <f t="shared" si="605"/>
        <v>0</v>
      </c>
      <c r="Q472" s="77">
        <f t="shared" si="605"/>
        <v>0</v>
      </c>
      <c r="R472" s="77">
        <f t="shared" si="605"/>
        <v>0</v>
      </c>
      <c r="S472" s="77">
        <f t="shared" si="605"/>
        <v>0</v>
      </c>
      <c r="T472" s="77">
        <f t="shared" si="605"/>
        <v>0</v>
      </c>
      <c r="U472" s="77">
        <f t="shared" si="605"/>
        <v>0</v>
      </c>
      <c r="V472" s="77">
        <f t="shared" si="605"/>
        <v>0</v>
      </c>
      <c r="W472" s="77">
        <f t="shared" si="605"/>
        <v>0</v>
      </c>
      <c r="X472" s="77">
        <f t="shared" si="605"/>
        <v>0</v>
      </c>
      <c r="Y472" s="77">
        <f t="shared" si="605"/>
        <v>0</v>
      </c>
      <c r="Z472" s="77">
        <f t="shared" si="605"/>
        <v>0</v>
      </c>
      <c r="AA472" s="77">
        <f t="shared" si="605"/>
        <v>0</v>
      </c>
      <c r="AB472" s="77">
        <f t="shared" si="605"/>
        <v>0</v>
      </c>
      <c r="AC472" s="77">
        <f t="shared" si="605"/>
        <v>0</v>
      </c>
      <c r="AD472" s="77">
        <f t="shared" si="605"/>
        <v>3068019</v>
      </c>
      <c r="AE472" s="77">
        <f t="shared" si="605"/>
        <v>0</v>
      </c>
      <c r="AF472" s="77">
        <f t="shared" si="605"/>
        <v>3068019</v>
      </c>
      <c r="AG472" s="77">
        <f t="shared" si="605"/>
        <v>0</v>
      </c>
      <c r="AH472" s="77">
        <f t="shared" si="605"/>
        <v>1740.15</v>
      </c>
      <c r="AI472" s="77">
        <f t="shared" si="605"/>
        <v>0</v>
      </c>
      <c r="AJ472" s="77">
        <f t="shared" si="605"/>
        <v>1740.15</v>
      </c>
      <c r="AK472" s="77">
        <f t="shared" si="605"/>
        <v>0</v>
      </c>
      <c r="AL472" s="77">
        <f t="shared" si="605"/>
        <v>3069759.15</v>
      </c>
      <c r="AM472" s="77">
        <f t="shared" si="605"/>
        <v>0</v>
      </c>
      <c r="AN472" s="77">
        <f t="shared" si="605"/>
        <v>3069759.15</v>
      </c>
      <c r="AO472" s="77">
        <f t="shared" si="605"/>
        <v>0</v>
      </c>
      <c r="AP472" s="77">
        <f t="shared" si="605"/>
        <v>6116341</v>
      </c>
      <c r="AQ472" s="77">
        <f t="shared" si="605"/>
        <v>0</v>
      </c>
      <c r="AR472" s="77">
        <f t="shared" si="605"/>
        <v>6116341</v>
      </c>
      <c r="AS472" s="77">
        <f t="shared" si="605"/>
        <v>0</v>
      </c>
      <c r="AT472" s="77">
        <f t="shared" si="605"/>
        <v>2.1800000000000002</v>
      </c>
      <c r="AU472" s="77">
        <f t="shared" si="605"/>
        <v>0</v>
      </c>
      <c r="AV472" s="77">
        <f t="shared" si="605"/>
        <v>2.1800000000000002</v>
      </c>
      <c r="AW472" s="77">
        <f t="shared" si="605"/>
        <v>0</v>
      </c>
      <c r="AX472" s="77">
        <f t="shared" si="605"/>
        <v>6116343.1799999997</v>
      </c>
      <c r="AY472" s="77">
        <f t="shared" si="605"/>
        <v>0</v>
      </c>
      <c r="AZ472" s="77">
        <f t="shared" si="605"/>
        <v>6116343.1799999997</v>
      </c>
      <c r="BA472" s="77">
        <f t="shared" si="605"/>
        <v>0</v>
      </c>
      <c r="BB472" s="103">
        <v>0</v>
      </c>
      <c r="BC472" s="103">
        <v>0</v>
      </c>
    </row>
    <row r="473" spans="1:55" s="11" customFormat="1" ht="32.25" hidden="1" customHeight="1" x14ac:dyDescent="0.25">
      <c r="A473" s="27" t="s">
        <v>360</v>
      </c>
      <c r="B473" s="103"/>
      <c r="C473" s="103"/>
      <c r="D473" s="103"/>
      <c r="E473" s="63">
        <v>853</v>
      </c>
      <c r="F473" s="63" t="s">
        <v>328</v>
      </c>
      <c r="G473" s="63" t="s">
        <v>379</v>
      </c>
      <c r="H473" s="62" t="s">
        <v>627</v>
      </c>
      <c r="I473" s="63">
        <v>800</v>
      </c>
      <c r="J473" s="77">
        <f t="shared" ref="J473:BA473" si="606">J474</f>
        <v>0</v>
      </c>
      <c r="K473" s="77">
        <f t="shared" si="606"/>
        <v>0</v>
      </c>
      <c r="L473" s="77">
        <f t="shared" si="606"/>
        <v>0</v>
      </c>
      <c r="M473" s="77">
        <f t="shared" si="606"/>
        <v>0</v>
      </c>
      <c r="N473" s="77">
        <f t="shared" si="606"/>
        <v>0</v>
      </c>
      <c r="O473" s="77">
        <f t="shared" si="606"/>
        <v>0</v>
      </c>
      <c r="P473" s="77">
        <f t="shared" si="606"/>
        <v>0</v>
      </c>
      <c r="Q473" s="77">
        <f t="shared" si="606"/>
        <v>0</v>
      </c>
      <c r="R473" s="77">
        <f t="shared" si="606"/>
        <v>0</v>
      </c>
      <c r="S473" s="77">
        <f t="shared" si="606"/>
        <v>0</v>
      </c>
      <c r="T473" s="77">
        <f t="shared" si="606"/>
        <v>0</v>
      </c>
      <c r="U473" s="77">
        <f t="shared" si="606"/>
        <v>0</v>
      </c>
      <c r="V473" s="77">
        <f t="shared" si="606"/>
        <v>0</v>
      </c>
      <c r="W473" s="77">
        <f t="shared" si="606"/>
        <v>0</v>
      </c>
      <c r="X473" s="77">
        <f t="shared" si="606"/>
        <v>0</v>
      </c>
      <c r="Y473" s="77">
        <f t="shared" si="606"/>
        <v>0</v>
      </c>
      <c r="Z473" s="77">
        <f t="shared" si="606"/>
        <v>0</v>
      </c>
      <c r="AA473" s="77">
        <f t="shared" si="606"/>
        <v>0</v>
      </c>
      <c r="AB473" s="77">
        <f t="shared" si="606"/>
        <v>0</v>
      </c>
      <c r="AC473" s="77">
        <f t="shared" si="606"/>
        <v>0</v>
      </c>
      <c r="AD473" s="77">
        <f t="shared" si="606"/>
        <v>3068019</v>
      </c>
      <c r="AE473" s="77">
        <f t="shared" si="606"/>
        <v>0</v>
      </c>
      <c r="AF473" s="77">
        <f t="shared" si="606"/>
        <v>3068019</v>
      </c>
      <c r="AG473" s="77">
        <f t="shared" si="606"/>
        <v>0</v>
      </c>
      <c r="AH473" s="77">
        <f t="shared" si="606"/>
        <v>1740.15</v>
      </c>
      <c r="AI473" s="77">
        <f t="shared" si="606"/>
        <v>0</v>
      </c>
      <c r="AJ473" s="77">
        <f t="shared" si="606"/>
        <v>1740.15</v>
      </c>
      <c r="AK473" s="77">
        <f t="shared" si="606"/>
        <v>0</v>
      </c>
      <c r="AL473" s="77">
        <f t="shared" si="606"/>
        <v>3069759.15</v>
      </c>
      <c r="AM473" s="77">
        <f t="shared" si="606"/>
        <v>0</v>
      </c>
      <c r="AN473" s="77">
        <f t="shared" si="606"/>
        <v>3069759.15</v>
      </c>
      <c r="AO473" s="77">
        <f t="shared" si="606"/>
        <v>0</v>
      </c>
      <c r="AP473" s="77">
        <f t="shared" si="606"/>
        <v>6116341</v>
      </c>
      <c r="AQ473" s="77">
        <f t="shared" si="606"/>
        <v>0</v>
      </c>
      <c r="AR473" s="77">
        <f t="shared" si="606"/>
        <v>6116341</v>
      </c>
      <c r="AS473" s="77">
        <f t="shared" si="606"/>
        <v>0</v>
      </c>
      <c r="AT473" s="77">
        <f t="shared" si="606"/>
        <v>2.1800000000000002</v>
      </c>
      <c r="AU473" s="77">
        <f t="shared" si="606"/>
        <v>0</v>
      </c>
      <c r="AV473" s="77">
        <f t="shared" si="606"/>
        <v>2.1800000000000002</v>
      </c>
      <c r="AW473" s="77">
        <f t="shared" si="606"/>
        <v>0</v>
      </c>
      <c r="AX473" s="77">
        <f t="shared" si="606"/>
        <v>6116343.1799999997</v>
      </c>
      <c r="AY473" s="77">
        <f t="shared" si="606"/>
        <v>0</v>
      </c>
      <c r="AZ473" s="77">
        <f t="shared" si="606"/>
        <v>6116343.1799999997</v>
      </c>
      <c r="BA473" s="77">
        <f t="shared" si="606"/>
        <v>0</v>
      </c>
      <c r="BB473" s="103">
        <v>0</v>
      </c>
      <c r="BC473" s="103">
        <v>0</v>
      </c>
    </row>
    <row r="474" spans="1:55" s="11" customFormat="1" ht="18" hidden="1" customHeight="1" x14ac:dyDescent="0.25">
      <c r="A474" s="27" t="s">
        <v>624</v>
      </c>
      <c r="B474" s="27"/>
      <c r="C474" s="27"/>
      <c r="D474" s="27"/>
      <c r="E474" s="63">
        <v>853</v>
      </c>
      <c r="F474" s="63" t="s">
        <v>328</v>
      </c>
      <c r="G474" s="63" t="s">
        <v>379</v>
      </c>
      <c r="H474" s="62" t="s">
        <v>627</v>
      </c>
      <c r="I474" s="63" t="s">
        <v>625</v>
      </c>
      <c r="J474" s="77"/>
      <c r="K474" s="77"/>
      <c r="L474" s="77"/>
      <c r="M474" s="77"/>
      <c r="N474" s="77"/>
      <c r="O474" s="77"/>
      <c r="P474" s="77"/>
      <c r="Q474" s="77"/>
      <c r="R474" s="77">
        <f>J474+N474</f>
        <v>0</v>
      </c>
      <c r="S474" s="77">
        <f>K474+O474</f>
        <v>0</v>
      </c>
      <c r="T474" s="77">
        <f>L474+P474</f>
        <v>0</v>
      </c>
      <c r="U474" s="77">
        <f>M474+Q474</f>
        <v>0</v>
      </c>
      <c r="V474" s="77"/>
      <c r="W474" s="77"/>
      <c r="X474" s="77"/>
      <c r="Y474" s="77"/>
      <c r="Z474" s="77">
        <f>R474+V474</f>
        <v>0</v>
      </c>
      <c r="AA474" s="77">
        <f>S474+W474</f>
        <v>0</v>
      </c>
      <c r="AB474" s="77">
        <f>T474+X474</f>
        <v>0</v>
      </c>
      <c r="AC474" s="77">
        <f>U474+Y474</f>
        <v>0</v>
      </c>
      <c r="AD474" s="77">
        <f>3200000-131981</f>
        <v>3068019</v>
      </c>
      <c r="AE474" s="77"/>
      <c r="AF474" s="77">
        <f>AD474</f>
        <v>3068019</v>
      </c>
      <c r="AG474" s="77"/>
      <c r="AH474" s="77">
        <v>1740.15</v>
      </c>
      <c r="AI474" s="77"/>
      <c r="AJ474" s="77">
        <f>AH474</f>
        <v>1740.15</v>
      </c>
      <c r="AK474" s="77"/>
      <c r="AL474" s="77">
        <f>AD474+AH474</f>
        <v>3069759.15</v>
      </c>
      <c r="AM474" s="77">
        <f>AE474+AI474</f>
        <v>0</v>
      </c>
      <c r="AN474" s="77">
        <f>AF474+AJ474</f>
        <v>3069759.15</v>
      </c>
      <c r="AO474" s="77">
        <f>AG474+AK474</f>
        <v>0</v>
      </c>
      <c r="AP474" s="77">
        <f>6115000+1341</f>
        <v>6116341</v>
      </c>
      <c r="AQ474" s="77"/>
      <c r="AR474" s="77">
        <f>AP474</f>
        <v>6116341</v>
      </c>
      <c r="AS474" s="77"/>
      <c r="AT474" s="77">
        <v>2.1800000000000002</v>
      </c>
      <c r="AU474" s="77"/>
      <c r="AV474" s="77">
        <f>AT474</f>
        <v>2.1800000000000002</v>
      </c>
      <c r="AW474" s="77"/>
      <c r="AX474" s="77">
        <f>AP474+AT474</f>
        <v>6116343.1799999997</v>
      </c>
      <c r="AY474" s="77">
        <f>AQ474+AU474</f>
        <v>0</v>
      </c>
      <c r="AZ474" s="77">
        <f>AR474+AV474</f>
        <v>6116343.1799999997</v>
      </c>
      <c r="BA474" s="77">
        <f>AS474+AW474</f>
        <v>0</v>
      </c>
      <c r="BB474" s="103">
        <v>0</v>
      </c>
      <c r="BC474" s="103">
        <v>0</v>
      </c>
    </row>
    <row r="475" spans="1:55" s="11" customFormat="1" ht="32.25" hidden="1" customHeight="1" x14ac:dyDescent="0.25">
      <c r="A475" s="13" t="s">
        <v>628</v>
      </c>
      <c r="B475" s="111"/>
      <c r="C475" s="111"/>
      <c r="D475" s="111"/>
      <c r="E475" s="63">
        <v>853</v>
      </c>
      <c r="F475" s="119" t="s">
        <v>629</v>
      </c>
      <c r="G475" s="119"/>
      <c r="H475" s="62" t="s">
        <v>326</v>
      </c>
      <c r="I475" s="119"/>
      <c r="J475" s="130">
        <f t="shared" ref="J475:BA475" si="607">J476+J480</f>
        <v>2359000</v>
      </c>
      <c r="K475" s="130">
        <f t="shared" si="607"/>
        <v>859000</v>
      </c>
      <c r="L475" s="130">
        <f t="shared" si="607"/>
        <v>1500000</v>
      </c>
      <c r="M475" s="130">
        <f t="shared" si="607"/>
        <v>0</v>
      </c>
      <c r="N475" s="130">
        <f t="shared" si="607"/>
        <v>359000</v>
      </c>
      <c r="O475" s="130">
        <f t="shared" si="607"/>
        <v>0</v>
      </c>
      <c r="P475" s="130">
        <f t="shared" si="607"/>
        <v>359000</v>
      </c>
      <c r="Q475" s="130">
        <f t="shared" si="607"/>
        <v>0</v>
      </c>
      <c r="R475" s="130">
        <f t="shared" si="607"/>
        <v>2718000</v>
      </c>
      <c r="S475" s="130">
        <f t="shared" si="607"/>
        <v>859000</v>
      </c>
      <c r="T475" s="130">
        <f t="shared" si="607"/>
        <v>1859000</v>
      </c>
      <c r="U475" s="130">
        <f t="shared" si="607"/>
        <v>0</v>
      </c>
      <c r="V475" s="130">
        <f t="shared" si="607"/>
        <v>0</v>
      </c>
      <c r="W475" s="130">
        <f t="shared" si="607"/>
        <v>0</v>
      </c>
      <c r="X475" s="130">
        <f t="shared" si="607"/>
        <v>0</v>
      </c>
      <c r="Y475" s="130">
        <f t="shared" si="607"/>
        <v>0</v>
      </c>
      <c r="Z475" s="130">
        <f t="shared" si="607"/>
        <v>2718000</v>
      </c>
      <c r="AA475" s="130">
        <f t="shared" si="607"/>
        <v>859000</v>
      </c>
      <c r="AB475" s="130">
        <f t="shared" si="607"/>
        <v>1859000</v>
      </c>
      <c r="AC475" s="130">
        <f t="shared" si="607"/>
        <v>0</v>
      </c>
      <c r="AD475" s="130">
        <f t="shared" si="607"/>
        <v>2359000</v>
      </c>
      <c r="AE475" s="130">
        <f t="shared" si="607"/>
        <v>859000</v>
      </c>
      <c r="AF475" s="130">
        <f t="shared" si="607"/>
        <v>1500000</v>
      </c>
      <c r="AG475" s="130">
        <f t="shared" si="607"/>
        <v>0</v>
      </c>
      <c r="AH475" s="130">
        <f t="shared" si="607"/>
        <v>0</v>
      </c>
      <c r="AI475" s="130">
        <f t="shared" si="607"/>
        <v>0</v>
      </c>
      <c r="AJ475" s="130">
        <f t="shared" si="607"/>
        <v>0</v>
      </c>
      <c r="AK475" s="130">
        <f t="shared" si="607"/>
        <v>0</v>
      </c>
      <c r="AL475" s="130">
        <f t="shared" si="607"/>
        <v>2359000</v>
      </c>
      <c r="AM475" s="130">
        <f t="shared" si="607"/>
        <v>859000</v>
      </c>
      <c r="AN475" s="130">
        <f t="shared" si="607"/>
        <v>1500000</v>
      </c>
      <c r="AO475" s="130">
        <f t="shared" si="607"/>
        <v>0</v>
      </c>
      <c r="AP475" s="130">
        <f t="shared" si="607"/>
        <v>2359000</v>
      </c>
      <c r="AQ475" s="130">
        <f t="shared" si="607"/>
        <v>859000</v>
      </c>
      <c r="AR475" s="130">
        <f t="shared" si="607"/>
        <v>1500000</v>
      </c>
      <c r="AS475" s="130">
        <f t="shared" si="607"/>
        <v>0</v>
      </c>
      <c r="AT475" s="130">
        <f t="shared" si="607"/>
        <v>0</v>
      </c>
      <c r="AU475" s="130">
        <f t="shared" si="607"/>
        <v>0</v>
      </c>
      <c r="AV475" s="130">
        <f t="shared" si="607"/>
        <v>0</v>
      </c>
      <c r="AW475" s="130">
        <f t="shared" si="607"/>
        <v>0</v>
      </c>
      <c r="AX475" s="130">
        <f t="shared" si="607"/>
        <v>2359000</v>
      </c>
      <c r="AY475" s="130">
        <f t="shared" si="607"/>
        <v>859000</v>
      </c>
      <c r="AZ475" s="130">
        <f t="shared" si="607"/>
        <v>1500000</v>
      </c>
      <c r="BA475" s="130">
        <f t="shared" si="607"/>
        <v>0</v>
      </c>
      <c r="BB475" s="103">
        <v>0</v>
      </c>
      <c r="BC475" s="103">
        <v>0</v>
      </c>
    </row>
    <row r="476" spans="1:55" s="11" customFormat="1" ht="32.25" hidden="1" customHeight="1" x14ac:dyDescent="0.25">
      <c r="A476" s="13" t="s">
        <v>630</v>
      </c>
      <c r="B476" s="111"/>
      <c r="C476" s="111"/>
      <c r="D476" s="111"/>
      <c r="E476" s="63">
        <v>853</v>
      </c>
      <c r="F476" s="119" t="s">
        <v>629</v>
      </c>
      <c r="G476" s="119" t="s">
        <v>328</v>
      </c>
      <c r="H476" s="62" t="s">
        <v>326</v>
      </c>
      <c r="I476" s="119"/>
      <c r="J476" s="115">
        <f t="shared" ref="J476:S478" si="608">J477</f>
        <v>859000</v>
      </c>
      <c r="K476" s="115">
        <f t="shared" si="608"/>
        <v>859000</v>
      </c>
      <c r="L476" s="115">
        <f t="shared" si="608"/>
        <v>0</v>
      </c>
      <c r="M476" s="115">
        <f t="shared" si="608"/>
        <v>0</v>
      </c>
      <c r="N476" s="115">
        <f t="shared" si="608"/>
        <v>0</v>
      </c>
      <c r="O476" s="115">
        <f t="shared" si="608"/>
        <v>0</v>
      </c>
      <c r="P476" s="115">
        <f t="shared" si="608"/>
        <v>0</v>
      </c>
      <c r="Q476" s="115">
        <f t="shared" si="608"/>
        <v>0</v>
      </c>
      <c r="R476" s="115">
        <f t="shared" si="608"/>
        <v>859000</v>
      </c>
      <c r="S476" s="115">
        <f t="shared" si="608"/>
        <v>859000</v>
      </c>
      <c r="T476" s="115">
        <f t="shared" ref="T476:AC478" si="609">T477</f>
        <v>0</v>
      </c>
      <c r="U476" s="115">
        <f t="shared" si="609"/>
        <v>0</v>
      </c>
      <c r="V476" s="115">
        <f t="shared" si="609"/>
        <v>0</v>
      </c>
      <c r="W476" s="115">
        <f t="shared" si="609"/>
        <v>0</v>
      </c>
      <c r="X476" s="115">
        <f t="shared" si="609"/>
        <v>0</v>
      </c>
      <c r="Y476" s="115">
        <f t="shared" si="609"/>
        <v>0</v>
      </c>
      <c r="Z476" s="115">
        <f t="shared" si="609"/>
        <v>859000</v>
      </c>
      <c r="AA476" s="115">
        <f t="shared" si="609"/>
        <v>859000</v>
      </c>
      <c r="AB476" s="115">
        <f t="shared" si="609"/>
        <v>0</v>
      </c>
      <c r="AC476" s="115">
        <f t="shared" si="609"/>
        <v>0</v>
      </c>
      <c r="AD476" s="115">
        <f t="shared" ref="AD476:AM478" si="610">AD477</f>
        <v>859000</v>
      </c>
      <c r="AE476" s="115">
        <f t="shared" si="610"/>
        <v>859000</v>
      </c>
      <c r="AF476" s="115">
        <f t="shared" si="610"/>
        <v>0</v>
      </c>
      <c r="AG476" s="115">
        <f t="shared" si="610"/>
        <v>0</v>
      </c>
      <c r="AH476" s="115">
        <f t="shared" si="610"/>
        <v>0</v>
      </c>
      <c r="AI476" s="115">
        <f t="shared" si="610"/>
        <v>0</v>
      </c>
      <c r="AJ476" s="115">
        <f t="shared" si="610"/>
        <v>0</v>
      </c>
      <c r="AK476" s="115">
        <f t="shared" si="610"/>
        <v>0</v>
      </c>
      <c r="AL476" s="115">
        <f t="shared" si="610"/>
        <v>859000</v>
      </c>
      <c r="AM476" s="115">
        <f t="shared" si="610"/>
        <v>859000</v>
      </c>
      <c r="AN476" s="115">
        <f t="shared" ref="AN476:AW478" si="611">AN477</f>
        <v>0</v>
      </c>
      <c r="AO476" s="115">
        <f t="shared" si="611"/>
        <v>0</v>
      </c>
      <c r="AP476" s="115">
        <f t="shared" si="611"/>
        <v>859000</v>
      </c>
      <c r="AQ476" s="115">
        <f t="shared" si="611"/>
        <v>859000</v>
      </c>
      <c r="AR476" s="115">
        <f t="shared" si="611"/>
        <v>0</v>
      </c>
      <c r="AS476" s="115">
        <f t="shared" si="611"/>
        <v>0</v>
      </c>
      <c r="AT476" s="115">
        <f t="shared" si="611"/>
        <v>0</v>
      </c>
      <c r="AU476" s="115">
        <f t="shared" si="611"/>
        <v>0</v>
      </c>
      <c r="AV476" s="115">
        <f t="shared" si="611"/>
        <v>0</v>
      </c>
      <c r="AW476" s="115">
        <f t="shared" si="611"/>
        <v>0</v>
      </c>
      <c r="AX476" s="115">
        <f t="shared" ref="AX476:BA478" si="612">AX477</f>
        <v>859000</v>
      </c>
      <c r="AY476" s="115">
        <f t="shared" si="612"/>
        <v>859000</v>
      </c>
      <c r="AZ476" s="115">
        <f t="shared" si="612"/>
        <v>0</v>
      </c>
      <c r="BA476" s="115">
        <f t="shared" si="612"/>
        <v>0</v>
      </c>
      <c r="BB476" s="103">
        <v>0</v>
      </c>
      <c r="BC476" s="103">
        <v>0</v>
      </c>
    </row>
    <row r="477" spans="1:55" s="11" customFormat="1" ht="32.25" hidden="1" customHeight="1" x14ac:dyDescent="0.25">
      <c r="A477" s="111" t="s">
        <v>631</v>
      </c>
      <c r="B477" s="111"/>
      <c r="C477" s="111"/>
      <c r="D477" s="111"/>
      <c r="E477" s="63">
        <v>853</v>
      </c>
      <c r="F477" s="119" t="s">
        <v>629</v>
      </c>
      <c r="G477" s="119" t="s">
        <v>328</v>
      </c>
      <c r="H477" s="62" t="s">
        <v>632</v>
      </c>
      <c r="I477" s="119"/>
      <c r="J477" s="77">
        <f t="shared" si="608"/>
        <v>859000</v>
      </c>
      <c r="K477" s="77">
        <f t="shared" si="608"/>
        <v>859000</v>
      </c>
      <c r="L477" s="77">
        <f t="shared" si="608"/>
        <v>0</v>
      </c>
      <c r="M477" s="77">
        <f t="shared" si="608"/>
        <v>0</v>
      </c>
      <c r="N477" s="77">
        <f t="shared" si="608"/>
        <v>0</v>
      </c>
      <c r="O477" s="77">
        <f t="shared" si="608"/>
        <v>0</v>
      </c>
      <c r="P477" s="77">
        <f t="shared" si="608"/>
        <v>0</v>
      </c>
      <c r="Q477" s="77">
        <f t="shared" si="608"/>
        <v>0</v>
      </c>
      <c r="R477" s="77">
        <f t="shared" si="608"/>
        <v>859000</v>
      </c>
      <c r="S477" s="77">
        <f t="shared" si="608"/>
        <v>859000</v>
      </c>
      <c r="T477" s="77">
        <f t="shared" si="609"/>
        <v>0</v>
      </c>
      <c r="U477" s="77">
        <f t="shared" si="609"/>
        <v>0</v>
      </c>
      <c r="V477" s="77">
        <f t="shared" si="609"/>
        <v>0</v>
      </c>
      <c r="W477" s="77">
        <f t="shared" si="609"/>
        <v>0</v>
      </c>
      <c r="X477" s="77">
        <f t="shared" si="609"/>
        <v>0</v>
      </c>
      <c r="Y477" s="77">
        <f t="shared" si="609"/>
        <v>0</v>
      </c>
      <c r="Z477" s="77">
        <f t="shared" si="609"/>
        <v>859000</v>
      </c>
      <c r="AA477" s="77">
        <f t="shared" si="609"/>
        <v>859000</v>
      </c>
      <c r="AB477" s="77">
        <f t="shared" si="609"/>
        <v>0</v>
      </c>
      <c r="AC477" s="77">
        <f t="shared" si="609"/>
        <v>0</v>
      </c>
      <c r="AD477" s="77">
        <f t="shared" si="610"/>
        <v>859000</v>
      </c>
      <c r="AE477" s="77">
        <f t="shared" si="610"/>
        <v>859000</v>
      </c>
      <c r="AF477" s="77">
        <f t="shared" si="610"/>
        <v>0</v>
      </c>
      <c r="AG477" s="77">
        <f t="shared" si="610"/>
        <v>0</v>
      </c>
      <c r="AH477" s="77">
        <f t="shared" si="610"/>
        <v>0</v>
      </c>
      <c r="AI477" s="77">
        <f t="shared" si="610"/>
        <v>0</v>
      </c>
      <c r="AJ477" s="77">
        <f t="shared" si="610"/>
        <v>0</v>
      </c>
      <c r="AK477" s="77">
        <f t="shared" si="610"/>
        <v>0</v>
      </c>
      <c r="AL477" s="77">
        <f t="shared" si="610"/>
        <v>859000</v>
      </c>
      <c r="AM477" s="77">
        <f t="shared" si="610"/>
        <v>859000</v>
      </c>
      <c r="AN477" s="77">
        <f t="shared" si="611"/>
        <v>0</v>
      </c>
      <c r="AO477" s="77">
        <f t="shared" si="611"/>
        <v>0</v>
      </c>
      <c r="AP477" s="77">
        <f t="shared" si="611"/>
        <v>859000</v>
      </c>
      <c r="AQ477" s="77">
        <f t="shared" si="611"/>
        <v>859000</v>
      </c>
      <c r="AR477" s="77">
        <f t="shared" si="611"/>
        <v>0</v>
      </c>
      <c r="AS477" s="77">
        <f t="shared" si="611"/>
        <v>0</v>
      </c>
      <c r="AT477" s="77">
        <f t="shared" si="611"/>
        <v>0</v>
      </c>
      <c r="AU477" s="77">
        <f t="shared" si="611"/>
        <v>0</v>
      </c>
      <c r="AV477" s="77">
        <f t="shared" si="611"/>
        <v>0</v>
      </c>
      <c r="AW477" s="77">
        <f t="shared" si="611"/>
        <v>0</v>
      </c>
      <c r="AX477" s="77">
        <f t="shared" si="612"/>
        <v>859000</v>
      </c>
      <c r="AY477" s="77">
        <f t="shared" si="612"/>
        <v>859000</v>
      </c>
      <c r="AZ477" s="77">
        <f t="shared" si="612"/>
        <v>0</v>
      </c>
      <c r="BA477" s="77">
        <f t="shared" si="612"/>
        <v>0</v>
      </c>
      <c r="BB477" s="103">
        <v>0</v>
      </c>
      <c r="BC477" s="103">
        <v>0</v>
      </c>
    </row>
    <row r="478" spans="1:55" s="11" customFormat="1" ht="20.25" hidden="1" customHeight="1" x14ac:dyDescent="0.25">
      <c r="A478" s="27" t="s">
        <v>345</v>
      </c>
      <c r="B478" s="15"/>
      <c r="C478" s="15"/>
      <c r="D478" s="15"/>
      <c r="E478" s="63">
        <v>853</v>
      </c>
      <c r="F478" s="63" t="s">
        <v>629</v>
      </c>
      <c r="G478" s="63" t="s">
        <v>328</v>
      </c>
      <c r="H478" s="62" t="s">
        <v>632</v>
      </c>
      <c r="I478" s="63" t="s">
        <v>346</v>
      </c>
      <c r="J478" s="77">
        <f t="shared" si="608"/>
        <v>859000</v>
      </c>
      <c r="K478" s="77">
        <f t="shared" si="608"/>
        <v>859000</v>
      </c>
      <c r="L478" s="77">
        <f t="shared" si="608"/>
        <v>0</v>
      </c>
      <c r="M478" s="77">
        <f t="shared" si="608"/>
        <v>0</v>
      </c>
      <c r="N478" s="77">
        <f t="shared" si="608"/>
        <v>0</v>
      </c>
      <c r="O478" s="77">
        <f t="shared" si="608"/>
        <v>0</v>
      </c>
      <c r="P478" s="77">
        <f t="shared" si="608"/>
        <v>0</v>
      </c>
      <c r="Q478" s="77">
        <f t="shared" si="608"/>
        <v>0</v>
      </c>
      <c r="R478" s="77">
        <f t="shared" si="608"/>
        <v>859000</v>
      </c>
      <c r="S478" s="77">
        <f t="shared" si="608"/>
        <v>859000</v>
      </c>
      <c r="T478" s="77">
        <f t="shared" si="609"/>
        <v>0</v>
      </c>
      <c r="U478" s="77">
        <f t="shared" si="609"/>
        <v>0</v>
      </c>
      <c r="V478" s="77">
        <f t="shared" si="609"/>
        <v>0</v>
      </c>
      <c r="W478" s="77">
        <f t="shared" si="609"/>
        <v>0</v>
      </c>
      <c r="X478" s="77">
        <f t="shared" si="609"/>
        <v>0</v>
      </c>
      <c r="Y478" s="77">
        <f t="shared" si="609"/>
        <v>0</v>
      </c>
      <c r="Z478" s="77">
        <f t="shared" si="609"/>
        <v>859000</v>
      </c>
      <c r="AA478" s="77">
        <f t="shared" si="609"/>
        <v>859000</v>
      </c>
      <c r="AB478" s="77">
        <f t="shared" si="609"/>
        <v>0</v>
      </c>
      <c r="AC478" s="77">
        <f t="shared" si="609"/>
        <v>0</v>
      </c>
      <c r="AD478" s="77">
        <f t="shared" si="610"/>
        <v>859000</v>
      </c>
      <c r="AE478" s="77">
        <f t="shared" si="610"/>
        <v>859000</v>
      </c>
      <c r="AF478" s="77">
        <f t="shared" si="610"/>
        <v>0</v>
      </c>
      <c r="AG478" s="77">
        <f t="shared" si="610"/>
        <v>0</v>
      </c>
      <c r="AH478" s="77">
        <f t="shared" si="610"/>
        <v>0</v>
      </c>
      <c r="AI478" s="77">
        <f t="shared" si="610"/>
        <v>0</v>
      </c>
      <c r="AJ478" s="77">
        <f t="shared" si="610"/>
        <v>0</v>
      </c>
      <c r="AK478" s="77">
        <f t="shared" si="610"/>
        <v>0</v>
      </c>
      <c r="AL478" s="77">
        <f t="shared" si="610"/>
        <v>859000</v>
      </c>
      <c r="AM478" s="77">
        <f t="shared" si="610"/>
        <v>859000</v>
      </c>
      <c r="AN478" s="77">
        <f t="shared" si="611"/>
        <v>0</v>
      </c>
      <c r="AO478" s="77">
        <f t="shared" si="611"/>
        <v>0</v>
      </c>
      <c r="AP478" s="77">
        <f t="shared" si="611"/>
        <v>859000</v>
      </c>
      <c r="AQ478" s="77">
        <f t="shared" si="611"/>
        <v>859000</v>
      </c>
      <c r="AR478" s="77">
        <f t="shared" si="611"/>
        <v>0</v>
      </c>
      <c r="AS478" s="77">
        <f t="shared" si="611"/>
        <v>0</v>
      </c>
      <c r="AT478" s="77">
        <f t="shared" si="611"/>
        <v>0</v>
      </c>
      <c r="AU478" s="77">
        <f t="shared" si="611"/>
        <v>0</v>
      </c>
      <c r="AV478" s="77">
        <f t="shared" si="611"/>
        <v>0</v>
      </c>
      <c r="AW478" s="77">
        <f t="shared" si="611"/>
        <v>0</v>
      </c>
      <c r="AX478" s="77">
        <f t="shared" si="612"/>
        <v>859000</v>
      </c>
      <c r="AY478" s="77">
        <f t="shared" si="612"/>
        <v>859000</v>
      </c>
      <c r="AZ478" s="77">
        <f t="shared" si="612"/>
        <v>0</v>
      </c>
      <c r="BA478" s="77">
        <f t="shared" si="612"/>
        <v>0</v>
      </c>
      <c r="BB478" s="103">
        <v>0</v>
      </c>
      <c r="BC478" s="103">
        <v>0</v>
      </c>
    </row>
    <row r="479" spans="1:55" s="11" customFormat="1" ht="20.25" hidden="1" customHeight="1" x14ac:dyDescent="0.25">
      <c r="A479" s="27" t="s">
        <v>633</v>
      </c>
      <c r="B479" s="15"/>
      <c r="C479" s="15"/>
      <c r="D479" s="15"/>
      <c r="E479" s="63">
        <v>853</v>
      </c>
      <c r="F479" s="63" t="s">
        <v>629</v>
      </c>
      <c r="G479" s="63" t="s">
        <v>328</v>
      </c>
      <c r="H479" s="62" t="s">
        <v>632</v>
      </c>
      <c r="I479" s="63" t="s">
        <v>634</v>
      </c>
      <c r="J479" s="77">
        <v>859000</v>
      </c>
      <c r="K479" s="77">
        <f>J479</f>
        <v>859000</v>
      </c>
      <c r="L479" s="77"/>
      <c r="M479" s="77"/>
      <c r="N479" s="77"/>
      <c r="O479" s="77">
        <f>N479</f>
        <v>0</v>
      </c>
      <c r="P479" s="77"/>
      <c r="Q479" s="77"/>
      <c r="R479" s="77">
        <f>J479+N479</f>
        <v>859000</v>
      </c>
      <c r="S479" s="77">
        <f>K479+O479</f>
        <v>859000</v>
      </c>
      <c r="T479" s="77">
        <f>L479+P479</f>
        <v>0</v>
      </c>
      <c r="U479" s="77">
        <f>M479+Q479</f>
        <v>0</v>
      </c>
      <c r="V479" s="77"/>
      <c r="W479" s="77">
        <f>V479</f>
        <v>0</v>
      </c>
      <c r="X479" s="77"/>
      <c r="Y479" s="77"/>
      <c r="Z479" s="77">
        <f>R479+V479</f>
        <v>859000</v>
      </c>
      <c r="AA479" s="77">
        <f>S479+W479</f>
        <v>859000</v>
      </c>
      <c r="AB479" s="77">
        <f>T479+X479</f>
        <v>0</v>
      </c>
      <c r="AC479" s="77">
        <f>U479+Y479</f>
        <v>0</v>
      </c>
      <c r="AD479" s="77">
        <v>859000</v>
      </c>
      <c r="AE479" s="77">
        <f>AD479</f>
        <v>859000</v>
      </c>
      <c r="AF479" s="77"/>
      <c r="AG479" s="77"/>
      <c r="AH479" s="77"/>
      <c r="AI479" s="77">
        <f>AH479</f>
        <v>0</v>
      </c>
      <c r="AJ479" s="77"/>
      <c r="AK479" s="77"/>
      <c r="AL479" s="77">
        <f>AD479+AH479</f>
        <v>859000</v>
      </c>
      <c r="AM479" s="77">
        <f>AE479+AI479</f>
        <v>859000</v>
      </c>
      <c r="AN479" s="77">
        <f>AF479+AJ479</f>
        <v>0</v>
      </c>
      <c r="AO479" s="77">
        <f>AG479+AK479</f>
        <v>0</v>
      </c>
      <c r="AP479" s="77">
        <v>859000</v>
      </c>
      <c r="AQ479" s="77">
        <f>AP479</f>
        <v>859000</v>
      </c>
      <c r="AR479" s="77"/>
      <c r="AS479" s="77"/>
      <c r="AT479" s="77"/>
      <c r="AU479" s="77">
        <f>AT479</f>
        <v>0</v>
      </c>
      <c r="AV479" s="77"/>
      <c r="AW479" s="77"/>
      <c r="AX479" s="77">
        <f>AP479+AT479</f>
        <v>859000</v>
      </c>
      <c r="AY479" s="77">
        <f>AQ479+AU479</f>
        <v>859000</v>
      </c>
      <c r="AZ479" s="77">
        <f>AR479+AV479</f>
        <v>0</v>
      </c>
      <c r="BA479" s="77">
        <f>AS479+AW479</f>
        <v>0</v>
      </c>
      <c r="BB479" s="103">
        <v>0</v>
      </c>
      <c r="BC479" s="103">
        <v>0</v>
      </c>
    </row>
    <row r="480" spans="1:55" s="11" customFormat="1" ht="20.25" hidden="1" customHeight="1" x14ac:dyDescent="0.25">
      <c r="A480" s="15" t="s">
        <v>635</v>
      </c>
      <c r="B480" s="131"/>
      <c r="C480" s="131"/>
      <c r="D480" s="131"/>
      <c r="E480" s="63">
        <v>853</v>
      </c>
      <c r="F480" s="113" t="s">
        <v>629</v>
      </c>
      <c r="G480" s="113" t="s">
        <v>399</v>
      </c>
      <c r="H480" s="62" t="s">
        <v>326</v>
      </c>
      <c r="I480" s="113"/>
      <c r="J480" s="76">
        <f t="shared" ref="J480:S482" si="613">J481</f>
        <v>1500000</v>
      </c>
      <c r="K480" s="76">
        <f t="shared" si="613"/>
        <v>0</v>
      </c>
      <c r="L480" s="76">
        <f t="shared" si="613"/>
        <v>1500000</v>
      </c>
      <c r="M480" s="76">
        <f t="shared" si="613"/>
        <v>0</v>
      </c>
      <c r="N480" s="76">
        <f t="shared" si="613"/>
        <v>359000</v>
      </c>
      <c r="O480" s="76">
        <f t="shared" si="613"/>
        <v>0</v>
      </c>
      <c r="P480" s="76">
        <f t="shared" si="613"/>
        <v>359000</v>
      </c>
      <c r="Q480" s="76">
        <f t="shared" si="613"/>
        <v>0</v>
      </c>
      <c r="R480" s="76">
        <f t="shared" si="613"/>
        <v>1859000</v>
      </c>
      <c r="S480" s="76">
        <f t="shared" si="613"/>
        <v>0</v>
      </c>
      <c r="T480" s="76">
        <f t="shared" ref="T480:AC482" si="614">T481</f>
        <v>1859000</v>
      </c>
      <c r="U480" s="76">
        <f t="shared" si="614"/>
        <v>0</v>
      </c>
      <c r="V480" s="76">
        <f t="shared" si="614"/>
        <v>0</v>
      </c>
      <c r="W480" s="76">
        <f t="shared" si="614"/>
        <v>0</v>
      </c>
      <c r="X480" s="76">
        <f t="shared" si="614"/>
        <v>0</v>
      </c>
      <c r="Y480" s="76">
        <f t="shared" si="614"/>
        <v>0</v>
      </c>
      <c r="Z480" s="76">
        <f t="shared" si="614"/>
        <v>1859000</v>
      </c>
      <c r="AA480" s="76">
        <f t="shared" si="614"/>
        <v>0</v>
      </c>
      <c r="AB480" s="76">
        <f t="shared" si="614"/>
        <v>1859000</v>
      </c>
      <c r="AC480" s="76">
        <f t="shared" si="614"/>
        <v>0</v>
      </c>
      <c r="AD480" s="76">
        <f t="shared" ref="AD480:AM482" si="615">AD481</f>
        <v>1500000</v>
      </c>
      <c r="AE480" s="76">
        <f t="shared" si="615"/>
        <v>0</v>
      </c>
      <c r="AF480" s="76">
        <f t="shared" si="615"/>
        <v>1500000</v>
      </c>
      <c r="AG480" s="76">
        <f t="shared" si="615"/>
        <v>0</v>
      </c>
      <c r="AH480" s="76">
        <f t="shared" si="615"/>
        <v>0</v>
      </c>
      <c r="AI480" s="76">
        <f t="shared" si="615"/>
        <v>0</v>
      </c>
      <c r="AJ480" s="76">
        <f t="shared" si="615"/>
        <v>0</v>
      </c>
      <c r="AK480" s="76">
        <f t="shared" si="615"/>
        <v>0</v>
      </c>
      <c r="AL480" s="76">
        <f t="shared" si="615"/>
        <v>1500000</v>
      </c>
      <c r="AM480" s="76">
        <f t="shared" si="615"/>
        <v>0</v>
      </c>
      <c r="AN480" s="76">
        <f t="shared" ref="AN480:AW482" si="616">AN481</f>
        <v>1500000</v>
      </c>
      <c r="AO480" s="76">
        <f t="shared" si="616"/>
        <v>0</v>
      </c>
      <c r="AP480" s="76">
        <f t="shared" si="616"/>
        <v>1500000</v>
      </c>
      <c r="AQ480" s="76">
        <f t="shared" si="616"/>
        <v>0</v>
      </c>
      <c r="AR480" s="76">
        <f t="shared" si="616"/>
        <v>1500000</v>
      </c>
      <c r="AS480" s="76">
        <f t="shared" si="616"/>
        <v>0</v>
      </c>
      <c r="AT480" s="76">
        <f t="shared" si="616"/>
        <v>0</v>
      </c>
      <c r="AU480" s="76">
        <f t="shared" si="616"/>
        <v>0</v>
      </c>
      <c r="AV480" s="76">
        <f t="shared" si="616"/>
        <v>0</v>
      </c>
      <c r="AW480" s="76">
        <f t="shared" si="616"/>
        <v>0</v>
      </c>
      <c r="AX480" s="76">
        <f t="shared" ref="AX480:BA482" si="617">AX481</f>
        <v>1500000</v>
      </c>
      <c r="AY480" s="76">
        <f t="shared" si="617"/>
        <v>0</v>
      </c>
      <c r="AZ480" s="76">
        <f t="shared" si="617"/>
        <v>1500000</v>
      </c>
      <c r="BA480" s="76">
        <f t="shared" si="617"/>
        <v>0</v>
      </c>
      <c r="BB480" s="103">
        <v>0</v>
      </c>
      <c r="BC480" s="103">
        <v>0</v>
      </c>
    </row>
    <row r="481" spans="1:55" s="11" customFormat="1" ht="32.25" hidden="1" customHeight="1" x14ac:dyDescent="0.25">
      <c r="A481" s="27" t="s">
        <v>636</v>
      </c>
      <c r="B481" s="27"/>
      <c r="C481" s="27"/>
      <c r="D481" s="27"/>
      <c r="E481" s="63">
        <v>853</v>
      </c>
      <c r="F481" s="63" t="s">
        <v>629</v>
      </c>
      <c r="G481" s="63" t="s">
        <v>399</v>
      </c>
      <c r="H481" s="62" t="s">
        <v>637</v>
      </c>
      <c r="I481" s="63"/>
      <c r="J481" s="77">
        <f t="shared" si="613"/>
        <v>1500000</v>
      </c>
      <c r="K481" s="77">
        <f t="shared" si="613"/>
        <v>0</v>
      </c>
      <c r="L481" s="77">
        <f t="shared" si="613"/>
        <v>1500000</v>
      </c>
      <c r="M481" s="77">
        <f t="shared" si="613"/>
        <v>0</v>
      </c>
      <c r="N481" s="77">
        <f t="shared" si="613"/>
        <v>359000</v>
      </c>
      <c r="O481" s="77">
        <f t="shared" si="613"/>
        <v>0</v>
      </c>
      <c r="P481" s="77">
        <f t="shared" si="613"/>
        <v>359000</v>
      </c>
      <c r="Q481" s="77">
        <f t="shared" si="613"/>
        <v>0</v>
      </c>
      <c r="R481" s="77">
        <f t="shared" si="613"/>
        <v>1859000</v>
      </c>
      <c r="S481" s="77">
        <f t="shared" si="613"/>
        <v>0</v>
      </c>
      <c r="T481" s="77">
        <f t="shared" si="614"/>
        <v>1859000</v>
      </c>
      <c r="U481" s="77">
        <f t="shared" si="614"/>
        <v>0</v>
      </c>
      <c r="V481" s="77">
        <f t="shared" si="614"/>
        <v>0</v>
      </c>
      <c r="W481" s="77">
        <f t="shared" si="614"/>
        <v>0</v>
      </c>
      <c r="X481" s="77">
        <f t="shared" si="614"/>
        <v>0</v>
      </c>
      <c r="Y481" s="77">
        <f t="shared" si="614"/>
        <v>0</v>
      </c>
      <c r="Z481" s="77">
        <f t="shared" si="614"/>
        <v>1859000</v>
      </c>
      <c r="AA481" s="77">
        <f t="shared" si="614"/>
        <v>0</v>
      </c>
      <c r="AB481" s="77">
        <f t="shared" si="614"/>
        <v>1859000</v>
      </c>
      <c r="AC481" s="77">
        <f t="shared" si="614"/>
        <v>0</v>
      </c>
      <c r="AD481" s="77">
        <f t="shared" si="615"/>
        <v>1500000</v>
      </c>
      <c r="AE481" s="77">
        <f t="shared" si="615"/>
        <v>0</v>
      </c>
      <c r="AF481" s="77">
        <f t="shared" si="615"/>
        <v>1500000</v>
      </c>
      <c r="AG481" s="77">
        <f t="shared" si="615"/>
        <v>0</v>
      </c>
      <c r="AH481" s="77">
        <f t="shared" si="615"/>
        <v>0</v>
      </c>
      <c r="AI481" s="77">
        <f t="shared" si="615"/>
        <v>0</v>
      </c>
      <c r="AJ481" s="77">
        <f t="shared" si="615"/>
        <v>0</v>
      </c>
      <c r="AK481" s="77">
        <f t="shared" si="615"/>
        <v>0</v>
      </c>
      <c r="AL481" s="77">
        <f t="shared" si="615"/>
        <v>1500000</v>
      </c>
      <c r="AM481" s="77">
        <f t="shared" si="615"/>
        <v>0</v>
      </c>
      <c r="AN481" s="77">
        <f t="shared" si="616"/>
        <v>1500000</v>
      </c>
      <c r="AO481" s="77">
        <f t="shared" si="616"/>
        <v>0</v>
      </c>
      <c r="AP481" s="77">
        <f t="shared" si="616"/>
        <v>1500000</v>
      </c>
      <c r="AQ481" s="77">
        <f t="shared" si="616"/>
        <v>0</v>
      </c>
      <c r="AR481" s="77">
        <f t="shared" si="616"/>
        <v>1500000</v>
      </c>
      <c r="AS481" s="77">
        <f t="shared" si="616"/>
        <v>0</v>
      </c>
      <c r="AT481" s="77">
        <f t="shared" si="616"/>
        <v>0</v>
      </c>
      <c r="AU481" s="77">
        <f t="shared" si="616"/>
        <v>0</v>
      </c>
      <c r="AV481" s="77">
        <f t="shared" si="616"/>
        <v>0</v>
      </c>
      <c r="AW481" s="77">
        <f t="shared" si="616"/>
        <v>0</v>
      </c>
      <c r="AX481" s="77">
        <f t="shared" si="617"/>
        <v>1500000</v>
      </c>
      <c r="AY481" s="77">
        <f t="shared" si="617"/>
        <v>0</v>
      </c>
      <c r="AZ481" s="77">
        <f t="shared" si="617"/>
        <v>1500000</v>
      </c>
      <c r="BA481" s="77">
        <f t="shared" si="617"/>
        <v>0</v>
      </c>
      <c r="BB481" s="103">
        <v>0</v>
      </c>
      <c r="BC481" s="103">
        <v>0</v>
      </c>
    </row>
    <row r="482" spans="1:55" s="116" customFormat="1" ht="32.25" hidden="1" customHeight="1" x14ac:dyDescent="0.25">
      <c r="A482" s="27" t="s">
        <v>345</v>
      </c>
      <c r="B482" s="27"/>
      <c r="C482" s="27"/>
      <c r="D482" s="27"/>
      <c r="E482" s="63">
        <v>853</v>
      </c>
      <c r="F482" s="63" t="s">
        <v>629</v>
      </c>
      <c r="G482" s="63" t="s">
        <v>399</v>
      </c>
      <c r="H482" s="62" t="s">
        <v>637</v>
      </c>
      <c r="I482" s="63" t="s">
        <v>346</v>
      </c>
      <c r="J482" s="77">
        <f t="shared" si="613"/>
        <v>1500000</v>
      </c>
      <c r="K482" s="77">
        <f t="shared" si="613"/>
        <v>0</v>
      </c>
      <c r="L482" s="77">
        <f t="shared" si="613"/>
        <v>1500000</v>
      </c>
      <c r="M482" s="77">
        <f t="shared" si="613"/>
        <v>0</v>
      </c>
      <c r="N482" s="77">
        <f t="shared" si="613"/>
        <v>359000</v>
      </c>
      <c r="O482" s="77">
        <f t="shared" si="613"/>
        <v>0</v>
      </c>
      <c r="P482" s="77">
        <f t="shared" si="613"/>
        <v>359000</v>
      </c>
      <c r="Q482" s="77">
        <f t="shared" si="613"/>
        <v>0</v>
      </c>
      <c r="R482" s="77">
        <f t="shared" si="613"/>
        <v>1859000</v>
      </c>
      <c r="S482" s="77">
        <f t="shared" si="613"/>
        <v>0</v>
      </c>
      <c r="T482" s="77">
        <f t="shared" si="614"/>
        <v>1859000</v>
      </c>
      <c r="U482" s="77">
        <f t="shared" si="614"/>
        <v>0</v>
      </c>
      <c r="V482" s="77">
        <f t="shared" si="614"/>
        <v>0</v>
      </c>
      <c r="W482" s="77">
        <f t="shared" si="614"/>
        <v>0</v>
      </c>
      <c r="X482" s="77">
        <f t="shared" si="614"/>
        <v>0</v>
      </c>
      <c r="Y482" s="77">
        <f t="shared" si="614"/>
        <v>0</v>
      </c>
      <c r="Z482" s="77">
        <f t="shared" si="614"/>
        <v>1859000</v>
      </c>
      <c r="AA482" s="77">
        <f t="shared" si="614"/>
        <v>0</v>
      </c>
      <c r="AB482" s="77">
        <f t="shared" si="614"/>
        <v>1859000</v>
      </c>
      <c r="AC482" s="77">
        <f t="shared" si="614"/>
        <v>0</v>
      </c>
      <c r="AD482" s="77">
        <f t="shared" si="615"/>
        <v>1500000</v>
      </c>
      <c r="AE482" s="77">
        <f t="shared" si="615"/>
        <v>0</v>
      </c>
      <c r="AF482" s="77">
        <f t="shared" si="615"/>
        <v>1500000</v>
      </c>
      <c r="AG482" s="77">
        <f t="shared" si="615"/>
        <v>0</v>
      </c>
      <c r="AH482" s="77">
        <f t="shared" si="615"/>
        <v>0</v>
      </c>
      <c r="AI482" s="77">
        <f t="shared" si="615"/>
        <v>0</v>
      </c>
      <c r="AJ482" s="77">
        <f t="shared" si="615"/>
        <v>0</v>
      </c>
      <c r="AK482" s="77">
        <f t="shared" si="615"/>
        <v>0</v>
      </c>
      <c r="AL482" s="77">
        <f t="shared" si="615"/>
        <v>1500000</v>
      </c>
      <c r="AM482" s="77">
        <f t="shared" si="615"/>
        <v>0</v>
      </c>
      <c r="AN482" s="77">
        <f t="shared" si="616"/>
        <v>1500000</v>
      </c>
      <c r="AO482" s="77">
        <f t="shared" si="616"/>
        <v>0</v>
      </c>
      <c r="AP482" s="77">
        <f t="shared" si="616"/>
        <v>1500000</v>
      </c>
      <c r="AQ482" s="77">
        <f t="shared" si="616"/>
        <v>0</v>
      </c>
      <c r="AR482" s="77">
        <f t="shared" si="616"/>
        <v>1500000</v>
      </c>
      <c r="AS482" s="77">
        <f t="shared" si="616"/>
        <v>0</v>
      </c>
      <c r="AT482" s="77">
        <f t="shared" si="616"/>
        <v>0</v>
      </c>
      <c r="AU482" s="77">
        <f t="shared" si="616"/>
        <v>0</v>
      </c>
      <c r="AV482" s="77">
        <f t="shared" si="616"/>
        <v>0</v>
      </c>
      <c r="AW482" s="77">
        <f t="shared" si="616"/>
        <v>0</v>
      </c>
      <c r="AX482" s="77">
        <f t="shared" si="617"/>
        <v>1500000</v>
      </c>
      <c r="AY482" s="77">
        <f t="shared" si="617"/>
        <v>0</v>
      </c>
      <c r="AZ482" s="77">
        <f t="shared" si="617"/>
        <v>1500000</v>
      </c>
      <c r="BA482" s="77">
        <f t="shared" si="617"/>
        <v>0</v>
      </c>
      <c r="BB482" s="103">
        <v>0</v>
      </c>
      <c r="BC482" s="103">
        <v>0</v>
      </c>
    </row>
    <row r="483" spans="1:55" s="116" customFormat="1" ht="32.25" hidden="1" customHeight="1" x14ac:dyDescent="0.25">
      <c r="A483" s="27" t="s">
        <v>633</v>
      </c>
      <c r="B483" s="27"/>
      <c r="C483" s="27"/>
      <c r="D483" s="27"/>
      <c r="E483" s="63">
        <v>853</v>
      </c>
      <c r="F483" s="63" t="s">
        <v>629</v>
      </c>
      <c r="G483" s="63" t="s">
        <v>399</v>
      </c>
      <c r="H483" s="62" t="s">
        <v>637</v>
      </c>
      <c r="I483" s="63" t="s">
        <v>634</v>
      </c>
      <c r="J483" s="77">
        <v>1500000</v>
      </c>
      <c r="K483" s="77"/>
      <c r="L483" s="77">
        <f>J483</f>
        <v>1500000</v>
      </c>
      <c r="M483" s="77"/>
      <c r="N483" s="77">
        <v>359000</v>
      </c>
      <c r="O483" s="77"/>
      <c r="P483" s="77">
        <f>N483</f>
        <v>359000</v>
      </c>
      <c r="Q483" s="77"/>
      <c r="R483" s="77">
        <f>J483+N483</f>
        <v>1859000</v>
      </c>
      <c r="S483" s="77">
        <f>K483+O483</f>
        <v>0</v>
      </c>
      <c r="T483" s="77">
        <f>L483+P483</f>
        <v>1859000</v>
      </c>
      <c r="U483" s="77">
        <f>M483+Q483</f>
        <v>0</v>
      </c>
      <c r="V483" s="77"/>
      <c r="W483" s="77"/>
      <c r="X483" s="77">
        <f>V483</f>
        <v>0</v>
      </c>
      <c r="Y483" s="77"/>
      <c r="Z483" s="77">
        <f>R483+V483</f>
        <v>1859000</v>
      </c>
      <c r="AA483" s="77">
        <f>S483+W483</f>
        <v>0</v>
      </c>
      <c r="AB483" s="77">
        <f>T483+X483</f>
        <v>1859000</v>
      </c>
      <c r="AC483" s="77">
        <f>U483+Y483</f>
        <v>0</v>
      </c>
      <c r="AD483" s="77">
        <v>1500000</v>
      </c>
      <c r="AE483" s="77"/>
      <c r="AF483" s="77">
        <f>AD483</f>
        <v>1500000</v>
      </c>
      <c r="AG483" s="77"/>
      <c r="AH483" s="77"/>
      <c r="AI483" s="77"/>
      <c r="AJ483" s="77">
        <f>AH483</f>
        <v>0</v>
      </c>
      <c r="AK483" s="77"/>
      <c r="AL483" s="77">
        <f>AD483+AH483</f>
        <v>1500000</v>
      </c>
      <c r="AM483" s="77">
        <f>AE483+AI483</f>
        <v>0</v>
      </c>
      <c r="AN483" s="77">
        <f>AF483+AJ483</f>
        <v>1500000</v>
      </c>
      <c r="AO483" s="77">
        <f>AG483+AK483</f>
        <v>0</v>
      </c>
      <c r="AP483" s="77">
        <v>1500000</v>
      </c>
      <c r="AQ483" s="77"/>
      <c r="AR483" s="77">
        <f>AP483</f>
        <v>1500000</v>
      </c>
      <c r="AS483" s="77"/>
      <c r="AT483" s="77"/>
      <c r="AU483" s="77"/>
      <c r="AV483" s="77">
        <f>AT483</f>
        <v>0</v>
      </c>
      <c r="AW483" s="77"/>
      <c r="AX483" s="77">
        <f>AP483+AT483</f>
        <v>1500000</v>
      </c>
      <c r="AY483" s="77">
        <f>AQ483+AU483</f>
        <v>0</v>
      </c>
      <c r="AZ483" s="77">
        <f>AR483+AV483</f>
        <v>1500000</v>
      </c>
      <c r="BA483" s="77">
        <f>AS483+AW483</f>
        <v>0</v>
      </c>
      <c r="BB483" s="103">
        <v>0</v>
      </c>
      <c r="BC483" s="103">
        <v>0</v>
      </c>
    </row>
    <row r="484" spans="1:55" s="116" customFormat="1" ht="32.25" hidden="1" customHeight="1" x14ac:dyDescent="0.25">
      <c r="A484" s="111" t="s">
        <v>638</v>
      </c>
      <c r="B484" s="112"/>
      <c r="C484" s="112"/>
      <c r="D484" s="112"/>
      <c r="E484" s="113">
        <v>854</v>
      </c>
      <c r="F484" s="113"/>
      <c r="G484" s="113"/>
      <c r="H484" s="114" t="s">
        <v>326</v>
      </c>
      <c r="I484" s="113"/>
      <c r="J484" s="76">
        <f t="shared" ref="J484:S486" si="618">J485</f>
        <v>357700</v>
      </c>
      <c r="K484" s="76">
        <f t="shared" si="618"/>
        <v>0</v>
      </c>
      <c r="L484" s="76">
        <f t="shared" si="618"/>
        <v>357700</v>
      </c>
      <c r="M484" s="76">
        <f t="shared" si="618"/>
        <v>0</v>
      </c>
      <c r="N484" s="76">
        <f t="shared" si="618"/>
        <v>30100</v>
      </c>
      <c r="O484" s="76">
        <f t="shared" si="618"/>
        <v>0</v>
      </c>
      <c r="P484" s="76">
        <f t="shared" si="618"/>
        <v>30100</v>
      </c>
      <c r="Q484" s="76">
        <f t="shared" si="618"/>
        <v>0</v>
      </c>
      <c r="R484" s="76">
        <f t="shared" si="618"/>
        <v>387800</v>
      </c>
      <c r="S484" s="76">
        <f t="shared" si="618"/>
        <v>0</v>
      </c>
      <c r="T484" s="76">
        <f t="shared" ref="T484:AC486" si="619">T485</f>
        <v>387800</v>
      </c>
      <c r="U484" s="76">
        <f t="shared" si="619"/>
        <v>0</v>
      </c>
      <c r="V484" s="76">
        <f t="shared" si="619"/>
        <v>0</v>
      </c>
      <c r="W484" s="76">
        <f t="shared" si="619"/>
        <v>0</v>
      </c>
      <c r="X484" s="76">
        <f t="shared" si="619"/>
        <v>0</v>
      </c>
      <c r="Y484" s="76">
        <f t="shared" si="619"/>
        <v>0</v>
      </c>
      <c r="Z484" s="76">
        <f t="shared" si="619"/>
        <v>387800</v>
      </c>
      <c r="AA484" s="76">
        <f t="shared" si="619"/>
        <v>0</v>
      </c>
      <c r="AB484" s="76">
        <f t="shared" si="619"/>
        <v>387800</v>
      </c>
      <c r="AC484" s="76">
        <f t="shared" si="619"/>
        <v>0</v>
      </c>
      <c r="AD484" s="76">
        <f t="shared" ref="AD484:AM486" si="620">AD485</f>
        <v>323900</v>
      </c>
      <c r="AE484" s="76">
        <f t="shared" si="620"/>
        <v>0</v>
      </c>
      <c r="AF484" s="76">
        <f t="shared" si="620"/>
        <v>323900</v>
      </c>
      <c r="AG484" s="76">
        <f t="shared" si="620"/>
        <v>0</v>
      </c>
      <c r="AH484" s="76">
        <f t="shared" si="620"/>
        <v>0</v>
      </c>
      <c r="AI484" s="76">
        <f t="shared" si="620"/>
        <v>0</v>
      </c>
      <c r="AJ484" s="76">
        <f t="shared" si="620"/>
        <v>0</v>
      </c>
      <c r="AK484" s="76">
        <f t="shared" si="620"/>
        <v>0</v>
      </c>
      <c r="AL484" s="76">
        <f t="shared" si="620"/>
        <v>323900</v>
      </c>
      <c r="AM484" s="76">
        <f t="shared" si="620"/>
        <v>0</v>
      </c>
      <c r="AN484" s="76">
        <f t="shared" ref="AN484:AW486" si="621">AN485</f>
        <v>323900</v>
      </c>
      <c r="AO484" s="76">
        <f t="shared" si="621"/>
        <v>0</v>
      </c>
      <c r="AP484" s="76">
        <f t="shared" si="621"/>
        <v>323900</v>
      </c>
      <c r="AQ484" s="76">
        <f t="shared" si="621"/>
        <v>0</v>
      </c>
      <c r="AR484" s="76">
        <f t="shared" si="621"/>
        <v>323900</v>
      </c>
      <c r="AS484" s="76">
        <f t="shared" si="621"/>
        <v>0</v>
      </c>
      <c r="AT484" s="76">
        <f t="shared" si="621"/>
        <v>0</v>
      </c>
      <c r="AU484" s="76">
        <f t="shared" si="621"/>
        <v>0</v>
      </c>
      <c r="AV484" s="76">
        <f t="shared" si="621"/>
        <v>0</v>
      </c>
      <c r="AW484" s="76">
        <f t="shared" si="621"/>
        <v>0</v>
      </c>
      <c r="AX484" s="76">
        <f t="shared" ref="AX484:BA486" si="622">AX485</f>
        <v>323900</v>
      </c>
      <c r="AY484" s="76">
        <f t="shared" si="622"/>
        <v>0</v>
      </c>
      <c r="AZ484" s="76">
        <f t="shared" si="622"/>
        <v>323900</v>
      </c>
      <c r="BA484" s="76">
        <f t="shared" si="622"/>
        <v>0</v>
      </c>
      <c r="BB484" s="103">
        <v>0</v>
      </c>
      <c r="BC484" s="103">
        <v>0</v>
      </c>
    </row>
    <row r="485" spans="1:55" s="11" customFormat="1" ht="32.25" hidden="1" customHeight="1" x14ac:dyDescent="0.25">
      <c r="A485" s="13" t="s">
        <v>327</v>
      </c>
      <c r="B485" s="111"/>
      <c r="C485" s="111"/>
      <c r="D485" s="111"/>
      <c r="E485" s="62">
        <v>854</v>
      </c>
      <c r="F485" s="113" t="s">
        <v>328</v>
      </c>
      <c r="G485" s="113"/>
      <c r="H485" s="62" t="s">
        <v>326</v>
      </c>
      <c r="I485" s="113"/>
      <c r="J485" s="76">
        <f t="shared" si="618"/>
        <v>357700</v>
      </c>
      <c r="K485" s="76">
        <f t="shared" si="618"/>
        <v>0</v>
      </c>
      <c r="L485" s="76">
        <f t="shared" si="618"/>
        <v>357700</v>
      </c>
      <c r="M485" s="76">
        <f t="shared" si="618"/>
        <v>0</v>
      </c>
      <c r="N485" s="76">
        <f t="shared" si="618"/>
        <v>30100</v>
      </c>
      <c r="O485" s="76">
        <f t="shared" si="618"/>
        <v>0</v>
      </c>
      <c r="P485" s="76">
        <f t="shared" si="618"/>
        <v>30100</v>
      </c>
      <c r="Q485" s="76">
        <f t="shared" si="618"/>
        <v>0</v>
      </c>
      <c r="R485" s="76">
        <f t="shared" si="618"/>
        <v>387800</v>
      </c>
      <c r="S485" s="76">
        <f t="shared" si="618"/>
        <v>0</v>
      </c>
      <c r="T485" s="76">
        <f t="shared" si="619"/>
        <v>387800</v>
      </c>
      <c r="U485" s="76">
        <f t="shared" si="619"/>
        <v>0</v>
      </c>
      <c r="V485" s="76">
        <f t="shared" si="619"/>
        <v>0</v>
      </c>
      <c r="W485" s="76">
        <f t="shared" si="619"/>
        <v>0</v>
      </c>
      <c r="X485" s="76">
        <f t="shared" si="619"/>
        <v>0</v>
      </c>
      <c r="Y485" s="76">
        <f t="shared" si="619"/>
        <v>0</v>
      </c>
      <c r="Z485" s="76">
        <f t="shared" si="619"/>
        <v>387800</v>
      </c>
      <c r="AA485" s="76">
        <f t="shared" si="619"/>
        <v>0</v>
      </c>
      <c r="AB485" s="76">
        <f t="shared" si="619"/>
        <v>387800</v>
      </c>
      <c r="AC485" s="76">
        <f t="shared" si="619"/>
        <v>0</v>
      </c>
      <c r="AD485" s="76">
        <f t="shared" si="620"/>
        <v>323900</v>
      </c>
      <c r="AE485" s="76">
        <f t="shared" si="620"/>
        <v>0</v>
      </c>
      <c r="AF485" s="76">
        <f t="shared" si="620"/>
        <v>323900</v>
      </c>
      <c r="AG485" s="76">
        <f t="shared" si="620"/>
        <v>0</v>
      </c>
      <c r="AH485" s="76">
        <f t="shared" si="620"/>
        <v>0</v>
      </c>
      <c r="AI485" s="76">
        <f t="shared" si="620"/>
        <v>0</v>
      </c>
      <c r="AJ485" s="76">
        <f t="shared" si="620"/>
        <v>0</v>
      </c>
      <c r="AK485" s="76">
        <f t="shared" si="620"/>
        <v>0</v>
      </c>
      <c r="AL485" s="76">
        <f t="shared" si="620"/>
        <v>323900</v>
      </c>
      <c r="AM485" s="76">
        <f t="shared" si="620"/>
        <v>0</v>
      </c>
      <c r="AN485" s="76">
        <f t="shared" si="621"/>
        <v>323900</v>
      </c>
      <c r="AO485" s="76">
        <f t="shared" si="621"/>
        <v>0</v>
      </c>
      <c r="AP485" s="76">
        <f t="shared" si="621"/>
        <v>323900</v>
      </c>
      <c r="AQ485" s="76">
        <f t="shared" si="621"/>
        <v>0</v>
      </c>
      <c r="AR485" s="76">
        <f t="shared" si="621"/>
        <v>323900</v>
      </c>
      <c r="AS485" s="76">
        <f t="shared" si="621"/>
        <v>0</v>
      </c>
      <c r="AT485" s="76">
        <f t="shared" si="621"/>
        <v>0</v>
      </c>
      <c r="AU485" s="76">
        <f t="shared" si="621"/>
        <v>0</v>
      </c>
      <c r="AV485" s="76">
        <f t="shared" si="621"/>
        <v>0</v>
      </c>
      <c r="AW485" s="76">
        <f t="shared" si="621"/>
        <v>0</v>
      </c>
      <c r="AX485" s="76">
        <f t="shared" si="622"/>
        <v>323900</v>
      </c>
      <c r="AY485" s="76">
        <f t="shared" si="622"/>
        <v>0</v>
      </c>
      <c r="AZ485" s="76">
        <f t="shared" si="622"/>
        <v>323900</v>
      </c>
      <c r="BA485" s="76">
        <f t="shared" si="622"/>
        <v>0</v>
      </c>
      <c r="BB485" s="103">
        <v>0</v>
      </c>
      <c r="BC485" s="103">
        <v>0</v>
      </c>
    </row>
    <row r="486" spans="1:55" s="11" customFormat="1" ht="32.25" hidden="1" customHeight="1" x14ac:dyDescent="0.25">
      <c r="A486" s="13" t="s">
        <v>639</v>
      </c>
      <c r="B486" s="111"/>
      <c r="C486" s="111"/>
      <c r="D486" s="111"/>
      <c r="E486" s="62">
        <v>854</v>
      </c>
      <c r="F486" s="113" t="s">
        <v>328</v>
      </c>
      <c r="G486" s="113" t="s">
        <v>401</v>
      </c>
      <c r="H486" s="62" t="s">
        <v>326</v>
      </c>
      <c r="I486" s="113"/>
      <c r="J486" s="76">
        <f t="shared" si="618"/>
        <v>357700</v>
      </c>
      <c r="K486" s="76">
        <f t="shared" si="618"/>
        <v>0</v>
      </c>
      <c r="L486" s="76">
        <f t="shared" si="618"/>
        <v>357700</v>
      </c>
      <c r="M486" s="76">
        <f t="shared" si="618"/>
        <v>0</v>
      </c>
      <c r="N486" s="76">
        <f t="shared" si="618"/>
        <v>30100</v>
      </c>
      <c r="O486" s="76">
        <f t="shared" si="618"/>
        <v>0</v>
      </c>
      <c r="P486" s="76">
        <f t="shared" si="618"/>
        <v>30100</v>
      </c>
      <c r="Q486" s="76">
        <f t="shared" si="618"/>
        <v>0</v>
      </c>
      <c r="R486" s="76">
        <f t="shared" si="618"/>
        <v>387800</v>
      </c>
      <c r="S486" s="76">
        <f t="shared" si="618"/>
        <v>0</v>
      </c>
      <c r="T486" s="76">
        <f t="shared" si="619"/>
        <v>387800</v>
      </c>
      <c r="U486" s="76">
        <f t="shared" si="619"/>
        <v>0</v>
      </c>
      <c r="V486" s="76">
        <f t="shared" si="619"/>
        <v>0</v>
      </c>
      <c r="W486" s="76">
        <f t="shared" si="619"/>
        <v>0</v>
      </c>
      <c r="X486" s="76">
        <f t="shared" si="619"/>
        <v>0</v>
      </c>
      <c r="Y486" s="76">
        <f t="shared" si="619"/>
        <v>0</v>
      </c>
      <c r="Z486" s="76">
        <f t="shared" si="619"/>
        <v>387800</v>
      </c>
      <c r="AA486" s="76">
        <f t="shared" si="619"/>
        <v>0</v>
      </c>
      <c r="AB486" s="76">
        <f t="shared" si="619"/>
        <v>387800</v>
      </c>
      <c r="AC486" s="76">
        <f t="shared" si="619"/>
        <v>0</v>
      </c>
      <c r="AD486" s="76">
        <f t="shared" si="620"/>
        <v>323900</v>
      </c>
      <c r="AE486" s="76">
        <f t="shared" si="620"/>
        <v>0</v>
      </c>
      <c r="AF486" s="76">
        <f t="shared" si="620"/>
        <v>323900</v>
      </c>
      <c r="AG486" s="76">
        <f t="shared" si="620"/>
        <v>0</v>
      </c>
      <c r="AH486" s="76">
        <f t="shared" si="620"/>
        <v>0</v>
      </c>
      <c r="AI486" s="76">
        <f t="shared" si="620"/>
        <v>0</v>
      </c>
      <c r="AJ486" s="76">
        <f t="shared" si="620"/>
        <v>0</v>
      </c>
      <c r="AK486" s="76">
        <f t="shared" si="620"/>
        <v>0</v>
      </c>
      <c r="AL486" s="76">
        <f t="shared" si="620"/>
        <v>323900</v>
      </c>
      <c r="AM486" s="76">
        <f t="shared" si="620"/>
        <v>0</v>
      </c>
      <c r="AN486" s="76">
        <f t="shared" si="621"/>
        <v>323900</v>
      </c>
      <c r="AO486" s="76">
        <f t="shared" si="621"/>
        <v>0</v>
      </c>
      <c r="AP486" s="76">
        <f t="shared" si="621"/>
        <v>323900</v>
      </c>
      <c r="AQ486" s="76">
        <f t="shared" si="621"/>
        <v>0</v>
      </c>
      <c r="AR486" s="76">
        <f t="shared" si="621"/>
        <v>323900</v>
      </c>
      <c r="AS486" s="76">
        <f t="shared" si="621"/>
        <v>0</v>
      </c>
      <c r="AT486" s="76">
        <f t="shared" si="621"/>
        <v>0</v>
      </c>
      <c r="AU486" s="76">
        <f t="shared" si="621"/>
        <v>0</v>
      </c>
      <c r="AV486" s="76">
        <f t="shared" si="621"/>
        <v>0</v>
      </c>
      <c r="AW486" s="76">
        <f t="shared" si="621"/>
        <v>0</v>
      </c>
      <c r="AX486" s="76">
        <f t="shared" si="622"/>
        <v>323900</v>
      </c>
      <c r="AY486" s="76">
        <f t="shared" si="622"/>
        <v>0</v>
      </c>
      <c r="AZ486" s="76">
        <f t="shared" si="622"/>
        <v>323900</v>
      </c>
      <c r="BA486" s="76">
        <f t="shared" si="622"/>
        <v>0</v>
      </c>
      <c r="BB486" s="103">
        <v>0</v>
      </c>
      <c r="BC486" s="103">
        <v>0</v>
      </c>
    </row>
    <row r="487" spans="1:55" s="11" customFormat="1" ht="32.25" hidden="1" customHeight="1" x14ac:dyDescent="0.25">
      <c r="A487" s="27" t="s">
        <v>354</v>
      </c>
      <c r="B487" s="12"/>
      <c r="C487" s="12"/>
      <c r="D487" s="12"/>
      <c r="E487" s="62">
        <v>854</v>
      </c>
      <c r="F487" s="63" t="s">
        <v>353</v>
      </c>
      <c r="G487" s="63" t="s">
        <v>401</v>
      </c>
      <c r="H487" s="62" t="s">
        <v>640</v>
      </c>
      <c r="I487" s="63"/>
      <c r="J487" s="77">
        <f t="shared" ref="J487:BA487" si="623">J488+J490</f>
        <v>357700</v>
      </c>
      <c r="K487" s="77">
        <f t="shared" si="623"/>
        <v>0</v>
      </c>
      <c r="L487" s="77">
        <f t="shared" si="623"/>
        <v>357700</v>
      </c>
      <c r="M487" s="77">
        <f t="shared" si="623"/>
        <v>0</v>
      </c>
      <c r="N487" s="77">
        <f t="shared" si="623"/>
        <v>30100</v>
      </c>
      <c r="O487" s="77">
        <f t="shared" si="623"/>
        <v>0</v>
      </c>
      <c r="P487" s="77">
        <f t="shared" si="623"/>
        <v>30100</v>
      </c>
      <c r="Q487" s="77">
        <f t="shared" si="623"/>
        <v>0</v>
      </c>
      <c r="R487" s="77">
        <f t="shared" si="623"/>
        <v>387800</v>
      </c>
      <c r="S487" s="77">
        <f t="shared" si="623"/>
        <v>0</v>
      </c>
      <c r="T487" s="77">
        <f t="shared" si="623"/>
        <v>387800</v>
      </c>
      <c r="U487" s="77">
        <f t="shared" si="623"/>
        <v>0</v>
      </c>
      <c r="V487" s="77">
        <f t="shared" si="623"/>
        <v>0</v>
      </c>
      <c r="W487" s="77">
        <f t="shared" si="623"/>
        <v>0</v>
      </c>
      <c r="X487" s="77">
        <f t="shared" si="623"/>
        <v>0</v>
      </c>
      <c r="Y487" s="77">
        <f t="shared" si="623"/>
        <v>0</v>
      </c>
      <c r="Z487" s="77">
        <f t="shared" si="623"/>
        <v>387800</v>
      </c>
      <c r="AA487" s="77">
        <f t="shared" si="623"/>
        <v>0</v>
      </c>
      <c r="AB487" s="77">
        <f t="shared" si="623"/>
        <v>387800</v>
      </c>
      <c r="AC487" s="77">
        <f t="shared" si="623"/>
        <v>0</v>
      </c>
      <c r="AD487" s="77">
        <f t="shared" si="623"/>
        <v>323900</v>
      </c>
      <c r="AE487" s="77">
        <f t="shared" si="623"/>
        <v>0</v>
      </c>
      <c r="AF487" s="77">
        <f t="shared" si="623"/>
        <v>323900</v>
      </c>
      <c r="AG487" s="77">
        <f t="shared" si="623"/>
        <v>0</v>
      </c>
      <c r="AH487" s="77">
        <f t="shared" si="623"/>
        <v>0</v>
      </c>
      <c r="AI487" s="77">
        <f t="shared" si="623"/>
        <v>0</v>
      </c>
      <c r="AJ487" s="77">
        <f t="shared" si="623"/>
        <v>0</v>
      </c>
      <c r="AK487" s="77">
        <f t="shared" si="623"/>
        <v>0</v>
      </c>
      <c r="AL487" s="77">
        <f t="shared" si="623"/>
        <v>323900</v>
      </c>
      <c r="AM487" s="77">
        <f t="shared" si="623"/>
        <v>0</v>
      </c>
      <c r="AN487" s="77">
        <f t="shared" si="623"/>
        <v>323900</v>
      </c>
      <c r="AO487" s="77">
        <f t="shared" si="623"/>
        <v>0</v>
      </c>
      <c r="AP487" s="77">
        <f t="shared" si="623"/>
        <v>323900</v>
      </c>
      <c r="AQ487" s="77">
        <f t="shared" si="623"/>
        <v>0</v>
      </c>
      <c r="AR487" s="77">
        <f t="shared" si="623"/>
        <v>323900</v>
      </c>
      <c r="AS487" s="77">
        <f t="shared" si="623"/>
        <v>0</v>
      </c>
      <c r="AT487" s="77">
        <f t="shared" si="623"/>
        <v>0</v>
      </c>
      <c r="AU487" s="77">
        <f t="shared" si="623"/>
        <v>0</v>
      </c>
      <c r="AV487" s="77">
        <f t="shared" si="623"/>
        <v>0</v>
      </c>
      <c r="AW487" s="77">
        <f t="shared" si="623"/>
        <v>0</v>
      </c>
      <c r="AX487" s="77">
        <f t="shared" si="623"/>
        <v>323900</v>
      </c>
      <c r="AY487" s="77">
        <f t="shared" si="623"/>
        <v>0</v>
      </c>
      <c r="AZ487" s="77">
        <f t="shared" si="623"/>
        <v>323900</v>
      </c>
      <c r="BA487" s="77">
        <f t="shared" si="623"/>
        <v>0</v>
      </c>
      <c r="BB487" s="103">
        <v>0</v>
      </c>
      <c r="BC487" s="103">
        <v>0</v>
      </c>
    </row>
    <row r="488" spans="1:55" s="11" customFormat="1" ht="32.25" hidden="1" customHeight="1" x14ac:dyDescent="0.25">
      <c r="A488" s="27" t="s">
        <v>333</v>
      </c>
      <c r="B488" s="12"/>
      <c r="C488" s="12"/>
      <c r="D488" s="12"/>
      <c r="E488" s="62">
        <v>854</v>
      </c>
      <c r="F488" s="63" t="s">
        <v>328</v>
      </c>
      <c r="G488" s="63" t="s">
        <v>401</v>
      </c>
      <c r="H488" s="62" t="s">
        <v>640</v>
      </c>
      <c r="I488" s="63" t="s">
        <v>334</v>
      </c>
      <c r="J488" s="77">
        <f t="shared" ref="J488:BA488" si="624">J489</f>
        <v>301300</v>
      </c>
      <c r="K488" s="77">
        <f t="shared" si="624"/>
        <v>0</v>
      </c>
      <c r="L488" s="77">
        <f t="shared" si="624"/>
        <v>301300</v>
      </c>
      <c r="M488" s="77">
        <f t="shared" si="624"/>
        <v>0</v>
      </c>
      <c r="N488" s="77">
        <f t="shared" si="624"/>
        <v>30100</v>
      </c>
      <c r="O488" s="77">
        <f t="shared" si="624"/>
        <v>0</v>
      </c>
      <c r="P488" s="77">
        <f t="shared" si="624"/>
        <v>30100</v>
      </c>
      <c r="Q488" s="77">
        <f t="shared" si="624"/>
        <v>0</v>
      </c>
      <c r="R488" s="77">
        <f t="shared" si="624"/>
        <v>331400</v>
      </c>
      <c r="S488" s="77">
        <f t="shared" si="624"/>
        <v>0</v>
      </c>
      <c r="T488" s="77">
        <f t="shared" si="624"/>
        <v>331400</v>
      </c>
      <c r="U488" s="77">
        <f t="shared" si="624"/>
        <v>0</v>
      </c>
      <c r="V488" s="77">
        <f t="shared" si="624"/>
        <v>0</v>
      </c>
      <c r="W488" s="77">
        <f t="shared" si="624"/>
        <v>0</v>
      </c>
      <c r="X488" s="77">
        <f t="shared" si="624"/>
        <v>0</v>
      </c>
      <c r="Y488" s="77">
        <f t="shared" si="624"/>
        <v>0</v>
      </c>
      <c r="Z488" s="77">
        <f t="shared" si="624"/>
        <v>331400</v>
      </c>
      <c r="AA488" s="77">
        <f t="shared" si="624"/>
        <v>0</v>
      </c>
      <c r="AB488" s="77">
        <f t="shared" si="624"/>
        <v>331400</v>
      </c>
      <c r="AC488" s="77">
        <f t="shared" si="624"/>
        <v>0</v>
      </c>
      <c r="AD488" s="77">
        <f t="shared" si="624"/>
        <v>301300</v>
      </c>
      <c r="AE488" s="77">
        <f t="shared" si="624"/>
        <v>0</v>
      </c>
      <c r="AF488" s="77">
        <f t="shared" si="624"/>
        <v>301300</v>
      </c>
      <c r="AG488" s="77">
        <f t="shared" si="624"/>
        <v>0</v>
      </c>
      <c r="AH488" s="77">
        <f t="shared" si="624"/>
        <v>0</v>
      </c>
      <c r="AI488" s="77">
        <f t="shared" si="624"/>
        <v>0</v>
      </c>
      <c r="AJ488" s="77">
        <f t="shared" si="624"/>
        <v>0</v>
      </c>
      <c r="AK488" s="77">
        <f t="shared" si="624"/>
        <v>0</v>
      </c>
      <c r="AL488" s="77">
        <f t="shared" si="624"/>
        <v>301300</v>
      </c>
      <c r="AM488" s="77">
        <f t="shared" si="624"/>
        <v>0</v>
      </c>
      <c r="AN488" s="77">
        <f t="shared" si="624"/>
        <v>301300</v>
      </c>
      <c r="AO488" s="77">
        <f t="shared" si="624"/>
        <v>0</v>
      </c>
      <c r="AP488" s="77">
        <f t="shared" si="624"/>
        <v>301300</v>
      </c>
      <c r="AQ488" s="77">
        <f t="shared" si="624"/>
        <v>0</v>
      </c>
      <c r="AR488" s="77">
        <f t="shared" si="624"/>
        <v>301300</v>
      </c>
      <c r="AS488" s="77">
        <f t="shared" si="624"/>
        <v>0</v>
      </c>
      <c r="AT488" s="77">
        <f t="shared" si="624"/>
        <v>0</v>
      </c>
      <c r="AU488" s="77">
        <f t="shared" si="624"/>
        <v>0</v>
      </c>
      <c r="AV488" s="77">
        <f t="shared" si="624"/>
        <v>0</v>
      </c>
      <c r="AW488" s="77">
        <f t="shared" si="624"/>
        <v>0</v>
      </c>
      <c r="AX488" s="77">
        <f t="shared" si="624"/>
        <v>301300</v>
      </c>
      <c r="AY488" s="77">
        <f t="shared" si="624"/>
        <v>0</v>
      </c>
      <c r="AZ488" s="77">
        <f t="shared" si="624"/>
        <v>301300</v>
      </c>
      <c r="BA488" s="77">
        <f t="shared" si="624"/>
        <v>0</v>
      </c>
      <c r="BB488" s="103">
        <v>0</v>
      </c>
      <c r="BC488" s="103">
        <v>0</v>
      </c>
    </row>
    <row r="489" spans="1:55" s="11" customFormat="1" ht="32.25" hidden="1" customHeight="1" x14ac:dyDescent="0.25">
      <c r="A489" s="27" t="s">
        <v>335</v>
      </c>
      <c r="B489" s="12"/>
      <c r="C489" s="12"/>
      <c r="D489" s="12"/>
      <c r="E489" s="62">
        <v>854</v>
      </c>
      <c r="F489" s="63" t="s">
        <v>328</v>
      </c>
      <c r="G489" s="63" t="s">
        <v>401</v>
      </c>
      <c r="H489" s="62" t="s">
        <v>640</v>
      </c>
      <c r="I489" s="63" t="s">
        <v>336</v>
      </c>
      <c r="J489" s="77">
        <v>301300</v>
      </c>
      <c r="K489" s="77"/>
      <c r="L489" s="77">
        <f>J489</f>
        <v>301300</v>
      </c>
      <c r="M489" s="77"/>
      <c r="N489" s="77">
        <v>30100</v>
      </c>
      <c r="O489" s="77"/>
      <c r="P489" s="77">
        <f>N489</f>
        <v>30100</v>
      </c>
      <c r="Q489" s="77"/>
      <c r="R489" s="77">
        <f>J489+N489</f>
        <v>331400</v>
      </c>
      <c r="S489" s="77">
        <f>K489+O489</f>
        <v>0</v>
      </c>
      <c r="T489" s="77">
        <f>L489+P489</f>
        <v>331400</v>
      </c>
      <c r="U489" s="77">
        <f>M489+Q489</f>
        <v>0</v>
      </c>
      <c r="V489" s="77"/>
      <c r="W489" s="77"/>
      <c r="X489" s="77">
        <f>V489</f>
        <v>0</v>
      </c>
      <c r="Y489" s="77"/>
      <c r="Z489" s="77">
        <f>R489+V489</f>
        <v>331400</v>
      </c>
      <c r="AA489" s="77">
        <f>S489+W489</f>
        <v>0</v>
      </c>
      <c r="AB489" s="77">
        <f>T489+X489</f>
        <v>331400</v>
      </c>
      <c r="AC489" s="77">
        <f>U489+Y489</f>
        <v>0</v>
      </c>
      <c r="AD489" s="77">
        <v>301300</v>
      </c>
      <c r="AE489" s="77"/>
      <c r="AF489" s="77">
        <f>AD489</f>
        <v>301300</v>
      </c>
      <c r="AG489" s="77"/>
      <c r="AH489" s="77"/>
      <c r="AI489" s="77"/>
      <c r="AJ489" s="77">
        <f>AH489</f>
        <v>0</v>
      </c>
      <c r="AK489" s="77"/>
      <c r="AL489" s="77">
        <f>AD489+AH489</f>
        <v>301300</v>
      </c>
      <c r="AM489" s="77">
        <f>AE489+AI489</f>
        <v>0</v>
      </c>
      <c r="AN489" s="77">
        <f>AF489+AJ489</f>
        <v>301300</v>
      </c>
      <c r="AO489" s="77">
        <f>AG489+AK489</f>
        <v>0</v>
      </c>
      <c r="AP489" s="77">
        <v>301300</v>
      </c>
      <c r="AQ489" s="77"/>
      <c r="AR489" s="77">
        <f>AP489</f>
        <v>301300</v>
      </c>
      <c r="AS489" s="77"/>
      <c r="AT489" s="77"/>
      <c r="AU489" s="77"/>
      <c r="AV489" s="77">
        <f>AT489</f>
        <v>0</v>
      </c>
      <c r="AW489" s="77"/>
      <c r="AX489" s="77">
        <f>AP489+AT489</f>
        <v>301300</v>
      </c>
      <c r="AY489" s="77">
        <f>AQ489+AU489</f>
        <v>0</v>
      </c>
      <c r="AZ489" s="77">
        <f>AR489+AV489</f>
        <v>301300</v>
      </c>
      <c r="BA489" s="77">
        <f>AS489+AW489</f>
        <v>0</v>
      </c>
      <c r="BB489" s="103">
        <v>0</v>
      </c>
      <c r="BC489" s="103">
        <v>0</v>
      </c>
    </row>
    <row r="490" spans="1:55" s="11" customFormat="1" ht="32.25" hidden="1" customHeight="1" x14ac:dyDescent="0.25">
      <c r="A490" s="27" t="s">
        <v>337</v>
      </c>
      <c r="B490" s="12"/>
      <c r="C490" s="12"/>
      <c r="D490" s="12"/>
      <c r="E490" s="62">
        <v>854</v>
      </c>
      <c r="F490" s="63" t="s">
        <v>328</v>
      </c>
      <c r="G490" s="63" t="s">
        <v>401</v>
      </c>
      <c r="H490" s="62" t="s">
        <v>640</v>
      </c>
      <c r="I490" s="63" t="s">
        <v>338</v>
      </c>
      <c r="J490" s="77">
        <f t="shared" ref="J490:BA490" si="625">J491</f>
        <v>56400</v>
      </c>
      <c r="K490" s="77">
        <f t="shared" si="625"/>
        <v>0</v>
      </c>
      <c r="L490" s="77">
        <f t="shared" si="625"/>
        <v>56400</v>
      </c>
      <c r="M490" s="77">
        <f t="shared" si="625"/>
        <v>0</v>
      </c>
      <c r="N490" s="77">
        <f t="shared" si="625"/>
        <v>0</v>
      </c>
      <c r="O490" s="77">
        <f t="shared" si="625"/>
        <v>0</v>
      </c>
      <c r="P490" s="77">
        <f t="shared" si="625"/>
        <v>0</v>
      </c>
      <c r="Q490" s="77">
        <f t="shared" si="625"/>
        <v>0</v>
      </c>
      <c r="R490" s="77">
        <f t="shared" si="625"/>
        <v>56400</v>
      </c>
      <c r="S490" s="77">
        <f t="shared" si="625"/>
        <v>0</v>
      </c>
      <c r="T490" s="77">
        <f t="shared" si="625"/>
        <v>56400</v>
      </c>
      <c r="U490" s="77">
        <f t="shared" si="625"/>
        <v>0</v>
      </c>
      <c r="V490" s="77">
        <f t="shared" si="625"/>
        <v>0</v>
      </c>
      <c r="W490" s="77">
        <f t="shared" si="625"/>
        <v>0</v>
      </c>
      <c r="X490" s="77">
        <f t="shared" si="625"/>
        <v>0</v>
      </c>
      <c r="Y490" s="77">
        <f t="shared" si="625"/>
        <v>0</v>
      </c>
      <c r="Z490" s="77">
        <f t="shared" si="625"/>
        <v>56400</v>
      </c>
      <c r="AA490" s="77">
        <f t="shared" si="625"/>
        <v>0</v>
      </c>
      <c r="AB490" s="77">
        <f t="shared" si="625"/>
        <v>56400</v>
      </c>
      <c r="AC490" s="77">
        <f t="shared" si="625"/>
        <v>0</v>
      </c>
      <c r="AD490" s="77">
        <f t="shared" si="625"/>
        <v>22600</v>
      </c>
      <c r="AE490" s="77">
        <f t="shared" si="625"/>
        <v>0</v>
      </c>
      <c r="AF490" s="77">
        <f t="shared" si="625"/>
        <v>22600</v>
      </c>
      <c r="AG490" s="77">
        <f t="shared" si="625"/>
        <v>0</v>
      </c>
      <c r="AH490" s="77">
        <f t="shared" si="625"/>
        <v>0</v>
      </c>
      <c r="AI490" s="77">
        <f t="shared" si="625"/>
        <v>0</v>
      </c>
      <c r="AJ490" s="77">
        <f t="shared" si="625"/>
        <v>0</v>
      </c>
      <c r="AK490" s="77">
        <f t="shared" si="625"/>
        <v>0</v>
      </c>
      <c r="AL490" s="77">
        <f t="shared" si="625"/>
        <v>22600</v>
      </c>
      <c r="AM490" s="77">
        <f t="shared" si="625"/>
        <v>0</v>
      </c>
      <c r="AN490" s="77">
        <f t="shared" si="625"/>
        <v>22600</v>
      </c>
      <c r="AO490" s="77">
        <f t="shared" si="625"/>
        <v>0</v>
      </c>
      <c r="AP490" s="77">
        <f t="shared" si="625"/>
        <v>22600</v>
      </c>
      <c r="AQ490" s="77">
        <f t="shared" si="625"/>
        <v>0</v>
      </c>
      <c r="AR490" s="77">
        <f t="shared" si="625"/>
        <v>22600</v>
      </c>
      <c r="AS490" s="77">
        <f t="shared" si="625"/>
        <v>0</v>
      </c>
      <c r="AT490" s="77">
        <f t="shared" si="625"/>
        <v>0</v>
      </c>
      <c r="AU490" s="77">
        <f t="shared" si="625"/>
        <v>0</v>
      </c>
      <c r="AV490" s="77">
        <f t="shared" si="625"/>
        <v>0</v>
      </c>
      <c r="AW490" s="77">
        <f t="shared" si="625"/>
        <v>0</v>
      </c>
      <c r="AX490" s="77">
        <f t="shared" si="625"/>
        <v>22600</v>
      </c>
      <c r="AY490" s="77">
        <f t="shared" si="625"/>
        <v>0</v>
      </c>
      <c r="AZ490" s="77">
        <f t="shared" si="625"/>
        <v>22600</v>
      </c>
      <c r="BA490" s="77">
        <f t="shared" si="625"/>
        <v>0</v>
      </c>
      <c r="BB490" s="103">
        <v>0</v>
      </c>
      <c r="BC490" s="103">
        <v>0</v>
      </c>
    </row>
    <row r="491" spans="1:55" s="11" customFormat="1" ht="32.25" hidden="1" customHeight="1" x14ac:dyDescent="0.25">
      <c r="A491" s="27" t="s">
        <v>339</v>
      </c>
      <c r="B491" s="12"/>
      <c r="C491" s="12"/>
      <c r="D491" s="12"/>
      <c r="E491" s="62">
        <v>854</v>
      </c>
      <c r="F491" s="63" t="s">
        <v>328</v>
      </c>
      <c r="G491" s="63" t="s">
        <v>401</v>
      </c>
      <c r="H491" s="62" t="s">
        <v>640</v>
      </c>
      <c r="I491" s="63" t="s">
        <v>340</v>
      </c>
      <c r="J491" s="77">
        <v>56400</v>
      </c>
      <c r="K491" s="77"/>
      <c r="L491" s="77">
        <f>J491</f>
        <v>56400</v>
      </c>
      <c r="M491" s="77"/>
      <c r="N491" s="77"/>
      <c r="O491" s="77"/>
      <c r="P491" s="77">
        <f>N491</f>
        <v>0</v>
      </c>
      <c r="Q491" s="77"/>
      <c r="R491" s="77">
        <f>J491+N491</f>
        <v>56400</v>
      </c>
      <c r="S491" s="77">
        <f>K491+O491</f>
        <v>0</v>
      </c>
      <c r="T491" s="77">
        <f>L491+P491</f>
        <v>56400</v>
      </c>
      <c r="U491" s="77">
        <f>M491+Q491</f>
        <v>0</v>
      </c>
      <c r="V491" s="77"/>
      <c r="W491" s="77"/>
      <c r="X491" s="77">
        <f>V491</f>
        <v>0</v>
      </c>
      <c r="Y491" s="77"/>
      <c r="Z491" s="77">
        <f>R491+V491</f>
        <v>56400</v>
      </c>
      <c r="AA491" s="77">
        <f>S491+W491</f>
        <v>0</v>
      </c>
      <c r="AB491" s="77">
        <f>T491+X491</f>
        <v>56400</v>
      </c>
      <c r="AC491" s="77">
        <f>U491+Y491</f>
        <v>0</v>
      </c>
      <c r="AD491" s="77">
        <v>22600</v>
      </c>
      <c r="AE491" s="77"/>
      <c r="AF491" s="77">
        <f>AD491</f>
        <v>22600</v>
      </c>
      <c r="AG491" s="77"/>
      <c r="AH491" s="77"/>
      <c r="AI491" s="77"/>
      <c r="AJ491" s="77">
        <f>AH491</f>
        <v>0</v>
      </c>
      <c r="AK491" s="77"/>
      <c r="AL491" s="77">
        <f>AD491+AH491</f>
        <v>22600</v>
      </c>
      <c r="AM491" s="77">
        <f>AE491+AI491</f>
        <v>0</v>
      </c>
      <c r="AN491" s="77">
        <f>AF491+AJ491</f>
        <v>22600</v>
      </c>
      <c r="AO491" s="77">
        <f>AG491+AK491</f>
        <v>0</v>
      </c>
      <c r="AP491" s="77">
        <v>22600</v>
      </c>
      <c r="AQ491" s="77"/>
      <c r="AR491" s="77">
        <f>AP491</f>
        <v>22600</v>
      </c>
      <c r="AS491" s="77"/>
      <c r="AT491" s="77"/>
      <c r="AU491" s="77"/>
      <c r="AV491" s="77">
        <f>AT491</f>
        <v>0</v>
      </c>
      <c r="AW491" s="77"/>
      <c r="AX491" s="77">
        <f>AP491+AT491</f>
        <v>22600</v>
      </c>
      <c r="AY491" s="77">
        <f>AQ491+AU491</f>
        <v>0</v>
      </c>
      <c r="AZ491" s="77">
        <f>AR491+AV491</f>
        <v>22600</v>
      </c>
      <c r="BA491" s="77">
        <f>AS491+AW491</f>
        <v>0</v>
      </c>
      <c r="BB491" s="103">
        <v>0</v>
      </c>
      <c r="BC491" s="103">
        <v>0</v>
      </c>
    </row>
    <row r="492" spans="1:55" s="116" customFormat="1" ht="51.75" hidden="1" customHeight="1" x14ac:dyDescent="0.25">
      <c r="A492" s="111" t="s">
        <v>641</v>
      </c>
      <c r="B492" s="112"/>
      <c r="C492" s="112"/>
      <c r="D492" s="112"/>
      <c r="E492" s="119">
        <v>857</v>
      </c>
      <c r="F492" s="113"/>
      <c r="G492" s="113"/>
      <c r="H492" s="114" t="s">
        <v>326</v>
      </c>
      <c r="I492" s="113"/>
      <c r="J492" s="76">
        <f t="shared" ref="J492:S493" si="626">J493</f>
        <v>709100</v>
      </c>
      <c r="K492" s="76">
        <f t="shared" si="626"/>
        <v>0</v>
      </c>
      <c r="L492" s="76">
        <f t="shared" si="626"/>
        <v>691100</v>
      </c>
      <c r="M492" s="76">
        <f t="shared" si="626"/>
        <v>18000</v>
      </c>
      <c r="N492" s="76">
        <f t="shared" si="626"/>
        <v>58100</v>
      </c>
      <c r="O492" s="76">
        <f t="shared" si="626"/>
        <v>0</v>
      </c>
      <c r="P492" s="76">
        <f t="shared" si="626"/>
        <v>58100</v>
      </c>
      <c r="Q492" s="76">
        <f t="shared" si="626"/>
        <v>0</v>
      </c>
      <c r="R492" s="76">
        <f t="shared" si="626"/>
        <v>767200</v>
      </c>
      <c r="S492" s="76">
        <f t="shared" si="626"/>
        <v>0</v>
      </c>
      <c r="T492" s="76">
        <f t="shared" ref="T492:AC493" si="627">T493</f>
        <v>749200</v>
      </c>
      <c r="U492" s="76">
        <f t="shared" si="627"/>
        <v>18000</v>
      </c>
      <c r="V492" s="76">
        <f t="shared" si="627"/>
        <v>0</v>
      </c>
      <c r="W492" s="76">
        <f t="shared" si="627"/>
        <v>0</v>
      </c>
      <c r="X492" s="76">
        <f t="shared" si="627"/>
        <v>0</v>
      </c>
      <c r="Y492" s="76">
        <f t="shared" si="627"/>
        <v>0</v>
      </c>
      <c r="Z492" s="76">
        <f t="shared" si="627"/>
        <v>767200</v>
      </c>
      <c r="AA492" s="76">
        <f t="shared" si="627"/>
        <v>0</v>
      </c>
      <c r="AB492" s="76">
        <f t="shared" si="627"/>
        <v>749200</v>
      </c>
      <c r="AC492" s="76">
        <f t="shared" si="627"/>
        <v>18000</v>
      </c>
      <c r="AD492" s="76">
        <f t="shared" ref="AD492:AM493" si="628">AD493</f>
        <v>686600</v>
      </c>
      <c r="AE492" s="76">
        <f t="shared" si="628"/>
        <v>0</v>
      </c>
      <c r="AF492" s="76">
        <f t="shared" si="628"/>
        <v>668600</v>
      </c>
      <c r="AG492" s="76">
        <f t="shared" si="628"/>
        <v>18000</v>
      </c>
      <c r="AH492" s="76">
        <f t="shared" si="628"/>
        <v>0</v>
      </c>
      <c r="AI492" s="76">
        <f t="shared" si="628"/>
        <v>0</v>
      </c>
      <c r="AJ492" s="76">
        <f t="shared" si="628"/>
        <v>0</v>
      </c>
      <c r="AK492" s="76">
        <f t="shared" si="628"/>
        <v>0</v>
      </c>
      <c r="AL492" s="76">
        <f t="shared" si="628"/>
        <v>686600</v>
      </c>
      <c r="AM492" s="76">
        <f t="shared" si="628"/>
        <v>0</v>
      </c>
      <c r="AN492" s="76">
        <f t="shared" ref="AN492:AW493" si="629">AN493</f>
        <v>668600</v>
      </c>
      <c r="AO492" s="76">
        <f t="shared" si="629"/>
        <v>18000</v>
      </c>
      <c r="AP492" s="76">
        <f t="shared" si="629"/>
        <v>686600</v>
      </c>
      <c r="AQ492" s="76">
        <f t="shared" si="629"/>
        <v>0</v>
      </c>
      <c r="AR492" s="76">
        <f t="shared" si="629"/>
        <v>668600</v>
      </c>
      <c r="AS492" s="76">
        <f t="shared" si="629"/>
        <v>18000</v>
      </c>
      <c r="AT492" s="76">
        <f t="shared" si="629"/>
        <v>0</v>
      </c>
      <c r="AU492" s="76">
        <f t="shared" si="629"/>
        <v>0</v>
      </c>
      <c r="AV492" s="76">
        <f t="shared" si="629"/>
        <v>0</v>
      </c>
      <c r="AW492" s="76">
        <f t="shared" si="629"/>
        <v>0</v>
      </c>
      <c r="AX492" s="76">
        <f t="shared" ref="AX492:BA493" si="630">AX493</f>
        <v>686600</v>
      </c>
      <c r="AY492" s="76">
        <f t="shared" si="630"/>
        <v>0</v>
      </c>
      <c r="AZ492" s="76">
        <f t="shared" si="630"/>
        <v>668600</v>
      </c>
      <c r="BA492" s="76">
        <f t="shared" si="630"/>
        <v>18000</v>
      </c>
      <c r="BB492" s="103">
        <v>0</v>
      </c>
      <c r="BC492" s="103">
        <v>0</v>
      </c>
    </row>
    <row r="493" spans="1:55" s="116" customFormat="1" ht="32.25" hidden="1" customHeight="1" x14ac:dyDescent="0.25">
      <c r="A493" s="13" t="s">
        <v>327</v>
      </c>
      <c r="B493" s="111"/>
      <c r="C493" s="111"/>
      <c r="D493" s="111"/>
      <c r="E493" s="119">
        <v>857</v>
      </c>
      <c r="F493" s="113" t="s">
        <v>328</v>
      </c>
      <c r="G493" s="113"/>
      <c r="H493" s="62" t="s">
        <v>326</v>
      </c>
      <c r="I493" s="113"/>
      <c r="J493" s="76">
        <f t="shared" si="626"/>
        <v>709100</v>
      </c>
      <c r="K493" s="76">
        <f t="shared" si="626"/>
        <v>0</v>
      </c>
      <c r="L493" s="76">
        <f t="shared" si="626"/>
        <v>691100</v>
      </c>
      <c r="M493" s="76">
        <f t="shared" si="626"/>
        <v>18000</v>
      </c>
      <c r="N493" s="76">
        <f t="shared" si="626"/>
        <v>58100</v>
      </c>
      <c r="O493" s="76">
        <f t="shared" si="626"/>
        <v>0</v>
      </c>
      <c r="P493" s="76">
        <f t="shared" si="626"/>
        <v>58100</v>
      </c>
      <c r="Q493" s="76">
        <f t="shared" si="626"/>
        <v>0</v>
      </c>
      <c r="R493" s="76">
        <f t="shared" si="626"/>
        <v>767200</v>
      </c>
      <c r="S493" s="76">
        <f t="shared" si="626"/>
        <v>0</v>
      </c>
      <c r="T493" s="76">
        <f t="shared" si="627"/>
        <v>749200</v>
      </c>
      <c r="U493" s="76">
        <f t="shared" si="627"/>
        <v>18000</v>
      </c>
      <c r="V493" s="76">
        <f t="shared" si="627"/>
        <v>0</v>
      </c>
      <c r="W493" s="76">
        <f t="shared" si="627"/>
        <v>0</v>
      </c>
      <c r="X493" s="76">
        <f t="shared" si="627"/>
        <v>0</v>
      </c>
      <c r="Y493" s="76">
        <f t="shared" si="627"/>
        <v>0</v>
      </c>
      <c r="Z493" s="76">
        <f t="shared" si="627"/>
        <v>767200</v>
      </c>
      <c r="AA493" s="76">
        <f t="shared" si="627"/>
        <v>0</v>
      </c>
      <c r="AB493" s="76">
        <f t="shared" si="627"/>
        <v>749200</v>
      </c>
      <c r="AC493" s="76">
        <f t="shared" si="627"/>
        <v>18000</v>
      </c>
      <c r="AD493" s="76">
        <f t="shared" si="628"/>
        <v>686600</v>
      </c>
      <c r="AE493" s="76">
        <f t="shared" si="628"/>
        <v>0</v>
      </c>
      <c r="AF493" s="76">
        <f t="shared" si="628"/>
        <v>668600</v>
      </c>
      <c r="AG493" s="76">
        <f t="shared" si="628"/>
        <v>18000</v>
      </c>
      <c r="AH493" s="76">
        <f t="shared" si="628"/>
        <v>0</v>
      </c>
      <c r="AI493" s="76">
        <f t="shared" si="628"/>
        <v>0</v>
      </c>
      <c r="AJ493" s="76">
        <f t="shared" si="628"/>
        <v>0</v>
      </c>
      <c r="AK493" s="76">
        <f t="shared" si="628"/>
        <v>0</v>
      </c>
      <c r="AL493" s="76">
        <f t="shared" si="628"/>
        <v>686600</v>
      </c>
      <c r="AM493" s="76">
        <f t="shared" si="628"/>
        <v>0</v>
      </c>
      <c r="AN493" s="76">
        <f t="shared" si="629"/>
        <v>668600</v>
      </c>
      <c r="AO493" s="76">
        <f t="shared" si="629"/>
        <v>18000</v>
      </c>
      <c r="AP493" s="76">
        <f t="shared" si="629"/>
        <v>686600</v>
      </c>
      <c r="AQ493" s="76">
        <f t="shared" si="629"/>
        <v>0</v>
      </c>
      <c r="AR493" s="76">
        <f t="shared" si="629"/>
        <v>668600</v>
      </c>
      <c r="AS493" s="76">
        <f t="shared" si="629"/>
        <v>18000</v>
      </c>
      <c r="AT493" s="76">
        <f t="shared" si="629"/>
        <v>0</v>
      </c>
      <c r="AU493" s="76">
        <f t="shared" si="629"/>
        <v>0</v>
      </c>
      <c r="AV493" s="76">
        <f t="shared" si="629"/>
        <v>0</v>
      </c>
      <c r="AW493" s="76">
        <f t="shared" si="629"/>
        <v>0</v>
      </c>
      <c r="AX493" s="76">
        <f t="shared" si="630"/>
        <v>686600</v>
      </c>
      <c r="AY493" s="76">
        <f t="shared" si="630"/>
        <v>0</v>
      </c>
      <c r="AZ493" s="76">
        <f t="shared" si="630"/>
        <v>668600</v>
      </c>
      <c r="BA493" s="76">
        <f t="shared" si="630"/>
        <v>18000</v>
      </c>
      <c r="BB493" s="103">
        <v>0</v>
      </c>
      <c r="BC493" s="103">
        <v>0</v>
      </c>
    </row>
    <row r="494" spans="1:55" s="116" customFormat="1" ht="32.25" hidden="1" customHeight="1" x14ac:dyDescent="0.25">
      <c r="A494" s="13" t="s">
        <v>618</v>
      </c>
      <c r="B494" s="111"/>
      <c r="C494" s="111"/>
      <c r="D494" s="111"/>
      <c r="E494" s="62">
        <v>857</v>
      </c>
      <c r="F494" s="113" t="s">
        <v>328</v>
      </c>
      <c r="G494" s="113" t="s">
        <v>530</v>
      </c>
      <c r="H494" s="62" t="s">
        <v>326</v>
      </c>
      <c r="I494" s="113"/>
      <c r="J494" s="76">
        <f t="shared" ref="J494:BA494" si="631">J495+J498+J502</f>
        <v>709100</v>
      </c>
      <c r="K494" s="76">
        <f t="shared" si="631"/>
        <v>0</v>
      </c>
      <c r="L494" s="76">
        <f t="shared" si="631"/>
        <v>691100</v>
      </c>
      <c r="M494" s="76">
        <f t="shared" si="631"/>
        <v>18000</v>
      </c>
      <c r="N494" s="76">
        <f t="shared" si="631"/>
        <v>58100</v>
      </c>
      <c r="O494" s="76">
        <f t="shared" si="631"/>
        <v>0</v>
      </c>
      <c r="P494" s="76">
        <f t="shared" si="631"/>
        <v>58100</v>
      </c>
      <c r="Q494" s="76">
        <f t="shared" si="631"/>
        <v>0</v>
      </c>
      <c r="R494" s="76">
        <f t="shared" si="631"/>
        <v>767200</v>
      </c>
      <c r="S494" s="76">
        <f t="shared" si="631"/>
        <v>0</v>
      </c>
      <c r="T494" s="76">
        <f t="shared" si="631"/>
        <v>749200</v>
      </c>
      <c r="U494" s="76">
        <f t="shared" si="631"/>
        <v>18000</v>
      </c>
      <c r="V494" s="76">
        <f t="shared" si="631"/>
        <v>0</v>
      </c>
      <c r="W494" s="76">
        <f t="shared" si="631"/>
        <v>0</v>
      </c>
      <c r="X494" s="76">
        <f t="shared" si="631"/>
        <v>0</v>
      </c>
      <c r="Y494" s="76">
        <f t="shared" si="631"/>
        <v>0</v>
      </c>
      <c r="Z494" s="76">
        <f t="shared" si="631"/>
        <v>767200</v>
      </c>
      <c r="AA494" s="76">
        <f t="shared" si="631"/>
        <v>0</v>
      </c>
      <c r="AB494" s="76">
        <f t="shared" si="631"/>
        <v>749200</v>
      </c>
      <c r="AC494" s="76">
        <f t="shared" si="631"/>
        <v>18000</v>
      </c>
      <c r="AD494" s="76">
        <f t="shared" si="631"/>
        <v>686600</v>
      </c>
      <c r="AE494" s="76">
        <f t="shared" si="631"/>
        <v>0</v>
      </c>
      <c r="AF494" s="76">
        <f t="shared" si="631"/>
        <v>668600</v>
      </c>
      <c r="AG494" s="76">
        <f t="shared" si="631"/>
        <v>18000</v>
      </c>
      <c r="AH494" s="76">
        <f t="shared" si="631"/>
        <v>0</v>
      </c>
      <c r="AI494" s="76">
        <f t="shared" si="631"/>
        <v>0</v>
      </c>
      <c r="AJ494" s="76">
        <f t="shared" si="631"/>
        <v>0</v>
      </c>
      <c r="AK494" s="76">
        <f t="shared" si="631"/>
        <v>0</v>
      </c>
      <c r="AL494" s="76">
        <f t="shared" si="631"/>
        <v>686600</v>
      </c>
      <c r="AM494" s="76">
        <f t="shared" si="631"/>
        <v>0</v>
      </c>
      <c r="AN494" s="76">
        <f t="shared" si="631"/>
        <v>668600</v>
      </c>
      <c r="AO494" s="76">
        <f t="shared" si="631"/>
        <v>18000</v>
      </c>
      <c r="AP494" s="76">
        <f t="shared" si="631"/>
        <v>686600</v>
      </c>
      <c r="AQ494" s="76">
        <f t="shared" si="631"/>
        <v>0</v>
      </c>
      <c r="AR494" s="76">
        <f t="shared" si="631"/>
        <v>668600</v>
      </c>
      <c r="AS494" s="76">
        <f t="shared" si="631"/>
        <v>18000</v>
      </c>
      <c r="AT494" s="76">
        <f t="shared" si="631"/>
        <v>0</v>
      </c>
      <c r="AU494" s="76">
        <f t="shared" si="631"/>
        <v>0</v>
      </c>
      <c r="AV494" s="76">
        <f t="shared" si="631"/>
        <v>0</v>
      </c>
      <c r="AW494" s="76">
        <f t="shared" si="631"/>
        <v>0</v>
      </c>
      <c r="AX494" s="76">
        <f t="shared" si="631"/>
        <v>686600</v>
      </c>
      <c r="AY494" s="76">
        <f t="shared" si="631"/>
        <v>0</v>
      </c>
      <c r="AZ494" s="76">
        <f t="shared" si="631"/>
        <v>668600</v>
      </c>
      <c r="BA494" s="76">
        <f t="shared" si="631"/>
        <v>18000</v>
      </c>
      <c r="BB494" s="103">
        <v>0</v>
      </c>
      <c r="BC494" s="103">
        <v>0</v>
      </c>
    </row>
    <row r="495" spans="1:55" s="116" customFormat="1" ht="32.25" hidden="1" customHeight="1" x14ac:dyDescent="0.25">
      <c r="A495" s="27" t="s">
        <v>354</v>
      </c>
      <c r="B495" s="111"/>
      <c r="C495" s="111"/>
      <c r="D495" s="111"/>
      <c r="E495" s="62">
        <v>857</v>
      </c>
      <c r="F495" s="63" t="s">
        <v>328</v>
      </c>
      <c r="G495" s="63" t="s">
        <v>530</v>
      </c>
      <c r="H495" s="62" t="s">
        <v>640</v>
      </c>
      <c r="I495" s="63"/>
      <c r="J495" s="77">
        <f t="shared" ref="J495:S496" si="632">J496</f>
        <v>20500</v>
      </c>
      <c r="K495" s="77">
        <f t="shared" si="632"/>
        <v>0</v>
      </c>
      <c r="L495" s="77">
        <f t="shared" si="632"/>
        <v>20500</v>
      </c>
      <c r="M495" s="77">
        <f t="shared" si="632"/>
        <v>0</v>
      </c>
      <c r="N495" s="77">
        <f t="shared" si="632"/>
        <v>0</v>
      </c>
      <c r="O495" s="77">
        <f t="shared" si="632"/>
        <v>0</v>
      </c>
      <c r="P495" s="77">
        <f t="shared" si="632"/>
        <v>0</v>
      </c>
      <c r="Q495" s="77">
        <f t="shared" si="632"/>
        <v>0</v>
      </c>
      <c r="R495" s="77">
        <f t="shared" si="632"/>
        <v>20500</v>
      </c>
      <c r="S495" s="77">
        <f t="shared" si="632"/>
        <v>0</v>
      </c>
      <c r="T495" s="77">
        <f t="shared" ref="T495:AC496" si="633">T496</f>
        <v>20500</v>
      </c>
      <c r="U495" s="77">
        <f t="shared" si="633"/>
        <v>0</v>
      </c>
      <c r="V495" s="77">
        <f t="shared" si="633"/>
        <v>0</v>
      </c>
      <c r="W495" s="77">
        <f t="shared" si="633"/>
        <v>0</v>
      </c>
      <c r="X495" s="77">
        <f t="shared" si="633"/>
        <v>0</v>
      </c>
      <c r="Y495" s="77">
        <f t="shared" si="633"/>
        <v>0</v>
      </c>
      <c r="Z495" s="77">
        <f t="shared" si="633"/>
        <v>20500</v>
      </c>
      <c r="AA495" s="77">
        <f t="shared" si="633"/>
        <v>0</v>
      </c>
      <c r="AB495" s="77">
        <f t="shared" si="633"/>
        <v>20500</v>
      </c>
      <c r="AC495" s="77">
        <f t="shared" si="633"/>
        <v>0</v>
      </c>
      <c r="AD495" s="77">
        <f t="shared" ref="AD495:AM496" si="634">AD496</f>
        <v>0</v>
      </c>
      <c r="AE495" s="77">
        <f t="shared" si="634"/>
        <v>0</v>
      </c>
      <c r="AF495" s="77">
        <f t="shared" si="634"/>
        <v>0</v>
      </c>
      <c r="AG495" s="77">
        <f t="shared" si="634"/>
        <v>0</v>
      </c>
      <c r="AH495" s="77">
        <f t="shared" si="634"/>
        <v>0</v>
      </c>
      <c r="AI495" s="77">
        <f t="shared" si="634"/>
        <v>0</v>
      </c>
      <c r="AJ495" s="77">
        <f t="shared" si="634"/>
        <v>0</v>
      </c>
      <c r="AK495" s="77">
        <f t="shared" si="634"/>
        <v>0</v>
      </c>
      <c r="AL495" s="77">
        <f t="shared" si="634"/>
        <v>0</v>
      </c>
      <c r="AM495" s="77">
        <f t="shared" si="634"/>
        <v>0</v>
      </c>
      <c r="AN495" s="77">
        <f t="shared" ref="AN495:AW496" si="635">AN496</f>
        <v>0</v>
      </c>
      <c r="AO495" s="77">
        <f t="shared" si="635"/>
        <v>0</v>
      </c>
      <c r="AP495" s="77">
        <f t="shared" si="635"/>
        <v>0</v>
      </c>
      <c r="AQ495" s="77">
        <f t="shared" si="635"/>
        <v>0</v>
      </c>
      <c r="AR495" s="77">
        <f t="shared" si="635"/>
        <v>0</v>
      </c>
      <c r="AS495" s="77">
        <f t="shared" si="635"/>
        <v>0</v>
      </c>
      <c r="AT495" s="77">
        <f t="shared" si="635"/>
        <v>0</v>
      </c>
      <c r="AU495" s="77">
        <f t="shared" si="635"/>
        <v>0</v>
      </c>
      <c r="AV495" s="77">
        <f t="shared" si="635"/>
        <v>0</v>
      </c>
      <c r="AW495" s="77">
        <f t="shared" si="635"/>
        <v>0</v>
      </c>
      <c r="AX495" s="77">
        <f t="shared" ref="AX495:BA496" si="636">AX496</f>
        <v>0</v>
      </c>
      <c r="AY495" s="77">
        <f t="shared" si="636"/>
        <v>0</v>
      </c>
      <c r="AZ495" s="77">
        <f t="shared" si="636"/>
        <v>0</v>
      </c>
      <c r="BA495" s="77">
        <f t="shared" si="636"/>
        <v>0</v>
      </c>
      <c r="BB495" s="103">
        <v>0</v>
      </c>
      <c r="BC495" s="103">
        <v>0</v>
      </c>
    </row>
    <row r="496" spans="1:55" s="116" customFormat="1" ht="32.25" hidden="1" customHeight="1" x14ac:dyDescent="0.25">
      <c r="A496" s="27" t="s">
        <v>337</v>
      </c>
      <c r="B496" s="15"/>
      <c r="C496" s="15"/>
      <c r="D496" s="63" t="s">
        <v>328</v>
      </c>
      <c r="E496" s="62">
        <v>857</v>
      </c>
      <c r="F496" s="63" t="s">
        <v>328</v>
      </c>
      <c r="G496" s="63" t="s">
        <v>530</v>
      </c>
      <c r="H496" s="62" t="s">
        <v>640</v>
      </c>
      <c r="I496" s="63" t="s">
        <v>338</v>
      </c>
      <c r="J496" s="77">
        <f t="shared" si="632"/>
        <v>20500</v>
      </c>
      <c r="K496" s="77">
        <f t="shared" si="632"/>
        <v>0</v>
      </c>
      <c r="L496" s="77">
        <f t="shared" si="632"/>
        <v>20500</v>
      </c>
      <c r="M496" s="77">
        <f t="shared" si="632"/>
        <v>0</v>
      </c>
      <c r="N496" s="77">
        <f t="shared" si="632"/>
        <v>0</v>
      </c>
      <c r="O496" s="77">
        <f t="shared" si="632"/>
        <v>0</v>
      </c>
      <c r="P496" s="77">
        <f t="shared" si="632"/>
        <v>0</v>
      </c>
      <c r="Q496" s="77">
        <f t="shared" si="632"/>
        <v>0</v>
      </c>
      <c r="R496" s="77">
        <f t="shared" si="632"/>
        <v>20500</v>
      </c>
      <c r="S496" s="77">
        <f t="shared" si="632"/>
        <v>0</v>
      </c>
      <c r="T496" s="77">
        <f t="shared" si="633"/>
        <v>20500</v>
      </c>
      <c r="U496" s="77">
        <f t="shared" si="633"/>
        <v>0</v>
      </c>
      <c r="V496" s="77">
        <f t="shared" si="633"/>
        <v>0</v>
      </c>
      <c r="W496" s="77">
        <f t="shared" si="633"/>
        <v>0</v>
      </c>
      <c r="X496" s="77">
        <f t="shared" si="633"/>
        <v>0</v>
      </c>
      <c r="Y496" s="77">
        <f t="shared" si="633"/>
        <v>0</v>
      </c>
      <c r="Z496" s="77">
        <f t="shared" si="633"/>
        <v>20500</v>
      </c>
      <c r="AA496" s="77">
        <f t="shared" si="633"/>
        <v>0</v>
      </c>
      <c r="AB496" s="77">
        <f t="shared" si="633"/>
        <v>20500</v>
      </c>
      <c r="AC496" s="77">
        <f t="shared" si="633"/>
        <v>0</v>
      </c>
      <c r="AD496" s="77">
        <f t="shared" si="634"/>
        <v>0</v>
      </c>
      <c r="AE496" s="77">
        <f t="shared" si="634"/>
        <v>0</v>
      </c>
      <c r="AF496" s="77">
        <f t="shared" si="634"/>
        <v>0</v>
      </c>
      <c r="AG496" s="77">
        <f t="shared" si="634"/>
        <v>0</v>
      </c>
      <c r="AH496" s="77">
        <f t="shared" si="634"/>
        <v>0</v>
      </c>
      <c r="AI496" s="77">
        <f t="shared" si="634"/>
        <v>0</v>
      </c>
      <c r="AJ496" s="77">
        <f t="shared" si="634"/>
        <v>0</v>
      </c>
      <c r="AK496" s="77">
        <f t="shared" si="634"/>
        <v>0</v>
      </c>
      <c r="AL496" s="77">
        <f t="shared" si="634"/>
        <v>0</v>
      </c>
      <c r="AM496" s="77">
        <f t="shared" si="634"/>
        <v>0</v>
      </c>
      <c r="AN496" s="77">
        <f t="shared" si="635"/>
        <v>0</v>
      </c>
      <c r="AO496" s="77">
        <f t="shared" si="635"/>
        <v>0</v>
      </c>
      <c r="AP496" s="77">
        <f t="shared" si="635"/>
        <v>0</v>
      </c>
      <c r="AQ496" s="77">
        <f t="shared" si="635"/>
        <v>0</v>
      </c>
      <c r="AR496" s="77">
        <f t="shared" si="635"/>
        <v>0</v>
      </c>
      <c r="AS496" s="77">
        <f t="shared" si="635"/>
        <v>0</v>
      </c>
      <c r="AT496" s="77">
        <f t="shared" si="635"/>
        <v>0</v>
      </c>
      <c r="AU496" s="77">
        <f t="shared" si="635"/>
        <v>0</v>
      </c>
      <c r="AV496" s="77">
        <f t="shared" si="635"/>
        <v>0</v>
      </c>
      <c r="AW496" s="77">
        <f t="shared" si="635"/>
        <v>0</v>
      </c>
      <c r="AX496" s="77">
        <f t="shared" si="636"/>
        <v>0</v>
      </c>
      <c r="AY496" s="77">
        <f t="shared" si="636"/>
        <v>0</v>
      </c>
      <c r="AZ496" s="77">
        <f t="shared" si="636"/>
        <v>0</v>
      </c>
      <c r="BA496" s="77">
        <f t="shared" si="636"/>
        <v>0</v>
      </c>
      <c r="BB496" s="103">
        <v>0</v>
      </c>
      <c r="BC496" s="103">
        <v>0</v>
      </c>
    </row>
    <row r="497" spans="1:55" s="116" customFormat="1" ht="32.25" hidden="1" customHeight="1" x14ac:dyDescent="0.25">
      <c r="A497" s="27" t="s">
        <v>339</v>
      </c>
      <c r="B497" s="27"/>
      <c r="C497" s="27"/>
      <c r="D497" s="63" t="s">
        <v>328</v>
      </c>
      <c r="E497" s="62">
        <v>857</v>
      </c>
      <c r="F497" s="63" t="s">
        <v>328</v>
      </c>
      <c r="G497" s="63" t="s">
        <v>530</v>
      </c>
      <c r="H497" s="62" t="s">
        <v>640</v>
      </c>
      <c r="I497" s="63" t="s">
        <v>340</v>
      </c>
      <c r="J497" s="77">
        <v>20500</v>
      </c>
      <c r="K497" s="77"/>
      <c r="L497" s="77">
        <f>J497</f>
        <v>20500</v>
      </c>
      <c r="M497" s="77"/>
      <c r="N497" s="77"/>
      <c r="O497" s="77"/>
      <c r="P497" s="77">
        <f>N497</f>
        <v>0</v>
      </c>
      <c r="Q497" s="77"/>
      <c r="R497" s="77">
        <f>J497+N497</f>
        <v>20500</v>
      </c>
      <c r="S497" s="77">
        <f>K497+O497</f>
        <v>0</v>
      </c>
      <c r="T497" s="77">
        <f>L497+P497</f>
        <v>20500</v>
      </c>
      <c r="U497" s="77">
        <f>M497+Q497</f>
        <v>0</v>
      </c>
      <c r="V497" s="77"/>
      <c r="W497" s="77"/>
      <c r="X497" s="77">
        <f>V497</f>
        <v>0</v>
      </c>
      <c r="Y497" s="77"/>
      <c r="Z497" s="77">
        <f>R497+V497</f>
        <v>20500</v>
      </c>
      <c r="AA497" s="77">
        <f>S497+W497</f>
        <v>0</v>
      </c>
      <c r="AB497" s="77">
        <f>T497+X497</f>
        <v>20500</v>
      </c>
      <c r="AC497" s="77">
        <f>U497+Y497</f>
        <v>0</v>
      </c>
      <c r="AD497" s="77"/>
      <c r="AE497" s="77"/>
      <c r="AF497" s="77">
        <f>AD497</f>
        <v>0</v>
      </c>
      <c r="AG497" s="77"/>
      <c r="AH497" s="77"/>
      <c r="AI497" s="77"/>
      <c r="AJ497" s="77">
        <f>AH497</f>
        <v>0</v>
      </c>
      <c r="AK497" s="77"/>
      <c r="AL497" s="77">
        <f>AD497+AH497</f>
        <v>0</v>
      </c>
      <c r="AM497" s="77">
        <f>AE497+AI497</f>
        <v>0</v>
      </c>
      <c r="AN497" s="77">
        <f>AF497+AJ497</f>
        <v>0</v>
      </c>
      <c r="AO497" s="77">
        <f>AG497+AK497</f>
        <v>0</v>
      </c>
      <c r="AP497" s="77"/>
      <c r="AQ497" s="77"/>
      <c r="AR497" s="77">
        <f>AP497</f>
        <v>0</v>
      </c>
      <c r="AS497" s="77"/>
      <c r="AT497" s="77"/>
      <c r="AU497" s="77"/>
      <c r="AV497" s="77">
        <f>AT497</f>
        <v>0</v>
      </c>
      <c r="AW497" s="77"/>
      <c r="AX497" s="77">
        <f>AP497+AT497</f>
        <v>0</v>
      </c>
      <c r="AY497" s="77">
        <f>AQ497+AU497</f>
        <v>0</v>
      </c>
      <c r="AZ497" s="77">
        <f>AR497+AV497</f>
        <v>0</v>
      </c>
      <c r="BA497" s="77">
        <f>AS497+AW497</f>
        <v>0</v>
      </c>
      <c r="BB497" s="103">
        <v>0</v>
      </c>
      <c r="BC497" s="103">
        <v>0</v>
      </c>
    </row>
    <row r="498" spans="1:55" s="11" customFormat="1" ht="32.25" hidden="1" customHeight="1" x14ac:dyDescent="0.25">
      <c r="A498" s="27" t="s">
        <v>642</v>
      </c>
      <c r="B498" s="27"/>
      <c r="C498" s="27"/>
      <c r="D498" s="27"/>
      <c r="E498" s="62">
        <v>857</v>
      </c>
      <c r="F498" s="63" t="s">
        <v>328</v>
      </c>
      <c r="G498" s="63" t="s">
        <v>530</v>
      </c>
      <c r="H498" s="62" t="s">
        <v>643</v>
      </c>
      <c r="I498" s="63"/>
      <c r="J498" s="77">
        <f t="shared" ref="J498:S499" si="637">J499</f>
        <v>670600</v>
      </c>
      <c r="K498" s="77">
        <f t="shared" si="637"/>
        <v>0</v>
      </c>
      <c r="L498" s="77">
        <f t="shared" si="637"/>
        <v>670600</v>
      </c>
      <c r="M498" s="77">
        <f t="shared" si="637"/>
        <v>0</v>
      </c>
      <c r="N498" s="77">
        <f t="shared" si="637"/>
        <v>58100</v>
      </c>
      <c r="O498" s="77">
        <f t="shared" si="637"/>
        <v>0</v>
      </c>
      <c r="P498" s="77">
        <f t="shared" si="637"/>
        <v>58100</v>
      </c>
      <c r="Q498" s="77">
        <f t="shared" si="637"/>
        <v>0</v>
      </c>
      <c r="R498" s="77">
        <f t="shared" si="637"/>
        <v>728700</v>
      </c>
      <c r="S498" s="77">
        <f t="shared" si="637"/>
        <v>0</v>
      </c>
      <c r="T498" s="77">
        <f t="shared" ref="T498:AC499" si="638">T499</f>
        <v>728700</v>
      </c>
      <c r="U498" s="77">
        <f t="shared" si="638"/>
        <v>0</v>
      </c>
      <c r="V498" s="77">
        <f t="shared" si="638"/>
        <v>0</v>
      </c>
      <c r="W498" s="77">
        <f t="shared" si="638"/>
        <v>0</v>
      </c>
      <c r="X498" s="77">
        <f t="shared" si="638"/>
        <v>0</v>
      </c>
      <c r="Y498" s="77">
        <f t="shared" si="638"/>
        <v>0</v>
      </c>
      <c r="Z498" s="77">
        <f t="shared" si="638"/>
        <v>728700</v>
      </c>
      <c r="AA498" s="77">
        <f t="shared" si="638"/>
        <v>0</v>
      </c>
      <c r="AB498" s="77">
        <f t="shared" si="638"/>
        <v>728700</v>
      </c>
      <c r="AC498" s="77">
        <f t="shared" si="638"/>
        <v>0</v>
      </c>
      <c r="AD498" s="77">
        <f t="shared" ref="AD498:AM499" si="639">AD499</f>
        <v>668600</v>
      </c>
      <c r="AE498" s="77">
        <f t="shared" si="639"/>
        <v>0</v>
      </c>
      <c r="AF498" s="77">
        <f t="shared" si="639"/>
        <v>668600</v>
      </c>
      <c r="AG498" s="77">
        <f t="shared" si="639"/>
        <v>0</v>
      </c>
      <c r="AH498" s="77">
        <f t="shared" si="639"/>
        <v>0</v>
      </c>
      <c r="AI498" s="77">
        <f t="shared" si="639"/>
        <v>0</v>
      </c>
      <c r="AJ498" s="77">
        <f t="shared" si="639"/>
        <v>0</v>
      </c>
      <c r="AK498" s="77">
        <f t="shared" si="639"/>
        <v>0</v>
      </c>
      <c r="AL498" s="77">
        <f t="shared" si="639"/>
        <v>668600</v>
      </c>
      <c r="AM498" s="77">
        <f t="shared" si="639"/>
        <v>0</v>
      </c>
      <c r="AN498" s="77">
        <f t="shared" ref="AN498:AW499" si="640">AN499</f>
        <v>668600</v>
      </c>
      <c r="AO498" s="77">
        <f t="shared" si="640"/>
        <v>0</v>
      </c>
      <c r="AP498" s="77">
        <f t="shared" si="640"/>
        <v>668600</v>
      </c>
      <c r="AQ498" s="77">
        <f t="shared" si="640"/>
        <v>0</v>
      </c>
      <c r="AR498" s="77">
        <f t="shared" si="640"/>
        <v>668600</v>
      </c>
      <c r="AS498" s="77">
        <f t="shared" si="640"/>
        <v>0</v>
      </c>
      <c r="AT498" s="77">
        <f t="shared" si="640"/>
        <v>0</v>
      </c>
      <c r="AU498" s="77">
        <f t="shared" si="640"/>
        <v>0</v>
      </c>
      <c r="AV498" s="77">
        <f t="shared" si="640"/>
        <v>0</v>
      </c>
      <c r="AW498" s="77">
        <f t="shared" si="640"/>
        <v>0</v>
      </c>
      <c r="AX498" s="77">
        <f t="shared" ref="AX498:BA499" si="641">AX499</f>
        <v>668600</v>
      </c>
      <c r="AY498" s="77">
        <f t="shared" si="641"/>
        <v>0</v>
      </c>
      <c r="AZ498" s="77">
        <f t="shared" si="641"/>
        <v>668600</v>
      </c>
      <c r="BA498" s="77">
        <f t="shared" si="641"/>
        <v>0</v>
      </c>
      <c r="BB498" s="103">
        <v>0</v>
      </c>
      <c r="BC498" s="103">
        <v>0</v>
      </c>
    </row>
    <row r="499" spans="1:55" s="11" customFormat="1" ht="32.25" hidden="1" customHeight="1" x14ac:dyDescent="0.25">
      <c r="A499" s="27" t="s">
        <v>333</v>
      </c>
      <c r="B499" s="27"/>
      <c r="C499" s="27"/>
      <c r="D499" s="27"/>
      <c r="E499" s="62">
        <v>857</v>
      </c>
      <c r="F499" s="63" t="s">
        <v>353</v>
      </c>
      <c r="G499" s="63" t="s">
        <v>530</v>
      </c>
      <c r="H499" s="62" t="s">
        <v>643</v>
      </c>
      <c r="I499" s="63" t="s">
        <v>334</v>
      </c>
      <c r="J499" s="77">
        <f t="shared" si="637"/>
        <v>670600</v>
      </c>
      <c r="K499" s="77">
        <f t="shared" si="637"/>
        <v>0</v>
      </c>
      <c r="L499" s="77">
        <f t="shared" si="637"/>
        <v>670600</v>
      </c>
      <c r="M499" s="77">
        <f t="shared" si="637"/>
        <v>0</v>
      </c>
      <c r="N499" s="77">
        <f t="shared" si="637"/>
        <v>58100</v>
      </c>
      <c r="O499" s="77">
        <f t="shared" si="637"/>
        <v>0</v>
      </c>
      <c r="P499" s="77">
        <f t="shared" si="637"/>
        <v>58100</v>
      </c>
      <c r="Q499" s="77">
        <f t="shared" si="637"/>
        <v>0</v>
      </c>
      <c r="R499" s="77">
        <f t="shared" si="637"/>
        <v>728700</v>
      </c>
      <c r="S499" s="77">
        <f t="shared" si="637"/>
        <v>0</v>
      </c>
      <c r="T499" s="77">
        <f t="shared" si="638"/>
        <v>728700</v>
      </c>
      <c r="U499" s="77">
        <f t="shared" si="638"/>
        <v>0</v>
      </c>
      <c r="V499" s="77">
        <f t="shared" si="638"/>
        <v>0</v>
      </c>
      <c r="W499" s="77">
        <f t="shared" si="638"/>
        <v>0</v>
      </c>
      <c r="X499" s="77">
        <f t="shared" si="638"/>
        <v>0</v>
      </c>
      <c r="Y499" s="77">
        <f t="shared" si="638"/>
        <v>0</v>
      </c>
      <c r="Z499" s="77">
        <f t="shared" si="638"/>
        <v>728700</v>
      </c>
      <c r="AA499" s="77">
        <f t="shared" si="638"/>
        <v>0</v>
      </c>
      <c r="AB499" s="77">
        <f t="shared" si="638"/>
        <v>728700</v>
      </c>
      <c r="AC499" s="77">
        <f t="shared" si="638"/>
        <v>0</v>
      </c>
      <c r="AD499" s="77">
        <f t="shared" si="639"/>
        <v>668600</v>
      </c>
      <c r="AE499" s="77">
        <f t="shared" si="639"/>
        <v>0</v>
      </c>
      <c r="AF499" s="77">
        <f t="shared" si="639"/>
        <v>668600</v>
      </c>
      <c r="AG499" s="77">
        <f t="shared" si="639"/>
        <v>0</v>
      </c>
      <c r="AH499" s="77">
        <f t="shared" si="639"/>
        <v>0</v>
      </c>
      <c r="AI499" s="77">
        <f t="shared" si="639"/>
        <v>0</v>
      </c>
      <c r="AJ499" s="77">
        <f t="shared" si="639"/>
        <v>0</v>
      </c>
      <c r="AK499" s="77">
        <f t="shared" si="639"/>
        <v>0</v>
      </c>
      <c r="AL499" s="77">
        <f t="shared" si="639"/>
        <v>668600</v>
      </c>
      <c r="AM499" s="77">
        <f t="shared" si="639"/>
        <v>0</v>
      </c>
      <c r="AN499" s="77">
        <f t="shared" si="640"/>
        <v>668600</v>
      </c>
      <c r="AO499" s="77">
        <f t="shared" si="640"/>
        <v>0</v>
      </c>
      <c r="AP499" s="77">
        <f t="shared" si="640"/>
        <v>668600</v>
      </c>
      <c r="AQ499" s="77">
        <f t="shared" si="640"/>
        <v>0</v>
      </c>
      <c r="AR499" s="77">
        <f t="shared" si="640"/>
        <v>668600</v>
      </c>
      <c r="AS499" s="77">
        <f t="shared" si="640"/>
        <v>0</v>
      </c>
      <c r="AT499" s="77">
        <f t="shared" si="640"/>
        <v>0</v>
      </c>
      <c r="AU499" s="77">
        <f t="shared" si="640"/>
        <v>0</v>
      </c>
      <c r="AV499" s="77">
        <f t="shared" si="640"/>
        <v>0</v>
      </c>
      <c r="AW499" s="77">
        <f t="shared" si="640"/>
        <v>0</v>
      </c>
      <c r="AX499" s="77">
        <f t="shared" si="641"/>
        <v>668600</v>
      </c>
      <c r="AY499" s="77">
        <f t="shared" si="641"/>
        <v>0</v>
      </c>
      <c r="AZ499" s="77">
        <f t="shared" si="641"/>
        <v>668600</v>
      </c>
      <c r="BA499" s="77">
        <f t="shared" si="641"/>
        <v>0</v>
      </c>
      <c r="BB499" s="103">
        <v>0</v>
      </c>
      <c r="BC499" s="103">
        <v>0</v>
      </c>
    </row>
    <row r="500" spans="1:55" s="11" customFormat="1" ht="32.25" hidden="1" customHeight="1" x14ac:dyDescent="0.25">
      <c r="A500" s="27" t="s">
        <v>335</v>
      </c>
      <c r="B500" s="15"/>
      <c r="C500" s="15"/>
      <c r="D500" s="15"/>
      <c r="E500" s="62">
        <v>857</v>
      </c>
      <c r="F500" s="63" t="s">
        <v>328</v>
      </c>
      <c r="G500" s="63" t="s">
        <v>530</v>
      </c>
      <c r="H500" s="62" t="s">
        <v>643</v>
      </c>
      <c r="I500" s="63" t="s">
        <v>336</v>
      </c>
      <c r="J500" s="77">
        <v>670600</v>
      </c>
      <c r="K500" s="77"/>
      <c r="L500" s="77">
        <f>J500</f>
        <v>670600</v>
      </c>
      <c r="M500" s="77"/>
      <c r="N500" s="77">
        <v>58100</v>
      </c>
      <c r="O500" s="77"/>
      <c r="P500" s="77">
        <f>N500</f>
        <v>58100</v>
      </c>
      <c r="Q500" s="77"/>
      <c r="R500" s="77">
        <f>J500+N500</f>
        <v>728700</v>
      </c>
      <c r="S500" s="77">
        <f>K500+O500</f>
        <v>0</v>
      </c>
      <c r="T500" s="77">
        <f>L500+P500</f>
        <v>728700</v>
      </c>
      <c r="U500" s="77">
        <f>M500+Q500</f>
        <v>0</v>
      </c>
      <c r="V500" s="77"/>
      <c r="W500" s="77"/>
      <c r="X500" s="77">
        <f>V500</f>
        <v>0</v>
      </c>
      <c r="Y500" s="77"/>
      <c r="Z500" s="77">
        <f>R500+V500</f>
        <v>728700</v>
      </c>
      <c r="AA500" s="77">
        <f>S500+W500</f>
        <v>0</v>
      </c>
      <c r="AB500" s="77">
        <f>T500+X500</f>
        <v>728700</v>
      </c>
      <c r="AC500" s="77">
        <f>U500+Y500</f>
        <v>0</v>
      </c>
      <c r="AD500" s="77">
        <v>668600</v>
      </c>
      <c r="AE500" s="77"/>
      <c r="AF500" s="77">
        <f>AD500</f>
        <v>668600</v>
      </c>
      <c r="AG500" s="77"/>
      <c r="AH500" s="77"/>
      <c r="AI500" s="77"/>
      <c r="AJ500" s="77">
        <f>AH500</f>
        <v>0</v>
      </c>
      <c r="AK500" s="77"/>
      <c r="AL500" s="77">
        <f>AD500+AH500</f>
        <v>668600</v>
      </c>
      <c r="AM500" s="77">
        <f>AE500+AI500</f>
        <v>0</v>
      </c>
      <c r="AN500" s="77">
        <f>AF500+AJ500</f>
        <v>668600</v>
      </c>
      <c r="AO500" s="77">
        <f>AG500+AK500</f>
        <v>0</v>
      </c>
      <c r="AP500" s="77">
        <v>668600</v>
      </c>
      <c r="AQ500" s="77"/>
      <c r="AR500" s="77">
        <f>AP500</f>
        <v>668600</v>
      </c>
      <c r="AS500" s="77"/>
      <c r="AT500" s="77"/>
      <c r="AU500" s="77"/>
      <c r="AV500" s="77">
        <f>AT500</f>
        <v>0</v>
      </c>
      <c r="AW500" s="77"/>
      <c r="AX500" s="77">
        <f>AP500+AT500</f>
        <v>668600</v>
      </c>
      <c r="AY500" s="77">
        <f>AQ500+AU500</f>
        <v>0</v>
      </c>
      <c r="AZ500" s="77">
        <f>AR500+AV500</f>
        <v>668600</v>
      </c>
      <c r="BA500" s="77">
        <f>AS500+AW500</f>
        <v>0</v>
      </c>
      <c r="BB500" s="103">
        <v>0</v>
      </c>
      <c r="BC500" s="103">
        <v>0</v>
      </c>
    </row>
    <row r="501" spans="1:55" s="11" customFormat="1" ht="32.25" hidden="1" customHeight="1" x14ac:dyDescent="0.25">
      <c r="A501" s="27" t="s">
        <v>644</v>
      </c>
      <c r="B501" s="27"/>
      <c r="C501" s="27"/>
      <c r="D501" s="63" t="s">
        <v>328</v>
      </c>
      <c r="E501" s="62">
        <v>857</v>
      </c>
      <c r="F501" s="63" t="s">
        <v>353</v>
      </c>
      <c r="G501" s="63" t="s">
        <v>530</v>
      </c>
      <c r="H501" s="62" t="s">
        <v>645</v>
      </c>
      <c r="I501" s="63"/>
      <c r="J501" s="77">
        <f t="shared" ref="J501:S502" si="642">J502</f>
        <v>18000</v>
      </c>
      <c r="K501" s="77">
        <f t="shared" si="642"/>
        <v>0</v>
      </c>
      <c r="L501" s="77">
        <f t="shared" si="642"/>
        <v>0</v>
      </c>
      <c r="M501" s="77">
        <f t="shared" si="642"/>
        <v>18000</v>
      </c>
      <c r="N501" s="77">
        <f t="shared" si="642"/>
        <v>0</v>
      </c>
      <c r="O501" s="77">
        <f t="shared" si="642"/>
        <v>0</v>
      </c>
      <c r="P501" s="77">
        <f t="shared" si="642"/>
        <v>0</v>
      </c>
      <c r="Q501" s="77">
        <f t="shared" si="642"/>
        <v>0</v>
      </c>
      <c r="R501" s="77">
        <f t="shared" si="642"/>
        <v>18000</v>
      </c>
      <c r="S501" s="77">
        <f t="shared" si="642"/>
        <v>0</v>
      </c>
      <c r="T501" s="77">
        <f t="shared" ref="T501:AC502" si="643">T502</f>
        <v>0</v>
      </c>
      <c r="U501" s="77">
        <f t="shared" si="643"/>
        <v>18000</v>
      </c>
      <c r="V501" s="77">
        <f t="shared" si="643"/>
        <v>0</v>
      </c>
      <c r="W501" s="77">
        <f t="shared" si="643"/>
        <v>0</v>
      </c>
      <c r="X501" s="77">
        <f t="shared" si="643"/>
        <v>0</v>
      </c>
      <c r="Y501" s="77">
        <f t="shared" si="643"/>
        <v>0</v>
      </c>
      <c r="Z501" s="77">
        <f t="shared" si="643"/>
        <v>18000</v>
      </c>
      <c r="AA501" s="77">
        <f t="shared" si="643"/>
        <v>0</v>
      </c>
      <c r="AB501" s="77">
        <f t="shared" si="643"/>
        <v>0</v>
      </c>
      <c r="AC501" s="77">
        <f t="shared" si="643"/>
        <v>18000</v>
      </c>
      <c r="AD501" s="77">
        <f t="shared" ref="AD501:AM502" si="644">AD502</f>
        <v>18000</v>
      </c>
      <c r="AE501" s="77">
        <f t="shared" si="644"/>
        <v>0</v>
      </c>
      <c r="AF501" s="77">
        <f t="shared" si="644"/>
        <v>0</v>
      </c>
      <c r="AG501" s="77">
        <f t="shared" si="644"/>
        <v>18000</v>
      </c>
      <c r="AH501" s="77">
        <f t="shared" si="644"/>
        <v>0</v>
      </c>
      <c r="AI501" s="77">
        <f t="shared" si="644"/>
        <v>0</v>
      </c>
      <c r="AJ501" s="77">
        <f t="shared" si="644"/>
        <v>0</v>
      </c>
      <c r="AK501" s="77">
        <f t="shared" si="644"/>
        <v>0</v>
      </c>
      <c r="AL501" s="77">
        <f t="shared" si="644"/>
        <v>18000</v>
      </c>
      <c r="AM501" s="77">
        <f t="shared" si="644"/>
        <v>0</v>
      </c>
      <c r="AN501" s="77">
        <f t="shared" ref="AN501:AW502" si="645">AN502</f>
        <v>0</v>
      </c>
      <c r="AO501" s="77">
        <f t="shared" si="645"/>
        <v>18000</v>
      </c>
      <c r="AP501" s="77">
        <f t="shared" si="645"/>
        <v>18000</v>
      </c>
      <c r="AQ501" s="77">
        <f t="shared" si="645"/>
        <v>0</v>
      </c>
      <c r="AR501" s="77">
        <f t="shared" si="645"/>
        <v>0</v>
      </c>
      <c r="AS501" s="77">
        <f t="shared" si="645"/>
        <v>18000</v>
      </c>
      <c r="AT501" s="77">
        <f t="shared" si="645"/>
        <v>0</v>
      </c>
      <c r="AU501" s="77">
        <f t="shared" si="645"/>
        <v>0</v>
      </c>
      <c r="AV501" s="77">
        <f t="shared" si="645"/>
        <v>0</v>
      </c>
      <c r="AW501" s="77">
        <f t="shared" si="645"/>
        <v>0</v>
      </c>
      <c r="AX501" s="77">
        <f t="shared" ref="AX501:BA502" si="646">AX502</f>
        <v>18000</v>
      </c>
      <c r="AY501" s="77">
        <f t="shared" si="646"/>
        <v>0</v>
      </c>
      <c r="AZ501" s="77">
        <f t="shared" si="646"/>
        <v>0</v>
      </c>
      <c r="BA501" s="77">
        <f t="shared" si="646"/>
        <v>18000</v>
      </c>
      <c r="BB501" s="103">
        <v>0</v>
      </c>
      <c r="BC501" s="103">
        <v>0</v>
      </c>
    </row>
    <row r="502" spans="1:55" s="11" customFormat="1" ht="32.25" hidden="1" customHeight="1" x14ac:dyDescent="0.25">
      <c r="A502" s="27" t="s">
        <v>337</v>
      </c>
      <c r="B502" s="15"/>
      <c r="C502" s="15"/>
      <c r="D502" s="63" t="s">
        <v>328</v>
      </c>
      <c r="E502" s="62">
        <v>857</v>
      </c>
      <c r="F502" s="63" t="s">
        <v>328</v>
      </c>
      <c r="G502" s="63" t="s">
        <v>530</v>
      </c>
      <c r="H502" s="62" t="s">
        <v>645</v>
      </c>
      <c r="I502" s="63" t="s">
        <v>338</v>
      </c>
      <c r="J502" s="77">
        <f t="shared" si="642"/>
        <v>18000</v>
      </c>
      <c r="K502" s="77">
        <f t="shared" si="642"/>
        <v>0</v>
      </c>
      <c r="L502" s="77">
        <f t="shared" si="642"/>
        <v>0</v>
      </c>
      <c r="M502" s="77">
        <f t="shared" si="642"/>
        <v>18000</v>
      </c>
      <c r="N502" s="77">
        <f t="shared" si="642"/>
        <v>0</v>
      </c>
      <c r="O502" s="77">
        <f t="shared" si="642"/>
        <v>0</v>
      </c>
      <c r="P502" s="77">
        <f t="shared" si="642"/>
        <v>0</v>
      </c>
      <c r="Q502" s="77">
        <f t="shared" si="642"/>
        <v>0</v>
      </c>
      <c r="R502" s="77">
        <f t="shared" si="642"/>
        <v>18000</v>
      </c>
      <c r="S502" s="77">
        <f t="shared" si="642"/>
        <v>0</v>
      </c>
      <c r="T502" s="77">
        <f t="shared" si="643"/>
        <v>0</v>
      </c>
      <c r="U502" s="77">
        <f t="shared" si="643"/>
        <v>18000</v>
      </c>
      <c r="V502" s="77">
        <f t="shared" si="643"/>
        <v>0</v>
      </c>
      <c r="W502" s="77">
        <f t="shared" si="643"/>
        <v>0</v>
      </c>
      <c r="X502" s="77">
        <f t="shared" si="643"/>
        <v>0</v>
      </c>
      <c r="Y502" s="77">
        <f t="shared" si="643"/>
        <v>0</v>
      </c>
      <c r="Z502" s="77">
        <f t="shared" si="643"/>
        <v>18000</v>
      </c>
      <c r="AA502" s="77">
        <f t="shared" si="643"/>
        <v>0</v>
      </c>
      <c r="AB502" s="77">
        <f t="shared" si="643"/>
        <v>0</v>
      </c>
      <c r="AC502" s="77">
        <f t="shared" si="643"/>
        <v>18000</v>
      </c>
      <c r="AD502" s="77">
        <f t="shared" si="644"/>
        <v>18000</v>
      </c>
      <c r="AE502" s="77">
        <f t="shared" si="644"/>
        <v>0</v>
      </c>
      <c r="AF502" s="77">
        <f t="shared" si="644"/>
        <v>0</v>
      </c>
      <c r="AG502" s="77">
        <f t="shared" si="644"/>
        <v>18000</v>
      </c>
      <c r="AH502" s="77">
        <f t="shared" si="644"/>
        <v>0</v>
      </c>
      <c r="AI502" s="77">
        <f t="shared" si="644"/>
        <v>0</v>
      </c>
      <c r="AJ502" s="77">
        <f t="shared" si="644"/>
        <v>0</v>
      </c>
      <c r="AK502" s="77">
        <f t="shared" si="644"/>
        <v>0</v>
      </c>
      <c r="AL502" s="77">
        <f t="shared" si="644"/>
        <v>18000</v>
      </c>
      <c r="AM502" s="77">
        <f t="shared" si="644"/>
        <v>0</v>
      </c>
      <c r="AN502" s="77">
        <f t="shared" si="645"/>
        <v>0</v>
      </c>
      <c r="AO502" s="77">
        <f t="shared" si="645"/>
        <v>18000</v>
      </c>
      <c r="AP502" s="77">
        <f t="shared" si="645"/>
        <v>18000</v>
      </c>
      <c r="AQ502" s="77">
        <f t="shared" si="645"/>
        <v>0</v>
      </c>
      <c r="AR502" s="77">
        <f t="shared" si="645"/>
        <v>0</v>
      </c>
      <c r="AS502" s="77">
        <f t="shared" si="645"/>
        <v>18000</v>
      </c>
      <c r="AT502" s="77">
        <f t="shared" si="645"/>
        <v>0</v>
      </c>
      <c r="AU502" s="77">
        <f t="shared" si="645"/>
        <v>0</v>
      </c>
      <c r="AV502" s="77">
        <f t="shared" si="645"/>
        <v>0</v>
      </c>
      <c r="AW502" s="77">
        <f t="shared" si="645"/>
        <v>0</v>
      </c>
      <c r="AX502" s="77">
        <f t="shared" si="646"/>
        <v>18000</v>
      </c>
      <c r="AY502" s="77">
        <f t="shared" si="646"/>
        <v>0</v>
      </c>
      <c r="AZ502" s="77">
        <f t="shared" si="646"/>
        <v>0</v>
      </c>
      <c r="BA502" s="77">
        <f t="shared" si="646"/>
        <v>18000</v>
      </c>
      <c r="BB502" s="103">
        <v>0</v>
      </c>
      <c r="BC502" s="103">
        <v>0</v>
      </c>
    </row>
    <row r="503" spans="1:55" s="11" customFormat="1" ht="32.25" hidden="1" customHeight="1" x14ac:dyDescent="0.25">
      <c r="A503" s="27" t="s">
        <v>339</v>
      </c>
      <c r="B503" s="27"/>
      <c r="C503" s="27"/>
      <c r="D503" s="63" t="s">
        <v>328</v>
      </c>
      <c r="E503" s="62">
        <v>857</v>
      </c>
      <c r="F503" s="63" t="s">
        <v>328</v>
      </c>
      <c r="G503" s="63" t="s">
        <v>530</v>
      </c>
      <c r="H503" s="62" t="s">
        <v>645</v>
      </c>
      <c r="I503" s="63" t="s">
        <v>340</v>
      </c>
      <c r="J503" s="77">
        <v>18000</v>
      </c>
      <c r="K503" s="77"/>
      <c r="L503" s="77"/>
      <c r="M503" s="77">
        <f>J503</f>
        <v>18000</v>
      </c>
      <c r="N503" s="77"/>
      <c r="O503" s="77"/>
      <c r="P503" s="77"/>
      <c r="Q503" s="77">
        <f>N503</f>
        <v>0</v>
      </c>
      <c r="R503" s="77">
        <f>J503+N503</f>
        <v>18000</v>
      </c>
      <c r="S503" s="77">
        <f>K503+O503</f>
        <v>0</v>
      </c>
      <c r="T503" s="77">
        <f>L503+P503</f>
        <v>0</v>
      </c>
      <c r="U503" s="77">
        <f>M503+Q503</f>
        <v>18000</v>
      </c>
      <c r="V503" s="77"/>
      <c r="W503" s="77"/>
      <c r="X503" s="77"/>
      <c r="Y503" s="77">
        <f>V503</f>
        <v>0</v>
      </c>
      <c r="Z503" s="77">
        <f>R503+V503</f>
        <v>18000</v>
      </c>
      <c r="AA503" s="77">
        <f>S503+W503</f>
        <v>0</v>
      </c>
      <c r="AB503" s="77">
        <f>T503+X503</f>
        <v>0</v>
      </c>
      <c r="AC503" s="77">
        <f>U503+Y503</f>
        <v>18000</v>
      </c>
      <c r="AD503" s="77">
        <v>18000</v>
      </c>
      <c r="AE503" s="77"/>
      <c r="AF503" s="77"/>
      <c r="AG503" s="77">
        <f>AD503</f>
        <v>18000</v>
      </c>
      <c r="AH503" s="77"/>
      <c r="AI503" s="77"/>
      <c r="AJ503" s="77"/>
      <c r="AK503" s="77">
        <f>AH503</f>
        <v>0</v>
      </c>
      <c r="AL503" s="77">
        <f>AD503+AH503</f>
        <v>18000</v>
      </c>
      <c r="AM503" s="77">
        <f>AE503+AI503</f>
        <v>0</v>
      </c>
      <c r="AN503" s="77">
        <f>AF503+AJ503</f>
        <v>0</v>
      </c>
      <c r="AO503" s="77">
        <f>AG503+AK503</f>
        <v>18000</v>
      </c>
      <c r="AP503" s="77">
        <v>18000</v>
      </c>
      <c r="AQ503" s="77"/>
      <c r="AR503" s="77"/>
      <c r="AS503" s="77">
        <f>AP503</f>
        <v>18000</v>
      </c>
      <c r="AT503" s="77"/>
      <c r="AU503" s="77"/>
      <c r="AV503" s="77"/>
      <c r="AW503" s="77">
        <f>AT503</f>
        <v>0</v>
      </c>
      <c r="AX503" s="77">
        <f>AP503+AT503</f>
        <v>18000</v>
      </c>
      <c r="AY503" s="77">
        <f>AQ503+AU503</f>
        <v>0</v>
      </c>
      <c r="AZ503" s="77">
        <f>AR503+AV503</f>
        <v>0</v>
      </c>
      <c r="BA503" s="77">
        <f>AS503+AW503</f>
        <v>18000</v>
      </c>
      <c r="BB503" s="103">
        <v>0</v>
      </c>
      <c r="BC503" s="103">
        <v>0</v>
      </c>
    </row>
    <row r="504" spans="1:55" s="11" customFormat="1" ht="18" customHeight="1" x14ac:dyDescent="0.25">
      <c r="A504" s="13" t="s">
        <v>646</v>
      </c>
      <c r="B504" s="13"/>
      <c r="C504" s="13"/>
      <c r="D504" s="13"/>
      <c r="E504" s="119"/>
      <c r="F504" s="113"/>
      <c r="G504" s="113"/>
      <c r="H504" s="119"/>
      <c r="I504" s="113"/>
      <c r="J504" s="76">
        <f t="shared" ref="J504:BA504" si="647">J9+J295+J453+J484+J492</f>
        <v>314596460.25</v>
      </c>
      <c r="K504" s="76">
        <f t="shared" si="647"/>
        <v>168355534.84999999</v>
      </c>
      <c r="L504" s="76">
        <f t="shared" si="647"/>
        <v>139636600</v>
      </c>
      <c r="M504" s="76">
        <f t="shared" si="647"/>
        <v>6604325.4000000004</v>
      </c>
      <c r="N504" s="76">
        <f t="shared" si="647"/>
        <v>67407698.890000015</v>
      </c>
      <c r="O504" s="76">
        <f t="shared" si="647"/>
        <v>53581033.410000004</v>
      </c>
      <c r="P504" s="76">
        <f t="shared" si="647"/>
        <v>13826665.48</v>
      </c>
      <c r="Q504" s="76">
        <f t="shared" si="647"/>
        <v>0</v>
      </c>
      <c r="R504" s="76">
        <f t="shared" si="647"/>
        <v>382004159.14000005</v>
      </c>
      <c r="S504" s="76">
        <f t="shared" si="647"/>
        <v>221936568.25999999</v>
      </c>
      <c r="T504" s="76">
        <f t="shared" si="647"/>
        <v>153463265.47999999</v>
      </c>
      <c r="U504" s="76">
        <f t="shared" si="647"/>
        <v>6604325.4000000004</v>
      </c>
      <c r="V504" s="76">
        <f t="shared" si="647"/>
        <v>941546.37000000011</v>
      </c>
      <c r="W504" s="76">
        <f t="shared" si="647"/>
        <v>-2588821.7900000005</v>
      </c>
      <c r="X504" s="76">
        <f t="shared" si="647"/>
        <v>3530368.16</v>
      </c>
      <c r="Y504" s="76">
        <f t="shared" si="647"/>
        <v>0</v>
      </c>
      <c r="Z504" s="76">
        <f t="shared" si="647"/>
        <v>382945705.50999999</v>
      </c>
      <c r="AA504" s="76">
        <f t="shared" si="647"/>
        <v>219347746.47</v>
      </c>
      <c r="AB504" s="76">
        <f t="shared" si="647"/>
        <v>156993633.63999999</v>
      </c>
      <c r="AC504" s="76">
        <f t="shared" si="647"/>
        <v>6604325.4000000004</v>
      </c>
      <c r="AD504" s="76">
        <f t="shared" si="647"/>
        <v>284937300.90999997</v>
      </c>
      <c r="AE504" s="76">
        <f t="shared" si="647"/>
        <v>170864486.31</v>
      </c>
      <c r="AF504" s="76">
        <f t="shared" si="647"/>
        <v>107445400</v>
      </c>
      <c r="AG504" s="76">
        <f t="shared" si="647"/>
        <v>6627414.5999999996</v>
      </c>
      <c r="AH504" s="76">
        <f t="shared" si="647"/>
        <v>0</v>
      </c>
      <c r="AI504" s="76">
        <f t="shared" si="647"/>
        <v>0</v>
      </c>
      <c r="AJ504" s="76">
        <f t="shared" si="647"/>
        <v>0</v>
      </c>
      <c r="AK504" s="76">
        <f t="shared" si="647"/>
        <v>0</v>
      </c>
      <c r="AL504" s="76">
        <f t="shared" si="647"/>
        <v>284937300.90999997</v>
      </c>
      <c r="AM504" s="76">
        <f t="shared" si="647"/>
        <v>170864486.31</v>
      </c>
      <c r="AN504" s="76">
        <f t="shared" si="647"/>
        <v>107445400</v>
      </c>
      <c r="AO504" s="76">
        <f t="shared" si="647"/>
        <v>6627414.5999999996</v>
      </c>
      <c r="AP504" s="76">
        <f t="shared" si="647"/>
        <v>262559068.88</v>
      </c>
      <c r="AQ504" s="76">
        <f t="shared" si="647"/>
        <v>143604038.47999999</v>
      </c>
      <c r="AR504" s="76">
        <f t="shared" si="647"/>
        <v>112302600</v>
      </c>
      <c r="AS504" s="76">
        <f t="shared" si="647"/>
        <v>6652430.4000000004</v>
      </c>
      <c r="AT504" s="76">
        <f t="shared" si="647"/>
        <v>0</v>
      </c>
      <c r="AU504" s="76">
        <f t="shared" si="647"/>
        <v>0</v>
      </c>
      <c r="AV504" s="76">
        <f t="shared" si="647"/>
        <v>0</v>
      </c>
      <c r="AW504" s="76">
        <f t="shared" si="647"/>
        <v>0</v>
      </c>
      <c r="AX504" s="76">
        <f t="shared" si="647"/>
        <v>262559068.88</v>
      </c>
      <c r="AY504" s="76">
        <f t="shared" si="647"/>
        <v>143604038.47999999</v>
      </c>
      <c r="AZ504" s="76">
        <f t="shared" si="647"/>
        <v>112302600</v>
      </c>
      <c r="BA504" s="76">
        <f t="shared" si="647"/>
        <v>6652430.4000000004</v>
      </c>
      <c r="BB504" s="103">
        <v>0</v>
      </c>
      <c r="BC504" s="103">
        <v>0</v>
      </c>
    </row>
    <row r="505" spans="1:55" s="11" customFormat="1" x14ac:dyDescent="0.25">
      <c r="A505" s="132"/>
      <c r="E505" s="133"/>
      <c r="F505" s="133"/>
      <c r="G505" s="133"/>
      <c r="H505" s="134"/>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c r="AO505" s="133"/>
      <c r="AP505" s="133"/>
      <c r="AQ505" s="133"/>
      <c r="AR505" s="133"/>
      <c r="AS505" s="133"/>
      <c r="AT505" s="133"/>
      <c r="AU505" s="133"/>
      <c r="AV505" s="133"/>
      <c r="AW505" s="133"/>
      <c r="AX505" s="133"/>
      <c r="AY505" s="133"/>
      <c r="AZ505" s="133"/>
      <c r="BA505" s="133"/>
    </row>
    <row r="506" spans="1:55" s="11" customFormat="1" x14ac:dyDescent="0.25">
      <c r="A506" s="132"/>
      <c r="E506" s="133"/>
      <c r="F506" s="133"/>
      <c r="G506" s="133"/>
      <c r="H506" s="134"/>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c r="AO506" s="133"/>
      <c r="AP506" s="133"/>
      <c r="AQ506" s="133"/>
      <c r="AR506" s="133"/>
      <c r="AS506" s="133"/>
      <c r="AT506" s="133"/>
      <c r="AU506" s="133"/>
      <c r="AV506" s="133"/>
      <c r="AW506" s="133"/>
      <c r="AX506" s="133"/>
      <c r="AY506" s="133"/>
      <c r="AZ506" s="133"/>
      <c r="BA506" s="133"/>
    </row>
    <row r="507" spans="1:55" s="11" customFormat="1" x14ac:dyDescent="0.25">
      <c r="A507" s="132"/>
      <c r="E507" s="133"/>
      <c r="F507" s="133"/>
      <c r="G507" s="133"/>
      <c r="H507" s="134"/>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33"/>
      <c r="AQ507" s="133"/>
      <c r="AR507" s="133"/>
      <c r="AS507" s="133"/>
      <c r="AT507" s="133"/>
      <c r="AU507" s="133"/>
      <c r="AV507" s="133"/>
      <c r="AW507" s="133"/>
      <c r="AX507" s="133"/>
      <c r="AY507" s="133"/>
      <c r="AZ507" s="133"/>
      <c r="BA507" s="133"/>
    </row>
    <row r="508" spans="1:55" s="11" customFormat="1" x14ac:dyDescent="0.25">
      <c r="A508" s="132"/>
      <c r="E508" s="133"/>
      <c r="F508" s="133"/>
      <c r="G508" s="133"/>
      <c r="H508" s="134"/>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c r="AO508" s="133"/>
      <c r="AP508" s="133"/>
      <c r="AQ508" s="133"/>
      <c r="AR508" s="133"/>
      <c r="AS508" s="133"/>
      <c r="AT508" s="133"/>
      <c r="AU508" s="133"/>
      <c r="AV508" s="133"/>
      <c r="AW508" s="133"/>
      <c r="AX508" s="133"/>
      <c r="AY508" s="133"/>
      <c r="AZ508" s="133"/>
      <c r="BA508" s="133"/>
    </row>
    <row r="509" spans="1:55" s="11" customFormat="1" x14ac:dyDescent="0.25">
      <c r="A509" s="132"/>
      <c r="E509" s="133"/>
      <c r="F509" s="133"/>
      <c r="G509" s="133"/>
      <c r="H509" s="134"/>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c r="AO509" s="133"/>
      <c r="AP509" s="133"/>
      <c r="AQ509" s="133"/>
      <c r="AR509" s="133"/>
      <c r="AS509" s="133"/>
      <c r="AT509" s="133"/>
      <c r="AU509" s="133"/>
      <c r="AV509" s="133"/>
      <c r="AW509" s="133"/>
      <c r="AX509" s="133"/>
      <c r="AY509" s="133"/>
      <c r="AZ509" s="133"/>
      <c r="BA509" s="133"/>
    </row>
    <row r="510" spans="1:55" s="11" customFormat="1" x14ac:dyDescent="0.25">
      <c r="A510" s="132"/>
      <c r="E510" s="133"/>
      <c r="F510" s="133"/>
      <c r="G510" s="133"/>
      <c r="H510" s="134"/>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c r="AO510" s="133"/>
      <c r="AP510" s="133"/>
      <c r="AQ510" s="133"/>
      <c r="AR510" s="133"/>
      <c r="AS510" s="133"/>
      <c r="AT510" s="133"/>
      <c r="AU510" s="133"/>
      <c r="AV510" s="133"/>
      <c r="AW510" s="133"/>
      <c r="AX510" s="133"/>
      <c r="AY510" s="133"/>
      <c r="AZ510" s="133"/>
      <c r="BA510" s="133"/>
    </row>
    <row r="511" spans="1:55" s="11" customFormat="1" x14ac:dyDescent="0.25">
      <c r="A511" s="132"/>
      <c r="E511" s="133"/>
      <c r="F511" s="133"/>
      <c r="G511" s="133"/>
      <c r="H511" s="134"/>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133"/>
      <c r="AR511" s="133"/>
      <c r="AS511" s="133"/>
      <c r="AT511" s="133"/>
      <c r="AU511" s="133"/>
      <c r="AV511" s="133"/>
      <c r="AW511" s="133"/>
      <c r="AX511" s="133"/>
      <c r="AY511" s="133"/>
      <c r="AZ511" s="133"/>
      <c r="BA511" s="133"/>
    </row>
    <row r="512" spans="1:55" s="11" customFormat="1" x14ac:dyDescent="0.25">
      <c r="A512" s="132"/>
      <c r="E512" s="133"/>
      <c r="F512" s="133"/>
      <c r="G512" s="133"/>
      <c r="H512" s="134"/>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c r="AO512" s="133"/>
      <c r="AP512" s="133"/>
      <c r="AQ512" s="133"/>
      <c r="AR512" s="133"/>
      <c r="AS512" s="133"/>
      <c r="AT512" s="133"/>
      <c r="AU512" s="133"/>
      <c r="AV512" s="133"/>
      <c r="AW512" s="133"/>
      <c r="AX512" s="133"/>
      <c r="AY512" s="133"/>
      <c r="AZ512" s="133"/>
      <c r="BA512" s="133"/>
    </row>
    <row r="513" spans="1:53" s="11" customFormat="1" x14ac:dyDescent="0.25">
      <c r="A513" s="132"/>
      <c r="E513" s="133"/>
      <c r="F513" s="133"/>
      <c r="G513" s="133"/>
      <c r="H513" s="134"/>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c r="AO513" s="133"/>
      <c r="AP513" s="133"/>
      <c r="AQ513" s="133"/>
      <c r="AR513" s="133"/>
      <c r="AS513" s="133"/>
      <c r="AT513" s="133"/>
      <c r="AU513" s="133"/>
      <c r="AV513" s="133"/>
      <c r="AW513" s="133"/>
      <c r="AX513" s="133"/>
      <c r="AY513" s="133"/>
      <c r="AZ513" s="133"/>
      <c r="BA513" s="133"/>
    </row>
    <row r="514" spans="1:53" s="11" customFormat="1" x14ac:dyDescent="0.25">
      <c r="A514" s="132"/>
      <c r="E514" s="133"/>
      <c r="F514" s="133"/>
      <c r="G514" s="133"/>
      <c r="H514" s="134"/>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c r="AO514" s="133"/>
      <c r="AP514" s="133"/>
      <c r="AQ514" s="133"/>
      <c r="AR514" s="133"/>
      <c r="AS514" s="133"/>
      <c r="AT514" s="133"/>
      <c r="AU514" s="133"/>
      <c r="AV514" s="133"/>
      <c r="AW514" s="133"/>
      <c r="AX514" s="133"/>
      <c r="AY514" s="133"/>
      <c r="AZ514" s="133"/>
      <c r="BA514" s="133"/>
    </row>
    <row r="515" spans="1:53" s="11" customFormat="1" x14ac:dyDescent="0.25">
      <c r="A515" s="132"/>
      <c r="E515" s="133"/>
      <c r="F515" s="133"/>
      <c r="G515" s="133"/>
      <c r="H515" s="134"/>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c r="AO515" s="133"/>
      <c r="AP515" s="133"/>
      <c r="AQ515" s="133"/>
      <c r="AR515" s="133"/>
      <c r="AS515" s="133"/>
      <c r="AT515" s="133"/>
      <c r="AU515" s="133"/>
      <c r="AV515" s="133"/>
      <c r="AW515" s="133"/>
      <c r="AX515" s="133"/>
      <c r="AY515" s="133"/>
      <c r="AZ515" s="133"/>
      <c r="BA515" s="133"/>
    </row>
    <row r="516" spans="1:53" s="11" customFormat="1" x14ac:dyDescent="0.25">
      <c r="A516" s="132"/>
      <c r="E516" s="133"/>
      <c r="F516" s="133"/>
      <c r="G516" s="133"/>
      <c r="H516" s="134"/>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3"/>
      <c r="AY516" s="133"/>
      <c r="AZ516" s="133"/>
      <c r="BA516" s="133"/>
    </row>
    <row r="517" spans="1:53" x14ac:dyDescent="0.25">
      <c r="A517" s="65"/>
      <c r="E517" s="66"/>
      <c r="F517" s="66"/>
      <c r="G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row>
    <row r="518" spans="1:53" x14ac:dyDescent="0.25">
      <c r="A518" s="65"/>
      <c r="E518" s="66"/>
      <c r="F518" s="66"/>
      <c r="G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row>
    <row r="519" spans="1:53" x14ac:dyDescent="0.25">
      <c r="A519" s="65"/>
      <c r="E519" s="66"/>
      <c r="F519" s="66"/>
      <c r="G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c r="AR519" s="66"/>
      <c r="AS519" s="66"/>
      <c r="AT519" s="66"/>
      <c r="AU519" s="66"/>
      <c r="AV519" s="66"/>
      <c r="AW519" s="66"/>
      <c r="AX519" s="66"/>
      <c r="AY519" s="66"/>
      <c r="AZ519" s="66"/>
      <c r="BA519" s="66"/>
    </row>
    <row r="520" spans="1:53" x14ac:dyDescent="0.25">
      <c r="A520" s="65"/>
      <c r="E520" s="66"/>
      <c r="F520" s="66"/>
      <c r="G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c r="AR520" s="66"/>
      <c r="AS520" s="66"/>
      <c r="AT520" s="66"/>
      <c r="AU520" s="66"/>
      <c r="AV520" s="66"/>
      <c r="AW520" s="66"/>
      <c r="AX520" s="66"/>
      <c r="AY520" s="66"/>
      <c r="AZ520" s="66"/>
      <c r="BA520" s="66"/>
    </row>
    <row r="521" spans="1:53" x14ac:dyDescent="0.25">
      <c r="A521" s="65"/>
      <c r="E521" s="66"/>
      <c r="F521" s="66"/>
      <c r="G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row>
    <row r="522" spans="1:53" x14ac:dyDescent="0.25">
      <c r="A522" s="65"/>
      <c r="E522" s="66"/>
      <c r="F522" s="66"/>
      <c r="G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c r="AQ522" s="66"/>
      <c r="AR522" s="66"/>
      <c r="AS522" s="66"/>
      <c r="AT522" s="66"/>
      <c r="AU522" s="66"/>
      <c r="AV522" s="66"/>
      <c r="AW522" s="66"/>
      <c r="AX522" s="66"/>
      <c r="AY522" s="66"/>
      <c r="AZ522" s="66"/>
      <c r="BA522" s="66"/>
    </row>
    <row r="523" spans="1:53" x14ac:dyDescent="0.25">
      <c r="A523" s="65"/>
      <c r="E523" s="66"/>
      <c r="F523" s="66"/>
      <c r="G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c r="AQ523" s="66"/>
      <c r="AR523" s="66"/>
      <c r="AS523" s="66"/>
      <c r="AT523" s="66"/>
      <c r="AU523" s="66"/>
      <c r="AV523" s="66"/>
      <c r="AW523" s="66"/>
      <c r="AX523" s="66"/>
      <c r="AY523" s="66"/>
      <c r="AZ523" s="66"/>
      <c r="BA523" s="66"/>
    </row>
    <row r="524" spans="1:53" x14ac:dyDescent="0.25">
      <c r="A524" s="65"/>
      <c r="E524" s="66"/>
      <c r="F524" s="66"/>
      <c r="G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row>
    <row r="525" spans="1:53" x14ac:dyDescent="0.25">
      <c r="A525" s="65"/>
      <c r="E525" s="66"/>
      <c r="F525" s="66"/>
      <c r="G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c r="AR525" s="66"/>
      <c r="AS525" s="66"/>
      <c r="AT525" s="66"/>
      <c r="AU525" s="66"/>
      <c r="AV525" s="66"/>
      <c r="AW525" s="66"/>
      <c r="AX525" s="66"/>
      <c r="AY525" s="66"/>
      <c r="AZ525" s="66"/>
      <c r="BA525" s="66"/>
    </row>
    <row r="526" spans="1:53" x14ac:dyDescent="0.25">
      <c r="A526" s="65"/>
      <c r="E526" s="66"/>
      <c r="F526" s="66"/>
      <c r="G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c r="AS526" s="66"/>
      <c r="AT526" s="66"/>
      <c r="AU526" s="66"/>
      <c r="AV526" s="66"/>
      <c r="AW526" s="66"/>
      <c r="AX526" s="66"/>
      <c r="AY526" s="66"/>
      <c r="AZ526" s="66"/>
      <c r="BA526" s="66"/>
    </row>
    <row r="527" spans="1:53" x14ac:dyDescent="0.25">
      <c r="A527" s="65"/>
      <c r="E527" s="66"/>
      <c r="F527" s="66"/>
      <c r="G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c r="AS527" s="66"/>
      <c r="AT527" s="66"/>
      <c r="AU527" s="66"/>
      <c r="AV527" s="66"/>
      <c r="AW527" s="66"/>
      <c r="AX527" s="66"/>
      <c r="AY527" s="66"/>
      <c r="AZ527" s="66"/>
      <c r="BA527" s="66"/>
    </row>
    <row r="528" spans="1:53" x14ac:dyDescent="0.25">
      <c r="A528" s="65"/>
      <c r="E528" s="66"/>
      <c r="F528" s="66"/>
      <c r="G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row>
    <row r="529" spans="1:53" x14ac:dyDescent="0.25">
      <c r="A529" s="65"/>
      <c r="E529" s="66"/>
      <c r="F529" s="66"/>
      <c r="G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c r="AS529" s="66"/>
      <c r="AT529" s="66"/>
      <c r="AU529" s="66"/>
      <c r="AV529" s="66"/>
      <c r="AW529" s="66"/>
      <c r="AX529" s="66"/>
      <c r="AY529" s="66"/>
      <c r="AZ529" s="66"/>
      <c r="BA529" s="66"/>
    </row>
    <row r="530" spans="1:53" x14ac:dyDescent="0.25">
      <c r="A530" s="65"/>
      <c r="E530" s="66"/>
      <c r="F530" s="66"/>
      <c r="G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c r="AS530" s="66"/>
      <c r="AT530" s="66"/>
      <c r="AU530" s="66"/>
      <c r="AV530" s="66"/>
      <c r="AW530" s="66"/>
      <c r="AX530" s="66"/>
      <c r="AY530" s="66"/>
      <c r="AZ530" s="66"/>
      <c r="BA530" s="66"/>
    </row>
    <row r="531" spans="1:53" x14ac:dyDescent="0.25">
      <c r="A531" s="65"/>
      <c r="E531" s="66"/>
      <c r="F531" s="66"/>
      <c r="G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c r="AR531" s="66"/>
      <c r="AS531" s="66"/>
      <c r="AT531" s="66"/>
      <c r="AU531" s="66"/>
      <c r="AV531" s="66"/>
      <c r="AW531" s="66"/>
      <c r="AX531" s="66"/>
      <c r="AY531" s="66"/>
      <c r="AZ531" s="66"/>
      <c r="BA531" s="66"/>
    </row>
    <row r="532" spans="1:53" x14ac:dyDescent="0.25">
      <c r="A532" s="65"/>
      <c r="E532" s="66"/>
      <c r="F532" s="66"/>
      <c r="G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c r="AS532" s="66"/>
      <c r="AT532" s="66"/>
      <c r="AU532" s="66"/>
      <c r="AV532" s="66"/>
      <c r="AW532" s="66"/>
      <c r="AX532" s="66"/>
      <c r="AY532" s="66"/>
      <c r="AZ532" s="66"/>
      <c r="BA532" s="66"/>
    </row>
    <row r="533" spans="1:53" x14ac:dyDescent="0.25">
      <c r="A533" s="65"/>
      <c r="E533" s="66"/>
      <c r="F533" s="66"/>
      <c r="G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c r="AR533" s="66"/>
      <c r="AS533" s="66"/>
      <c r="AT533" s="66"/>
      <c r="AU533" s="66"/>
      <c r="AV533" s="66"/>
      <c r="AW533" s="66"/>
      <c r="AX533" s="66"/>
      <c r="AY533" s="66"/>
      <c r="AZ533" s="66"/>
      <c r="BA533" s="66"/>
    </row>
    <row r="534" spans="1:53" x14ac:dyDescent="0.25">
      <c r="A534" s="65"/>
      <c r="E534" s="66"/>
      <c r="F534" s="66"/>
      <c r="G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row>
    <row r="535" spans="1:53" x14ac:dyDescent="0.25">
      <c r="A535" s="65"/>
      <c r="E535" s="66"/>
      <c r="F535" s="66"/>
      <c r="G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c r="AS535" s="66"/>
      <c r="AT535" s="66"/>
      <c r="AU535" s="66"/>
      <c r="AV535" s="66"/>
      <c r="AW535" s="66"/>
      <c r="AX535" s="66"/>
      <c r="AY535" s="66"/>
      <c r="AZ535" s="66"/>
      <c r="BA535" s="66"/>
    </row>
    <row r="536" spans="1:53" x14ac:dyDescent="0.25">
      <c r="A536" s="65"/>
      <c r="E536" s="66"/>
      <c r="F536" s="66"/>
      <c r="G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c r="AS536" s="66"/>
      <c r="AT536" s="66"/>
      <c r="AU536" s="66"/>
      <c r="AV536" s="66"/>
      <c r="AW536" s="66"/>
      <c r="AX536" s="66"/>
      <c r="AY536" s="66"/>
      <c r="AZ536" s="66"/>
      <c r="BA536" s="66"/>
    </row>
    <row r="537" spans="1:53" x14ac:dyDescent="0.25">
      <c r="A537" s="65"/>
      <c r="E537" s="66"/>
      <c r="F537" s="66"/>
      <c r="G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row>
    <row r="538" spans="1:53" x14ac:dyDescent="0.25">
      <c r="A538" s="65"/>
      <c r="E538" s="66"/>
      <c r="F538" s="66"/>
      <c r="G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row>
    <row r="539" spans="1:53" x14ac:dyDescent="0.25">
      <c r="A539" s="65"/>
      <c r="E539" s="66"/>
      <c r="F539" s="66"/>
      <c r="G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row>
    <row r="540" spans="1:53" x14ac:dyDescent="0.25">
      <c r="A540" s="65"/>
      <c r="E540" s="66"/>
      <c r="F540" s="66"/>
      <c r="G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c r="AS540" s="66"/>
      <c r="AT540" s="66"/>
      <c r="AU540" s="66"/>
      <c r="AV540" s="66"/>
      <c r="AW540" s="66"/>
      <c r="AX540" s="66"/>
      <c r="AY540" s="66"/>
      <c r="AZ540" s="66"/>
      <c r="BA540" s="66"/>
    </row>
    <row r="541" spans="1:53" x14ac:dyDescent="0.25">
      <c r="A541" s="65"/>
      <c r="E541" s="66"/>
      <c r="F541" s="66"/>
      <c r="G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c r="AR541" s="66"/>
      <c r="AS541" s="66"/>
      <c r="AT541" s="66"/>
      <c r="AU541" s="66"/>
      <c r="AV541" s="66"/>
      <c r="AW541" s="66"/>
      <c r="AX541" s="66"/>
      <c r="AY541" s="66"/>
      <c r="AZ541" s="66"/>
      <c r="BA541" s="66"/>
    </row>
    <row r="542" spans="1:53" x14ac:dyDescent="0.25">
      <c r="A542" s="65"/>
      <c r="E542" s="66"/>
      <c r="F542" s="66"/>
      <c r="G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c r="AS542" s="66"/>
      <c r="AT542" s="66"/>
      <c r="AU542" s="66"/>
      <c r="AV542" s="66"/>
      <c r="AW542" s="66"/>
      <c r="AX542" s="66"/>
      <c r="AY542" s="66"/>
      <c r="AZ542" s="66"/>
      <c r="BA542" s="66"/>
    </row>
    <row r="543" spans="1:53" x14ac:dyDescent="0.25">
      <c r="A543" s="65"/>
      <c r="E543" s="66"/>
      <c r="F543" s="66"/>
      <c r="G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c r="AR543" s="66"/>
      <c r="AS543" s="66"/>
      <c r="AT543" s="66"/>
      <c r="AU543" s="66"/>
      <c r="AV543" s="66"/>
      <c r="AW543" s="66"/>
      <c r="AX543" s="66"/>
      <c r="AY543" s="66"/>
      <c r="AZ543" s="66"/>
      <c r="BA543" s="66"/>
    </row>
    <row r="544" spans="1:53" x14ac:dyDescent="0.25">
      <c r="A544" s="65"/>
      <c r="E544" s="66"/>
      <c r="F544" s="66"/>
      <c r="G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c r="AS544" s="66"/>
      <c r="AT544" s="66"/>
      <c r="AU544" s="66"/>
      <c r="AV544" s="66"/>
      <c r="AW544" s="66"/>
      <c r="AX544" s="66"/>
      <c r="AY544" s="66"/>
      <c r="AZ544" s="66"/>
      <c r="BA544" s="66"/>
    </row>
    <row r="545" spans="1:53" x14ac:dyDescent="0.25">
      <c r="A545" s="65"/>
      <c r="E545" s="66"/>
      <c r="F545" s="66"/>
      <c r="G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c r="AS545" s="66"/>
      <c r="AT545" s="66"/>
      <c r="AU545" s="66"/>
      <c r="AV545" s="66"/>
      <c r="AW545" s="66"/>
      <c r="AX545" s="66"/>
      <c r="AY545" s="66"/>
      <c r="AZ545" s="66"/>
      <c r="BA545" s="66"/>
    </row>
    <row r="546" spans="1:53" x14ac:dyDescent="0.25">
      <c r="A546" s="65"/>
      <c r="E546" s="66"/>
      <c r="F546" s="66"/>
      <c r="G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c r="AS546" s="66"/>
      <c r="AT546" s="66"/>
      <c r="AU546" s="66"/>
      <c r="AV546" s="66"/>
      <c r="AW546" s="66"/>
      <c r="AX546" s="66"/>
      <c r="AY546" s="66"/>
      <c r="AZ546" s="66"/>
      <c r="BA546" s="66"/>
    </row>
    <row r="547" spans="1:53" x14ac:dyDescent="0.25">
      <c r="A547" s="65"/>
      <c r="E547" s="66"/>
      <c r="F547" s="66"/>
      <c r="G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c r="AS547" s="66"/>
      <c r="AT547" s="66"/>
      <c r="AU547" s="66"/>
      <c r="AV547" s="66"/>
      <c r="AW547" s="66"/>
      <c r="AX547" s="66"/>
      <c r="AY547" s="66"/>
      <c r="AZ547" s="66"/>
      <c r="BA547" s="66"/>
    </row>
    <row r="548" spans="1:53" x14ac:dyDescent="0.25">
      <c r="A548" s="65"/>
      <c r="E548" s="66"/>
      <c r="F548" s="66"/>
      <c r="G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row>
    <row r="549" spans="1:53" x14ac:dyDescent="0.25">
      <c r="A549" s="65"/>
      <c r="E549" s="66"/>
      <c r="F549" s="66"/>
      <c r="G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c r="AS549" s="66"/>
      <c r="AT549" s="66"/>
      <c r="AU549" s="66"/>
      <c r="AV549" s="66"/>
      <c r="AW549" s="66"/>
      <c r="AX549" s="66"/>
      <c r="AY549" s="66"/>
      <c r="AZ549" s="66"/>
      <c r="BA549" s="66"/>
    </row>
    <row r="550" spans="1:53" x14ac:dyDescent="0.25">
      <c r="A550" s="65"/>
      <c r="E550" s="66"/>
      <c r="F550" s="66"/>
      <c r="G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c r="AS550" s="66"/>
      <c r="AT550" s="66"/>
      <c r="AU550" s="66"/>
      <c r="AV550" s="66"/>
      <c r="AW550" s="66"/>
      <c r="AX550" s="66"/>
      <c r="AY550" s="66"/>
      <c r="AZ550" s="66"/>
      <c r="BA550" s="66"/>
    </row>
    <row r="551" spans="1:53" x14ac:dyDescent="0.25">
      <c r="A551" s="65"/>
      <c r="E551" s="66"/>
      <c r="F551" s="66"/>
      <c r="G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row>
    <row r="552" spans="1:53" x14ac:dyDescent="0.25">
      <c r="A552" s="65"/>
      <c r="E552" s="66"/>
      <c r="F552" s="66"/>
      <c r="G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c r="AS552" s="66"/>
      <c r="AT552" s="66"/>
      <c r="AU552" s="66"/>
      <c r="AV552" s="66"/>
      <c r="AW552" s="66"/>
      <c r="AX552" s="66"/>
      <c r="AY552" s="66"/>
      <c r="AZ552" s="66"/>
      <c r="BA552" s="66"/>
    </row>
    <row r="553" spans="1:53" x14ac:dyDescent="0.25">
      <c r="A553" s="65"/>
      <c r="E553" s="66"/>
      <c r="F553" s="66"/>
      <c r="G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c r="AS553" s="66"/>
      <c r="AT553" s="66"/>
      <c r="AU553" s="66"/>
      <c r="AV553" s="66"/>
      <c r="AW553" s="66"/>
      <c r="AX553" s="66"/>
      <c r="AY553" s="66"/>
      <c r="AZ553" s="66"/>
      <c r="BA553" s="66"/>
    </row>
    <row r="554" spans="1:53" x14ac:dyDescent="0.25">
      <c r="A554" s="65"/>
      <c r="E554" s="66"/>
      <c r="F554" s="66"/>
      <c r="G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c r="AS554" s="66"/>
      <c r="AT554" s="66"/>
      <c r="AU554" s="66"/>
      <c r="AV554" s="66"/>
      <c r="AW554" s="66"/>
      <c r="AX554" s="66"/>
      <c r="AY554" s="66"/>
      <c r="AZ554" s="66"/>
      <c r="BA554" s="66"/>
    </row>
    <row r="555" spans="1:53" x14ac:dyDescent="0.25">
      <c r="A555" s="65"/>
      <c r="E555" s="66"/>
      <c r="F555" s="66"/>
      <c r="G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c r="AS555" s="66"/>
      <c r="AT555" s="66"/>
      <c r="AU555" s="66"/>
      <c r="AV555" s="66"/>
      <c r="AW555" s="66"/>
      <c r="AX555" s="66"/>
      <c r="AY555" s="66"/>
      <c r="AZ555" s="66"/>
      <c r="BA555" s="66"/>
    </row>
    <row r="556" spans="1:53" x14ac:dyDescent="0.25">
      <c r="A556" s="65"/>
      <c r="E556" s="66"/>
      <c r="F556" s="66"/>
      <c r="G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c r="AS556" s="66"/>
      <c r="AT556" s="66"/>
      <c r="AU556" s="66"/>
      <c r="AV556" s="66"/>
      <c r="AW556" s="66"/>
      <c r="AX556" s="66"/>
      <c r="AY556" s="66"/>
      <c r="AZ556" s="66"/>
      <c r="BA556" s="66"/>
    </row>
    <row r="557" spans="1:53" x14ac:dyDescent="0.25">
      <c r="A557" s="65"/>
      <c r="E557" s="66"/>
      <c r="F557" s="66"/>
      <c r="G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row>
    <row r="558" spans="1:53" x14ac:dyDescent="0.25">
      <c r="A558" s="65"/>
      <c r="E558" s="66"/>
      <c r="F558" s="66"/>
      <c r="G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row>
    <row r="559" spans="1:53" x14ac:dyDescent="0.25">
      <c r="A559" s="65"/>
      <c r="E559" s="66"/>
      <c r="F559" s="66"/>
      <c r="G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row>
    <row r="560" spans="1:53" x14ac:dyDescent="0.25">
      <c r="A560" s="65"/>
      <c r="E560" s="66"/>
      <c r="F560" s="66"/>
      <c r="G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row>
    <row r="561" spans="1:53" x14ac:dyDescent="0.25">
      <c r="A561" s="65"/>
      <c r="E561" s="66"/>
      <c r="F561" s="66"/>
      <c r="G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c r="AS561" s="66"/>
      <c r="AT561" s="66"/>
      <c r="AU561" s="66"/>
      <c r="AV561" s="66"/>
      <c r="AW561" s="66"/>
      <c r="AX561" s="66"/>
      <c r="AY561" s="66"/>
      <c r="AZ561" s="66"/>
      <c r="BA561" s="66"/>
    </row>
    <row r="562" spans="1:53" x14ac:dyDescent="0.25">
      <c r="A562" s="65"/>
      <c r="E562" s="66"/>
      <c r="F562" s="66"/>
      <c r="G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c r="AS562" s="66"/>
      <c r="AT562" s="66"/>
      <c r="AU562" s="66"/>
      <c r="AV562" s="66"/>
      <c r="AW562" s="66"/>
      <c r="AX562" s="66"/>
      <c r="AY562" s="66"/>
      <c r="AZ562" s="66"/>
      <c r="BA562" s="66"/>
    </row>
    <row r="563" spans="1:53" x14ac:dyDescent="0.25">
      <c r="A563" s="65"/>
      <c r="E563" s="66"/>
      <c r="F563" s="66"/>
      <c r="G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c r="AS563" s="66"/>
      <c r="AT563" s="66"/>
      <c r="AU563" s="66"/>
      <c r="AV563" s="66"/>
      <c r="AW563" s="66"/>
      <c r="AX563" s="66"/>
      <c r="AY563" s="66"/>
      <c r="AZ563" s="66"/>
      <c r="BA563" s="66"/>
    </row>
    <row r="564" spans="1:53" x14ac:dyDescent="0.25">
      <c r="A564" s="65"/>
      <c r="E564" s="66"/>
      <c r="F564" s="66"/>
      <c r="G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c r="AS564" s="66"/>
      <c r="AT564" s="66"/>
      <c r="AU564" s="66"/>
      <c r="AV564" s="66"/>
      <c r="AW564" s="66"/>
      <c r="AX564" s="66"/>
      <c r="AY564" s="66"/>
      <c r="AZ564" s="66"/>
      <c r="BA564" s="66"/>
    </row>
    <row r="565" spans="1:53" x14ac:dyDescent="0.25">
      <c r="A565" s="65"/>
      <c r="E565" s="66"/>
      <c r="F565" s="66"/>
      <c r="G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c r="AR565" s="66"/>
      <c r="AS565" s="66"/>
      <c r="AT565" s="66"/>
      <c r="AU565" s="66"/>
      <c r="AV565" s="66"/>
      <c r="AW565" s="66"/>
      <c r="AX565" s="66"/>
      <c r="AY565" s="66"/>
      <c r="AZ565" s="66"/>
      <c r="BA565" s="66"/>
    </row>
    <row r="566" spans="1:53" x14ac:dyDescent="0.25">
      <c r="A566" s="65"/>
      <c r="E566" s="66"/>
      <c r="F566" s="66"/>
      <c r="G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c r="AR566" s="66"/>
      <c r="AS566" s="66"/>
      <c r="AT566" s="66"/>
      <c r="AU566" s="66"/>
      <c r="AV566" s="66"/>
      <c r="AW566" s="66"/>
      <c r="AX566" s="66"/>
      <c r="AY566" s="66"/>
      <c r="AZ566" s="66"/>
      <c r="BA566" s="66"/>
    </row>
    <row r="567" spans="1:53" x14ac:dyDescent="0.25">
      <c r="A567" s="65"/>
      <c r="E567" s="66"/>
      <c r="F567" s="66"/>
      <c r="G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c r="AS567" s="66"/>
      <c r="AT567" s="66"/>
      <c r="AU567" s="66"/>
      <c r="AV567" s="66"/>
      <c r="AW567" s="66"/>
      <c r="AX567" s="66"/>
      <c r="AY567" s="66"/>
      <c r="AZ567" s="66"/>
      <c r="BA567" s="66"/>
    </row>
    <row r="568" spans="1:53" x14ac:dyDescent="0.25">
      <c r="A568" s="65"/>
      <c r="E568" s="66"/>
      <c r="F568" s="66"/>
      <c r="G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c r="AR568" s="66"/>
      <c r="AS568" s="66"/>
      <c r="AT568" s="66"/>
      <c r="AU568" s="66"/>
      <c r="AV568" s="66"/>
      <c r="AW568" s="66"/>
      <c r="AX568" s="66"/>
      <c r="AY568" s="66"/>
      <c r="AZ568" s="66"/>
      <c r="BA568" s="66"/>
    </row>
    <row r="569" spans="1:53" x14ac:dyDescent="0.25">
      <c r="A569" s="65"/>
      <c r="E569" s="66"/>
      <c r="F569" s="66"/>
      <c r="G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c r="AR569" s="66"/>
      <c r="AS569" s="66"/>
      <c r="AT569" s="66"/>
      <c r="AU569" s="66"/>
      <c r="AV569" s="66"/>
      <c r="AW569" s="66"/>
      <c r="AX569" s="66"/>
      <c r="AY569" s="66"/>
      <c r="AZ569" s="66"/>
      <c r="BA569" s="66"/>
    </row>
    <row r="570" spans="1:53" x14ac:dyDescent="0.25">
      <c r="A570" s="65"/>
      <c r="E570" s="66"/>
      <c r="F570" s="66"/>
      <c r="G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c r="AP570" s="66"/>
      <c r="AQ570" s="66"/>
      <c r="AR570" s="66"/>
      <c r="AS570" s="66"/>
      <c r="AT570" s="66"/>
      <c r="AU570" s="66"/>
      <c r="AV570" s="66"/>
      <c r="AW570" s="66"/>
      <c r="AX570" s="66"/>
      <c r="AY570" s="66"/>
      <c r="AZ570" s="66"/>
      <c r="BA570" s="66"/>
    </row>
    <row r="571" spans="1:53" x14ac:dyDescent="0.25">
      <c r="A571" s="65"/>
      <c r="E571" s="66"/>
      <c r="F571" s="66"/>
      <c r="G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c r="AP571" s="66"/>
      <c r="AQ571" s="66"/>
      <c r="AR571" s="66"/>
      <c r="AS571" s="66"/>
      <c r="AT571" s="66"/>
      <c r="AU571" s="66"/>
      <c r="AV571" s="66"/>
      <c r="AW571" s="66"/>
      <c r="AX571" s="66"/>
      <c r="AY571" s="66"/>
      <c r="AZ571" s="66"/>
      <c r="BA571" s="66"/>
    </row>
    <row r="572" spans="1:53" x14ac:dyDescent="0.25">
      <c r="A572" s="65"/>
      <c r="E572" s="66"/>
      <c r="F572" s="66"/>
      <c r="G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row>
    <row r="573" spans="1:53" x14ac:dyDescent="0.25">
      <c r="A573" s="65"/>
      <c r="E573" s="66"/>
      <c r="F573" s="66"/>
      <c r="G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c r="AR573" s="66"/>
      <c r="AS573" s="66"/>
      <c r="AT573" s="66"/>
      <c r="AU573" s="66"/>
      <c r="AV573" s="66"/>
      <c r="AW573" s="66"/>
      <c r="AX573" s="66"/>
      <c r="AY573" s="66"/>
      <c r="AZ573" s="66"/>
      <c r="BA573" s="66"/>
    </row>
    <row r="574" spans="1:53" x14ac:dyDescent="0.25">
      <c r="A574" s="65"/>
      <c r="E574" s="66"/>
      <c r="F574" s="66"/>
      <c r="G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row>
    <row r="575" spans="1:53" x14ac:dyDescent="0.25">
      <c r="A575" s="65"/>
      <c r="E575" s="66"/>
      <c r="F575" s="66"/>
      <c r="G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row>
    <row r="576" spans="1:53" x14ac:dyDescent="0.25">
      <c r="A576" s="65"/>
      <c r="E576" s="66"/>
      <c r="F576" s="66"/>
      <c r="G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row>
    <row r="577" spans="1:53" x14ac:dyDescent="0.25">
      <c r="A577" s="65"/>
      <c r="E577" s="66"/>
      <c r="F577" s="66"/>
      <c r="G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c r="AR577" s="66"/>
      <c r="AS577" s="66"/>
      <c r="AT577" s="66"/>
      <c r="AU577" s="66"/>
      <c r="AV577" s="66"/>
      <c r="AW577" s="66"/>
      <c r="AX577" s="66"/>
      <c r="AY577" s="66"/>
      <c r="AZ577" s="66"/>
      <c r="BA577" s="66"/>
    </row>
    <row r="578" spans="1:53" x14ac:dyDescent="0.25">
      <c r="A578" s="65"/>
      <c r="E578" s="66"/>
      <c r="F578" s="66"/>
      <c r="G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row>
    <row r="579" spans="1:53" x14ac:dyDescent="0.25">
      <c r="A579" s="65"/>
      <c r="E579" s="66"/>
      <c r="F579" s="66"/>
      <c r="G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row>
    <row r="580" spans="1:53" x14ac:dyDescent="0.25">
      <c r="A580" s="65"/>
      <c r="E580" s="66"/>
      <c r="F580" s="66"/>
      <c r="G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row>
    <row r="581" spans="1:53" x14ac:dyDescent="0.25">
      <c r="A581" s="65"/>
      <c r="E581" s="66"/>
      <c r="F581" s="66"/>
      <c r="G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c r="AR581" s="66"/>
      <c r="AS581" s="66"/>
      <c r="AT581" s="66"/>
      <c r="AU581" s="66"/>
      <c r="AV581" s="66"/>
      <c r="AW581" s="66"/>
      <c r="AX581" s="66"/>
      <c r="AY581" s="66"/>
      <c r="AZ581" s="66"/>
      <c r="BA581" s="66"/>
    </row>
    <row r="582" spans="1:53" x14ac:dyDescent="0.25">
      <c r="A582" s="65"/>
      <c r="E582" s="66"/>
      <c r="F582" s="66"/>
      <c r="G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row>
    <row r="583" spans="1:53" x14ac:dyDescent="0.25">
      <c r="A583" s="65"/>
      <c r="E583" s="66"/>
      <c r="F583" s="66"/>
      <c r="G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row>
    <row r="584" spans="1:53" x14ac:dyDescent="0.25">
      <c r="A584" s="65"/>
      <c r="E584" s="66"/>
      <c r="F584" s="66"/>
      <c r="G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c r="AR584" s="66"/>
      <c r="AS584" s="66"/>
      <c r="AT584" s="66"/>
      <c r="AU584" s="66"/>
      <c r="AV584" s="66"/>
      <c r="AW584" s="66"/>
      <c r="AX584" s="66"/>
      <c r="AY584" s="66"/>
      <c r="AZ584" s="66"/>
      <c r="BA584" s="66"/>
    </row>
    <row r="585" spans="1:53" x14ac:dyDescent="0.25">
      <c r="A585" s="65"/>
      <c r="E585" s="66"/>
      <c r="F585" s="66"/>
      <c r="G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c r="AS585" s="66"/>
      <c r="AT585" s="66"/>
      <c r="AU585" s="66"/>
      <c r="AV585" s="66"/>
      <c r="AW585" s="66"/>
      <c r="AX585" s="66"/>
      <c r="AY585" s="66"/>
      <c r="AZ585" s="66"/>
      <c r="BA585" s="66"/>
    </row>
    <row r="586" spans="1:53" x14ac:dyDescent="0.25">
      <c r="A586" s="65"/>
      <c r="E586" s="66"/>
      <c r="F586" s="66"/>
      <c r="G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c r="AR586" s="66"/>
      <c r="AS586" s="66"/>
      <c r="AT586" s="66"/>
      <c r="AU586" s="66"/>
      <c r="AV586" s="66"/>
      <c r="AW586" s="66"/>
      <c r="AX586" s="66"/>
      <c r="AY586" s="66"/>
      <c r="AZ586" s="66"/>
      <c r="BA586" s="66"/>
    </row>
    <row r="587" spans="1:53" x14ac:dyDescent="0.25">
      <c r="A587" s="65"/>
      <c r="E587" s="66"/>
      <c r="F587" s="66"/>
      <c r="G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c r="AR587" s="66"/>
      <c r="AS587" s="66"/>
      <c r="AT587" s="66"/>
      <c r="AU587" s="66"/>
      <c r="AV587" s="66"/>
      <c r="AW587" s="66"/>
      <c r="AX587" s="66"/>
      <c r="AY587" s="66"/>
      <c r="AZ587" s="66"/>
      <c r="BA587" s="66"/>
    </row>
    <row r="588" spans="1:53" x14ac:dyDescent="0.25">
      <c r="A588" s="65"/>
      <c r="E588" s="66"/>
      <c r="F588" s="66"/>
      <c r="G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c r="AS588" s="66"/>
      <c r="AT588" s="66"/>
      <c r="AU588" s="66"/>
      <c r="AV588" s="66"/>
      <c r="AW588" s="66"/>
      <c r="AX588" s="66"/>
      <c r="AY588" s="66"/>
      <c r="AZ588" s="66"/>
      <c r="BA588" s="66"/>
    </row>
    <row r="589" spans="1:53" x14ac:dyDescent="0.25">
      <c r="A589" s="65"/>
      <c r="E589" s="66"/>
      <c r="F589" s="66"/>
      <c r="G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c r="AS589" s="66"/>
      <c r="AT589" s="66"/>
      <c r="AU589" s="66"/>
      <c r="AV589" s="66"/>
      <c r="AW589" s="66"/>
      <c r="AX589" s="66"/>
      <c r="AY589" s="66"/>
      <c r="AZ589" s="66"/>
      <c r="BA589" s="66"/>
    </row>
    <row r="590" spans="1:53" x14ac:dyDescent="0.25">
      <c r="A590" s="65"/>
      <c r="E590" s="66"/>
      <c r="F590" s="66"/>
      <c r="G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c r="AS590" s="66"/>
      <c r="AT590" s="66"/>
      <c r="AU590" s="66"/>
      <c r="AV590" s="66"/>
      <c r="AW590" s="66"/>
      <c r="AX590" s="66"/>
      <c r="AY590" s="66"/>
      <c r="AZ590" s="66"/>
      <c r="BA590" s="66"/>
    </row>
    <row r="591" spans="1:53" x14ac:dyDescent="0.25">
      <c r="A591" s="65"/>
      <c r="E591" s="66"/>
      <c r="F591" s="66"/>
      <c r="G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row>
    <row r="592" spans="1:53" x14ac:dyDescent="0.25">
      <c r="A592" s="65"/>
      <c r="E592" s="66"/>
      <c r="F592" s="66"/>
      <c r="G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row>
    <row r="593" spans="1:53" x14ac:dyDescent="0.25">
      <c r="A593" s="65"/>
      <c r="E593" s="66"/>
      <c r="F593" s="66"/>
      <c r="G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row>
    <row r="594" spans="1:53" x14ac:dyDescent="0.25">
      <c r="A594" s="65"/>
      <c r="E594" s="66"/>
      <c r="F594" s="66"/>
      <c r="G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row>
    <row r="595" spans="1:53" x14ac:dyDescent="0.25">
      <c r="A595" s="65"/>
      <c r="E595" s="66"/>
      <c r="F595" s="66"/>
      <c r="G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row>
    <row r="596" spans="1:53" x14ac:dyDescent="0.25">
      <c r="A596" s="65"/>
      <c r="E596" s="66"/>
      <c r="F596" s="66"/>
      <c r="G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row>
    <row r="597" spans="1:53" x14ac:dyDescent="0.25">
      <c r="A597" s="65"/>
      <c r="E597" s="66"/>
      <c r="F597" s="66"/>
      <c r="G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c r="AR597" s="66"/>
      <c r="AS597" s="66"/>
      <c r="AT597" s="66"/>
      <c r="AU597" s="66"/>
      <c r="AV597" s="66"/>
      <c r="AW597" s="66"/>
      <c r="AX597" s="66"/>
      <c r="AY597" s="66"/>
      <c r="AZ597" s="66"/>
      <c r="BA597" s="66"/>
    </row>
    <row r="598" spans="1:53" x14ac:dyDescent="0.25">
      <c r="A598" s="65"/>
      <c r="E598" s="66"/>
      <c r="F598" s="66"/>
      <c r="G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row>
    <row r="599" spans="1:53" x14ac:dyDescent="0.25">
      <c r="A599" s="65"/>
      <c r="E599" s="66"/>
      <c r="F599" s="66"/>
      <c r="G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row>
    <row r="600" spans="1:53" x14ac:dyDescent="0.25">
      <c r="A600" s="65"/>
      <c r="E600" s="66"/>
      <c r="F600" s="66"/>
      <c r="G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row>
    <row r="601" spans="1:53" x14ac:dyDescent="0.25">
      <c r="A601" s="65"/>
      <c r="E601" s="66"/>
      <c r="F601" s="66"/>
      <c r="G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row>
    <row r="602" spans="1:53" x14ac:dyDescent="0.25">
      <c r="A602" s="65"/>
      <c r="E602" s="66"/>
      <c r="F602" s="66"/>
      <c r="G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row>
    <row r="603" spans="1:53" x14ac:dyDescent="0.25">
      <c r="A603" s="65"/>
      <c r="E603" s="66"/>
      <c r="F603" s="66"/>
      <c r="G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row>
    <row r="604" spans="1:53" x14ac:dyDescent="0.25">
      <c r="A604" s="65"/>
      <c r="E604" s="66"/>
      <c r="F604" s="66"/>
      <c r="G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c r="AR604" s="66"/>
      <c r="AS604" s="66"/>
      <c r="AT604" s="66"/>
      <c r="AU604" s="66"/>
      <c r="AV604" s="66"/>
      <c r="AW604" s="66"/>
      <c r="AX604" s="66"/>
      <c r="AY604" s="66"/>
      <c r="AZ604" s="66"/>
      <c r="BA604" s="66"/>
    </row>
    <row r="605" spans="1:53" x14ac:dyDescent="0.25">
      <c r="A605" s="65"/>
      <c r="E605" s="66"/>
      <c r="F605" s="66"/>
      <c r="G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row>
    <row r="606" spans="1:53" x14ac:dyDescent="0.25">
      <c r="A606" s="65"/>
      <c r="E606" s="66"/>
      <c r="F606" s="66"/>
      <c r="G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row>
    <row r="607" spans="1:53" x14ac:dyDescent="0.25">
      <c r="A607" s="65"/>
      <c r="E607" s="66"/>
      <c r="F607" s="66"/>
      <c r="G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row>
    <row r="608" spans="1:53" x14ac:dyDescent="0.25">
      <c r="A608" s="65"/>
      <c r="E608" s="66"/>
      <c r="F608" s="66"/>
      <c r="G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row>
    <row r="609" spans="1:53" x14ac:dyDescent="0.25">
      <c r="A609" s="65"/>
      <c r="E609" s="66"/>
      <c r="F609" s="66"/>
      <c r="G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row>
    <row r="610" spans="1:53" x14ac:dyDescent="0.25">
      <c r="A610" s="65"/>
      <c r="E610" s="66"/>
      <c r="F610" s="66"/>
      <c r="G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c r="AS610" s="66"/>
      <c r="AT610" s="66"/>
      <c r="AU610" s="66"/>
      <c r="AV610" s="66"/>
      <c r="AW610" s="66"/>
      <c r="AX610" s="66"/>
      <c r="AY610" s="66"/>
      <c r="AZ610" s="66"/>
      <c r="BA610" s="66"/>
    </row>
    <row r="611" spans="1:53" x14ac:dyDescent="0.25">
      <c r="A611" s="65"/>
      <c r="E611" s="66"/>
      <c r="F611" s="66"/>
      <c r="G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row>
    <row r="612" spans="1:53" x14ac:dyDescent="0.25">
      <c r="A612" s="65"/>
      <c r="E612" s="66"/>
      <c r="F612" s="66"/>
      <c r="G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row>
    <row r="613" spans="1:53" x14ac:dyDescent="0.25">
      <c r="A613" s="65"/>
      <c r="E613" s="66"/>
      <c r="F613" s="66"/>
      <c r="G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c r="AS613" s="66"/>
      <c r="AT613" s="66"/>
      <c r="AU613" s="66"/>
      <c r="AV613" s="66"/>
      <c r="AW613" s="66"/>
      <c r="AX613" s="66"/>
      <c r="AY613" s="66"/>
      <c r="AZ613" s="66"/>
      <c r="BA613" s="66"/>
    </row>
    <row r="614" spans="1:53" x14ac:dyDescent="0.25">
      <c r="A614" s="65"/>
      <c r="E614" s="66"/>
      <c r="F614" s="66"/>
      <c r="G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c r="AR614" s="66"/>
      <c r="AS614" s="66"/>
      <c r="AT614" s="66"/>
      <c r="AU614" s="66"/>
      <c r="AV614" s="66"/>
      <c r="AW614" s="66"/>
      <c r="AX614" s="66"/>
      <c r="AY614" s="66"/>
      <c r="AZ614" s="66"/>
      <c r="BA614" s="66"/>
    </row>
    <row r="615" spans="1:53" x14ac:dyDescent="0.25">
      <c r="A615" s="65"/>
      <c r="E615" s="66"/>
      <c r="F615" s="66"/>
      <c r="G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c r="AR615" s="66"/>
      <c r="AS615" s="66"/>
      <c r="AT615" s="66"/>
      <c r="AU615" s="66"/>
      <c r="AV615" s="66"/>
      <c r="AW615" s="66"/>
      <c r="AX615" s="66"/>
      <c r="AY615" s="66"/>
      <c r="AZ615" s="66"/>
      <c r="BA615" s="66"/>
    </row>
    <row r="616" spans="1:53" x14ac:dyDescent="0.25">
      <c r="A616" s="65"/>
      <c r="E616" s="66"/>
      <c r="F616" s="66"/>
      <c r="G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row>
    <row r="617" spans="1:53" x14ac:dyDescent="0.25">
      <c r="A617" s="65"/>
      <c r="E617" s="66"/>
      <c r="F617" s="66"/>
      <c r="G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c r="AR617" s="66"/>
      <c r="AS617" s="66"/>
      <c r="AT617" s="66"/>
      <c r="AU617" s="66"/>
      <c r="AV617" s="66"/>
      <c r="AW617" s="66"/>
      <c r="AX617" s="66"/>
      <c r="AY617" s="66"/>
      <c r="AZ617" s="66"/>
      <c r="BA617" s="66"/>
    </row>
    <row r="618" spans="1:53" x14ac:dyDescent="0.25">
      <c r="A618" s="65"/>
      <c r="E618" s="66"/>
      <c r="F618" s="66"/>
      <c r="G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row>
    <row r="619" spans="1:53" x14ac:dyDescent="0.25">
      <c r="A619" s="65"/>
      <c r="E619" s="66"/>
      <c r="F619" s="66"/>
      <c r="G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row>
    <row r="620" spans="1:53" x14ac:dyDescent="0.25">
      <c r="A620" s="65"/>
      <c r="E620" s="66"/>
      <c r="F620" s="66"/>
      <c r="G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row>
    <row r="621" spans="1:53" x14ac:dyDescent="0.25">
      <c r="A621" s="65"/>
      <c r="E621" s="66"/>
      <c r="F621" s="66"/>
      <c r="G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row>
    <row r="622" spans="1:53" x14ac:dyDescent="0.25">
      <c r="A622" s="65"/>
      <c r="E622" s="66"/>
      <c r="F622" s="66"/>
      <c r="G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c r="AS622" s="66"/>
      <c r="AT622" s="66"/>
      <c r="AU622" s="66"/>
      <c r="AV622" s="66"/>
      <c r="AW622" s="66"/>
      <c r="AX622" s="66"/>
      <c r="AY622" s="66"/>
      <c r="AZ622" s="66"/>
      <c r="BA622" s="66"/>
    </row>
    <row r="623" spans="1:53" x14ac:dyDescent="0.25">
      <c r="A623" s="65"/>
      <c r="E623" s="66"/>
      <c r="F623" s="66"/>
      <c r="G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row>
    <row r="624" spans="1:53" x14ac:dyDescent="0.25">
      <c r="A624" s="65"/>
      <c r="E624" s="66"/>
      <c r="F624" s="66"/>
      <c r="G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c r="AR624" s="66"/>
      <c r="AS624" s="66"/>
      <c r="AT624" s="66"/>
      <c r="AU624" s="66"/>
      <c r="AV624" s="66"/>
      <c r="AW624" s="66"/>
      <c r="AX624" s="66"/>
      <c r="AY624" s="66"/>
      <c r="AZ624" s="66"/>
      <c r="BA624" s="66"/>
    </row>
    <row r="625" spans="1:53" x14ac:dyDescent="0.25">
      <c r="A625" s="65"/>
      <c r="E625" s="66"/>
      <c r="F625" s="66"/>
      <c r="G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c r="AS625" s="66"/>
      <c r="AT625" s="66"/>
      <c r="AU625" s="66"/>
      <c r="AV625" s="66"/>
      <c r="AW625" s="66"/>
      <c r="AX625" s="66"/>
      <c r="AY625" s="66"/>
      <c r="AZ625" s="66"/>
      <c r="BA625" s="66"/>
    </row>
    <row r="626" spans="1:53" x14ac:dyDescent="0.25">
      <c r="A626" s="65"/>
      <c r="E626" s="66"/>
      <c r="F626" s="66"/>
      <c r="G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c r="AR626" s="66"/>
      <c r="AS626" s="66"/>
      <c r="AT626" s="66"/>
      <c r="AU626" s="66"/>
      <c r="AV626" s="66"/>
      <c r="AW626" s="66"/>
      <c r="AX626" s="66"/>
      <c r="AY626" s="66"/>
      <c r="AZ626" s="66"/>
      <c r="BA626" s="66"/>
    </row>
    <row r="627" spans="1:53" x14ac:dyDescent="0.25">
      <c r="A627" s="65"/>
      <c r="E627" s="66"/>
      <c r="F627" s="66"/>
      <c r="G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c r="AS627" s="66"/>
      <c r="AT627" s="66"/>
      <c r="AU627" s="66"/>
      <c r="AV627" s="66"/>
      <c r="AW627" s="66"/>
      <c r="AX627" s="66"/>
      <c r="AY627" s="66"/>
      <c r="AZ627" s="66"/>
      <c r="BA627" s="66"/>
    </row>
    <row r="628" spans="1:53" x14ac:dyDescent="0.25">
      <c r="A628" s="65"/>
      <c r="E628" s="66"/>
      <c r="F628" s="66"/>
      <c r="G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c r="AR628" s="66"/>
      <c r="AS628" s="66"/>
      <c r="AT628" s="66"/>
      <c r="AU628" s="66"/>
      <c r="AV628" s="66"/>
      <c r="AW628" s="66"/>
      <c r="AX628" s="66"/>
      <c r="AY628" s="66"/>
      <c r="AZ628" s="66"/>
      <c r="BA628" s="66"/>
    </row>
    <row r="629" spans="1:53" x14ac:dyDescent="0.25">
      <c r="A629" s="65"/>
      <c r="E629" s="66"/>
      <c r="F629" s="66"/>
      <c r="G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c r="AS629" s="66"/>
      <c r="AT629" s="66"/>
      <c r="AU629" s="66"/>
      <c r="AV629" s="66"/>
      <c r="AW629" s="66"/>
      <c r="AX629" s="66"/>
      <c r="AY629" s="66"/>
      <c r="AZ629" s="66"/>
      <c r="BA629" s="66"/>
    </row>
    <row r="630" spans="1:53" x14ac:dyDescent="0.25">
      <c r="A630" s="65"/>
      <c r="E630" s="66"/>
      <c r="F630" s="66"/>
      <c r="G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c r="AR630" s="66"/>
      <c r="AS630" s="66"/>
      <c r="AT630" s="66"/>
      <c r="AU630" s="66"/>
      <c r="AV630" s="66"/>
      <c r="AW630" s="66"/>
      <c r="AX630" s="66"/>
      <c r="AY630" s="66"/>
      <c r="AZ630" s="66"/>
      <c r="BA630" s="66"/>
    </row>
    <row r="631" spans="1:53" x14ac:dyDescent="0.25">
      <c r="A631" s="65"/>
      <c r="E631" s="66"/>
      <c r="F631" s="66"/>
      <c r="G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c r="AR631" s="66"/>
      <c r="AS631" s="66"/>
      <c r="AT631" s="66"/>
      <c r="AU631" s="66"/>
      <c r="AV631" s="66"/>
      <c r="AW631" s="66"/>
      <c r="AX631" s="66"/>
      <c r="AY631" s="66"/>
      <c r="AZ631" s="66"/>
      <c r="BA631" s="66"/>
    </row>
    <row r="632" spans="1:53" x14ac:dyDescent="0.25">
      <c r="A632" s="65"/>
      <c r="E632" s="66"/>
      <c r="F632" s="66"/>
      <c r="G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row>
    <row r="633" spans="1:53" x14ac:dyDescent="0.25">
      <c r="A633" s="65"/>
      <c r="E633" s="66"/>
      <c r="F633" s="66"/>
      <c r="G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c r="AR633" s="66"/>
      <c r="AS633" s="66"/>
      <c r="AT633" s="66"/>
      <c r="AU633" s="66"/>
      <c r="AV633" s="66"/>
      <c r="AW633" s="66"/>
      <c r="AX633" s="66"/>
      <c r="AY633" s="66"/>
      <c r="AZ633" s="66"/>
      <c r="BA633" s="66"/>
    </row>
    <row r="634" spans="1:53" x14ac:dyDescent="0.25">
      <c r="A634" s="65"/>
      <c r="E634" s="66"/>
      <c r="F634" s="66"/>
      <c r="G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c r="AR634" s="66"/>
      <c r="AS634" s="66"/>
      <c r="AT634" s="66"/>
      <c r="AU634" s="66"/>
      <c r="AV634" s="66"/>
      <c r="AW634" s="66"/>
      <c r="AX634" s="66"/>
      <c r="AY634" s="66"/>
      <c r="AZ634" s="66"/>
      <c r="BA634" s="66"/>
    </row>
    <row r="635" spans="1:53" x14ac:dyDescent="0.25">
      <c r="A635" s="65"/>
      <c r="E635" s="66"/>
      <c r="F635" s="66"/>
      <c r="G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c r="AS635" s="66"/>
      <c r="AT635" s="66"/>
      <c r="AU635" s="66"/>
      <c r="AV635" s="66"/>
      <c r="AW635" s="66"/>
      <c r="AX635" s="66"/>
      <c r="AY635" s="66"/>
      <c r="AZ635" s="66"/>
      <c r="BA635" s="66"/>
    </row>
    <row r="636" spans="1:53" x14ac:dyDescent="0.25">
      <c r="A636" s="65"/>
      <c r="E636" s="66"/>
      <c r="F636" s="66"/>
      <c r="G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c r="AQ636" s="66"/>
      <c r="AR636" s="66"/>
      <c r="AS636" s="66"/>
      <c r="AT636" s="66"/>
      <c r="AU636" s="66"/>
      <c r="AV636" s="66"/>
      <c r="AW636" s="66"/>
      <c r="AX636" s="66"/>
      <c r="AY636" s="66"/>
      <c r="AZ636" s="66"/>
      <c r="BA636" s="66"/>
    </row>
    <row r="637" spans="1:53" x14ac:dyDescent="0.25">
      <c r="A637" s="65"/>
      <c r="E637" s="66"/>
      <c r="F637" s="66"/>
      <c r="G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c r="AS637" s="66"/>
      <c r="AT637" s="66"/>
      <c r="AU637" s="66"/>
      <c r="AV637" s="66"/>
      <c r="AW637" s="66"/>
      <c r="AX637" s="66"/>
      <c r="AY637" s="66"/>
      <c r="AZ637" s="66"/>
      <c r="BA637" s="66"/>
    </row>
    <row r="638" spans="1:53" x14ac:dyDescent="0.25">
      <c r="A638" s="65"/>
      <c r="E638" s="66"/>
      <c r="F638" s="66"/>
      <c r="G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c r="AR638" s="66"/>
      <c r="AS638" s="66"/>
      <c r="AT638" s="66"/>
      <c r="AU638" s="66"/>
      <c r="AV638" s="66"/>
      <c r="AW638" s="66"/>
      <c r="AX638" s="66"/>
      <c r="AY638" s="66"/>
      <c r="AZ638" s="66"/>
      <c r="BA638" s="66"/>
    </row>
    <row r="639" spans="1:53" x14ac:dyDescent="0.25">
      <c r="A639" s="65"/>
      <c r="E639" s="66"/>
      <c r="F639" s="66"/>
      <c r="G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c r="AR639" s="66"/>
      <c r="AS639" s="66"/>
      <c r="AT639" s="66"/>
      <c r="AU639" s="66"/>
      <c r="AV639" s="66"/>
      <c r="AW639" s="66"/>
      <c r="AX639" s="66"/>
      <c r="AY639" s="66"/>
      <c r="AZ639" s="66"/>
      <c r="BA639" s="66"/>
    </row>
    <row r="640" spans="1:53" x14ac:dyDescent="0.25">
      <c r="A640" s="65"/>
      <c r="E640" s="66"/>
      <c r="F640" s="66"/>
      <c r="G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c r="AQ640" s="66"/>
      <c r="AR640" s="66"/>
      <c r="AS640" s="66"/>
      <c r="AT640" s="66"/>
      <c r="AU640" s="66"/>
      <c r="AV640" s="66"/>
      <c r="AW640" s="66"/>
      <c r="AX640" s="66"/>
      <c r="AY640" s="66"/>
      <c r="AZ640" s="66"/>
      <c r="BA640" s="66"/>
    </row>
    <row r="641" spans="1:53" x14ac:dyDescent="0.25">
      <c r="A641" s="65"/>
      <c r="E641" s="66"/>
      <c r="F641" s="66"/>
      <c r="G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c r="AR641" s="66"/>
      <c r="AS641" s="66"/>
      <c r="AT641" s="66"/>
      <c r="AU641" s="66"/>
      <c r="AV641" s="66"/>
      <c r="AW641" s="66"/>
      <c r="AX641" s="66"/>
      <c r="AY641" s="66"/>
      <c r="AZ641" s="66"/>
      <c r="BA641" s="66"/>
    </row>
    <row r="642" spans="1:53" x14ac:dyDescent="0.25">
      <c r="A642" s="65"/>
      <c r="E642" s="66"/>
      <c r="F642" s="66"/>
      <c r="G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c r="AR642" s="66"/>
      <c r="AS642" s="66"/>
      <c r="AT642" s="66"/>
      <c r="AU642" s="66"/>
      <c r="AV642" s="66"/>
      <c r="AW642" s="66"/>
      <c r="AX642" s="66"/>
      <c r="AY642" s="66"/>
      <c r="AZ642" s="66"/>
      <c r="BA642" s="66"/>
    </row>
    <row r="643" spans="1:53" x14ac:dyDescent="0.25">
      <c r="A643" s="65"/>
      <c r="E643" s="66"/>
      <c r="F643" s="66"/>
      <c r="G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c r="AS643" s="66"/>
      <c r="AT643" s="66"/>
      <c r="AU643" s="66"/>
      <c r="AV643" s="66"/>
      <c r="AW643" s="66"/>
      <c r="AX643" s="66"/>
      <c r="AY643" s="66"/>
      <c r="AZ643" s="66"/>
      <c r="BA643" s="66"/>
    </row>
    <row r="644" spans="1:53" x14ac:dyDescent="0.25">
      <c r="A644" s="65"/>
      <c r="E644" s="66"/>
      <c r="F644" s="66"/>
      <c r="G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c r="AS644" s="66"/>
      <c r="AT644" s="66"/>
      <c r="AU644" s="66"/>
      <c r="AV644" s="66"/>
      <c r="AW644" s="66"/>
      <c r="AX644" s="66"/>
      <c r="AY644" s="66"/>
      <c r="AZ644" s="66"/>
      <c r="BA644" s="66"/>
    </row>
    <row r="645" spans="1:53" x14ac:dyDescent="0.25">
      <c r="A645" s="65"/>
      <c r="E645" s="66"/>
      <c r="F645" s="66"/>
      <c r="G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c r="AS645" s="66"/>
      <c r="AT645" s="66"/>
      <c r="AU645" s="66"/>
      <c r="AV645" s="66"/>
      <c r="AW645" s="66"/>
      <c r="AX645" s="66"/>
      <c r="AY645" s="66"/>
      <c r="AZ645" s="66"/>
      <c r="BA645" s="66"/>
    </row>
    <row r="646" spans="1:53" x14ac:dyDescent="0.25">
      <c r="A646" s="65"/>
      <c r="E646" s="66"/>
      <c r="F646" s="66"/>
      <c r="G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c r="AS646" s="66"/>
      <c r="AT646" s="66"/>
      <c r="AU646" s="66"/>
      <c r="AV646" s="66"/>
      <c r="AW646" s="66"/>
      <c r="AX646" s="66"/>
      <c r="AY646" s="66"/>
      <c r="AZ646" s="66"/>
      <c r="BA646" s="66"/>
    </row>
    <row r="647" spans="1:53" x14ac:dyDescent="0.25">
      <c r="A647" s="65"/>
      <c r="E647" s="66"/>
      <c r="F647" s="66"/>
      <c r="G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c r="AR647" s="66"/>
      <c r="AS647" s="66"/>
      <c r="AT647" s="66"/>
      <c r="AU647" s="66"/>
      <c r="AV647" s="66"/>
      <c r="AW647" s="66"/>
      <c r="AX647" s="66"/>
      <c r="AY647" s="66"/>
      <c r="AZ647" s="66"/>
      <c r="BA647" s="66"/>
    </row>
    <row r="648" spans="1:53" x14ac:dyDescent="0.25">
      <c r="A648" s="65"/>
      <c r="E648" s="66"/>
      <c r="F648" s="66"/>
      <c r="G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c r="AR648" s="66"/>
      <c r="AS648" s="66"/>
      <c r="AT648" s="66"/>
      <c r="AU648" s="66"/>
      <c r="AV648" s="66"/>
      <c r="AW648" s="66"/>
      <c r="AX648" s="66"/>
      <c r="AY648" s="66"/>
      <c r="AZ648" s="66"/>
      <c r="BA648" s="66"/>
    </row>
    <row r="649" spans="1:53" x14ac:dyDescent="0.25">
      <c r="A649" s="65"/>
      <c r="E649" s="66"/>
      <c r="F649" s="66"/>
      <c r="G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c r="AR649" s="66"/>
      <c r="AS649" s="66"/>
      <c r="AT649" s="66"/>
      <c r="AU649" s="66"/>
      <c r="AV649" s="66"/>
      <c r="AW649" s="66"/>
      <c r="AX649" s="66"/>
      <c r="AY649" s="66"/>
      <c r="AZ649" s="66"/>
      <c r="BA649" s="66"/>
    </row>
    <row r="650" spans="1:53" x14ac:dyDescent="0.25">
      <c r="A650" s="65"/>
      <c r="E650" s="66"/>
      <c r="F650" s="66"/>
      <c r="G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c r="AQ650" s="66"/>
      <c r="AR650" s="66"/>
      <c r="AS650" s="66"/>
      <c r="AT650" s="66"/>
      <c r="AU650" s="66"/>
      <c r="AV650" s="66"/>
      <c r="AW650" s="66"/>
      <c r="AX650" s="66"/>
      <c r="AY650" s="66"/>
      <c r="AZ650" s="66"/>
      <c r="BA650" s="66"/>
    </row>
    <row r="651" spans="1:53" x14ac:dyDescent="0.25">
      <c r="A651" s="65"/>
      <c r="E651" s="66"/>
      <c r="F651" s="66"/>
      <c r="G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c r="AQ651" s="66"/>
      <c r="AR651" s="66"/>
      <c r="AS651" s="66"/>
      <c r="AT651" s="66"/>
      <c r="AU651" s="66"/>
      <c r="AV651" s="66"/>
      <c r="AW651" s="66"/>
      <c r="AX651" s="66"/>
      <c r="AY651" s="66"/>
      <c r="AZ651" s="66"/>
      <c r="BA651" s="66"/>
    </row>
    <row r="652" spans="1:53" x14ac:dyDescent="0.25">
      <c r="A652" s="65"/>
      <c r="E652" s="66"/>
      <c r="F652" s="66"/>
      <c r="G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c r="AR652" s="66"/>
      <c r="AS652" s="66"/>
      <c r="AT652" s="66"/>
      <c r="AU652" s="66"/>
      <c r="AV652" s="66"/>
      <c r="AW652" s="66"/>
      <c r="AX652" s="66"/>
      <c r="AY652" s="66"/>
      <c r="AZ652" s="66"/>
      <c r="BA652" s="66"/>
    </row>
    <row r="653" spans="1:53" x14ac:dyDescent="0.25">
      <c r="A653" s="65"/>
      <c r="E653" s="66"/>
      <c r="F653" s="66"/>
      <c r="G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c r="AP653" s="66"/>
      <c r="AQ653" s="66"/>
      <c r="AR653" s="66"/>
      <c r="AS653" s="66"/>
      <c r="AT653" s="66"/>
      <c r="AU653" s="66"/>
      <c r="AV653" s="66"/>
      <c r="AW653" s="66"/>
      <c r="AX653" s="66"/>
      <c r="AY653" s="66"/>
      <c r="AZ653" s="66"/>
      <c r="BA653" s="66"/>
    </row>
    <row r="654" spans="1:53" x14ac:dyDescent="0.25">
      <c r="A654" s="65"/>
      <c r="E654" s="66"/>
      <c r="F654" s="66"/>
      <c r="G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c r="AQ654" s="66"/>
      <c r="AR654" s="66"/>
      <c r="AS654" s="66"/>
      <c r="AT654" s="66"/>
      <c r="AU654" s="66"/>
      <c r="AV654" s="66"/>
      <c r="AW654" s="66"/>
      <c r="AX654" s="66"/>
      <c r="AY654" s="66"/>
      <c r="AZ654" s="66"/>
      <c r="BA654" s="66"/>
    </row>
    <row r="655" spans="1:53" x14ac:dyDescent="0.25">
      <c r="A655" s="65"/>
      <c r="E655" s="66"/>
      <c r="F655" s="66"/>
      <c r="G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c r="AS655" s="66"/>
      <c r="AT655" s="66"/>
      <c r="AU655" s="66"/>
      <c r="AV655" s="66"/>
      <c r="AW655" s="66"/>
      <c r="AX655" s="66"/>
      <c r="AY655" s="66"/>
      <c r="AZ655" s="66"/>
      <c r="BA655" s="66"/>
    </row>
    <row r="656" spans="1:53" x14ac:dyDescent="0.25">
      <c r="A656" s="65"/>
      <c r="E656" s="66"/>
      <c r="F656" s="66"/>
      <c r="G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c r="AQ656" s="66"/>
      <c r="AR656" s="66"/>
      <c r="AS656" s="66"/>
      <c r="AT656" s="66"/>
      <c r="AU656" s="66"/>
      <c r="AV656" s="66"/>
      <c r="AW656" s="66"/>
      <c r="AX656" s="66"/>
      <c r="AY656" s="66"/>
      <c r="AZ656" s="66"/>
      <c r="BA656" s="66"/>
    </row>
    <row r="657" spans="1:53" x14ac:dyDescent="0.25">
      <c r="A657" s="65"/>
      <c r="E657" s="66"/>
      <c r="F657" s="66"/>
      <c r="G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row>
    <row r="658" spans="1:53" x14ac:dyDescent="0.25">
      <c r="A658" s="65"/>
      <c r="E658" s="66"/>
      <c r="F658" s="66"/>
      <c r="G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c r="AQ658" s="66"/>
      <c r="AR658" s="66"/>
      <c r="AS658" s="66"/>
      <c r="AT658" s="66"/>
      <c r="AU658" s="66"/>
      <c r="AV658" s="66"/>
      <c r="AW658" s="66"/>
      <c r="AX658" s="66"/>
      <c r="AY658" s="66"/>
      <c r="AZ658" s="66"/>
      <c r="BA658" s="66"/>
    </row>
    <row r="659" spans="1:53" x14ac:dyDescent="0.25">
      <c r="A659" s="65"/>
      <c r="E659" s="66"/>
      <c r="F659" s="66"/>
      <c r="G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c r="AQ659" s="66"/>
      <c r="AR659" s="66"/>
      <c r="AS659" s="66"/>
      <c r="AT659" s="66"/>
      <c r="AU659" s="66"/>
      <c r="AV659" s="66"/>
      <c r="AW659" s="66"/>
      <c r="AX659" s="66"/>
      <c r="AY659" s="66"/>
      <c r="AZ659" s="66"/>
      <c r="BA659" s="66"/>
    </row>
    <row r="660" spans="1:53" x14ac:dyDescent="0.25">
      <c r="A660" s="65"/>
      <c r="E660" s="66"/>
      <c r="F660" s="66"/>
      <c r="G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c r="AQ660" s="66"/>
      <c r="AR660" s="66"/>
      <c r="AS660" s="66"/>
      <c r="AT660" s="66"/>
      <c r="AU660" s="66"/>
      <c r="AV660" s="66"/>
      <c r="AW660" s="66"/>
      <c r="AX660" s="66"/>
      <c r="AY660" s="66"/>
      <c r="AZ660" s="66"/>
      <c r="BA660" s="66"/>
    </row>
    <row r="661" spans="1:53" x14ac:dyDescent="0.25">
      <c r="A661" s="65"/>
      <c r="E661" s="66"/>
      <c r="F661" s="66"/>
      <c r="G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c r="AQ661" s="66"/>
      <c r="AR661" s="66"/>
      <c r="AS661" s="66"/>
      <c r="AT661" s="66"/>
      <c r="AU661" s="66"/>
      <c r="AV661" s="66"/>
      <c r="AW661" s="66"/>
      <c r="AX661" s="66"/>
      <c r="AY661" s="66"/>
      <c r="AZ661" s="66"/>
      <c r="BA661" s="66"/>
    </row>
    <row r="662" spans="1:53" x14ac:dyDescent="0.25">
      <c r="A662" s="65"/>
      <c r="E662" s="66"/>
      <c r="F662" s="66"/>
      <c r="G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c r="AQ662" s="66"/>
      <c r="AR662" s="66"/>
      <c r="AS662" s="66"/>
      <c r="AT662" s="66"/>
      <c r="AU662" s="66"/>
      <c r="AV662" s="66"/>
      <c r="AW662" s="66"/>
      <c r="AX662" s="66"/>
      <c r="AY662" s="66"/>
      <c r="AZ662" s="66"/>
      <c r="BA662" s="66"/>
    </row>
    <row r="663" spans="1:53" x14ac:dyDescent="0.25">
      <c r="A663" s="65"/>
      <c r="E663" s="66"/>
      <c r="F663" s="66"/>
      <c r="G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c r="AP663" s="66"/>
      <c r="AQ663" s="66"/>
      <c r="AR663" s="66"/>
      <c r="AS663" s="66"/>
      <c r="AT663" s="66"/>
      <c r="AU663" s="66"/>
      <c r="AV663" s="66"/>
      <c r="AW663" s="66"/>
      <c r="AX663" s="66"/>
      <c r="AY663" s="66"/>
      <c r="AZ663" s="66"/>
      <c r="BA663" s="66"/>
    </row>
    <row r="664" spans="1:53" x14ac:dyDescent="0.25">
      <c r="A664" s="65"/>
      <c r="E664" s="66"/>
      <c r="F664" s="66"/>
      <c r="G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c r="AQ664" s="66"/>
      <c r="AR664" s="66"/>
      <c r="AS664" s="66"/>
      <c r="AT664" s="66"/>
      <c r="AU664" s="66"/>
      <c r="AV664" s="66"/>
      <c r="AW664" s="66"/>
      <c r="AX664" s="66"/>
      <c r="AY664" s="66"/>
      <c r="AZ664" s="66"/>
      <c r="BA664" s="66"/>
    </row>
    <row r="665" spans="1:53" x14ac:dyDescent="0.25">
      <c r="A665" s="65"/>
      <c r="E665" s="66"/>
      <c r="F665" s="66"/>
      <c r="G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c r="AQ665" s="66"/>
      <c r="AR665" s="66"/>
      <c r="AS665" s="66"/>
      <c r="AT665" s="66"/>
      <c r="AU665" s="66"/>
      <c r="AV665" s="66"/>
      <c r="AW665" s="66"/>
      <c r="AX665" s="66"/>
      <c r="AY665" s="66"/>
      <c r="AZ665" s="66"/>
      <c r="BA665" s="66"/>
    </row>
    <row r="666" spans="1:53" x14ac:dyDescent="0.25">
      <c r="A666" s="65"/>
      <c r="E666" s="66"/>
      <c r="F666" s="66"/>
      <c r="G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c r="AQ666" s="66"/>
      <c r="AR666" s="66"/>
      <c r="AS666" s="66"/>
      <c r="AT666" s="66"/>
      <c r="AU666" s="66"/>
      <c r="AV666" s="66"/>
      <c r="AW666" s="66"/>
      <c r="AX666" s="66"/>
      <c r="AY666" s="66"/>
      <c r="AZ666" s="66"/>
      <c r="BA666" s="66"/>
    </row>
    <row r="667" spans="1:53" x14ac:dyDescent="0.25">
      <c r="A667" s="65"/>
      <c r="E667" s="66"/>
      <c r="F667" s="66"/>
      <c r="G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c r="AR667" s="66"/>
      <c r="AS667" s="66"/>
      <c r="AT667" s="66"/>
      <c r="AU667" s="66"/>
      <c r="AV667" s="66"/>
      <c r="AW667" s="66"/>
      <c r="AX667" s="66"/>
      <c r="AY667" s="66"/>
      <c r="AZ667" s="66"/>
      <c r="BA667" s="66"/>
    </row>
    <row r="668" spans="1:53" x14ac:dyDescent="0.25">
      <c r="A668" s="65"/>
      <c r="E668" s="66"/>
      <c r="F668" s="66"/>
      <c r="G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c r="AQ668" s="66"/>
      <c r="AR668" s="66"/>
      <c r="AS668" s="66"/>
      <c r="AT668" s="66"/>
      <c r="AU668" s="66"/>
      <c r="AV668" s="66"/>
      <c r="AW668" s="66"/>
      <c r="AX668" s="66"/>
      <c r="AY668" s="66"/>
      <c r="AZ668" s="66"/>
      <c r="BA668" s="66"/>
    </row>
    <row r="669" spans="1:53" x14ac:dyDescent="0.25">
      <c r="A669" s="65"/>
      <c r="E669" s="66"/>
      <c r="F669" s="66"/>
      <c r="G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c r="AR669" s="66"/>
      <c r="AS669" s="66"/>
      <c r="AT669" s="66"/>
      <c r="AU669" s="66"/>
      <c r="AV669" s="66"/>
      <c r="AW669" s="66"/>
      <c r="AX669" s="66"/>
      <c r="AY669" s="66"/>
      <c r="AZ669" s="66"/>
      <c r="BA669" s="66"/>
    </row>
    <row r="670" spans="1:53" x14ac:dyDescent="0.25">
      <c r="A670" s="65"/>
      <c r="E670" s="66"/>
      <c r="F670" s="66"/>
      <c r="G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c r="AP670" s="66"/>
      <c r="AQ670" s="66"/>
      <c r="AR670" s="66"/>
      <c r="AS670" s="66"/>
      <c r="AT670" s="66"/>
      <c r="AU670" s="66"/>
      <c r="AV670" s="66"/>
      <c r="AW670" s="66"/>
      <c r="AX670" s="66"/>
      <c r="AY670" s="66"/>
      <c r="AZ670" s="66"/>
      <c r="BA670" s="66"/>
    </row>
    <row r="671" spans="1:53" x14ac:dyDescent="0.25">
      <c r="A671" s="65"/>
      <c r="E671" s="66"/>
      <c r="F671" s="66"/>
      <c r="G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c r="AQ671" s="66"/>
      <c r="AR671" s="66"/>
      <c r="AS671" s="66"/>
      <c r="AT671" s="66"/>
      <c r="AU671" s="66"/>
      <c r="AV671" s="66"/>
      <c r="AW671" s="66"/>
      <c r="AX671" s="66"/>
      <c r="AY671" s="66"/>
      <c r="AZ671" s="66"/>
      <c r="BA671" s="66"/>
    </row>
    <row r="672" spans="1:53" x14ac:dyDescent="0.25">
      <c r="A672" s="65"/>
      <c r="E672" s="66"/>
      <c r="F672" s="66"/>
      <c r="G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c r="AR672" s="66"/>
      <c r="AS672" s="66"/>
      <c r="AT672" s="66"/>
      <c r="AU672" s="66"/>
      <c r="AV672" s="66"/>
      <c r="AW672" s="66"/>
      <c r="AX672" s="66"/>
      <c r="AY672" s="66"/>
      <c r="AZ672" s="66"/>
      <c r="BA672" s="66"/>
    </row>
    <row r="673" spans="1:53" x14ac:dyDescent="0.25">
      <c r="A673" s="65"/>
      <c r="E673" s="66"/>
      <c r="F673" s="66"/>
      <c r="G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c r="AR673" s="66"/>
      <c r="AS673" s="66"/>
      <c r="AT673" s="66"/>
      <c r="AU673" s="66"/>
      <c r="AV673" s="66"/>
      <c r="AW673" s="66"/>
      <c r="AX673" s="66"/>
      <c r="AY673" s="66"/>
      <c r="AZ673" s="66"/>
      <c r="BA673" s="66"/>
    </row>
    <row r="674" spans="1:53" x14ac:dyDescent="0.25">
      <c r="A674" s="65"/>
      <c r="E674" s="66"/>
      <c r="F674" s="66"/>
      <c r="G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c r="AS674" s="66"/>
      <c r="AT674" s="66"/>
      <c r="AU674" s="66"/>
      <c r="AV674" s="66"/>
      <c r="AW674" s="66"/>
      <c r="AX674" s="66"/>
      <c r="AY674" s="66"/>
      <c r="AZ674" s="66"/>
      <c r="BA674" s="66"/>
    </row>
    <row r="675" spans="1:53" x14ac:dyDescent="0.25">
      <c r="A675" s="65"/>
      <c r="E675" s="66"/>
      <c r="F675" s="66"/>
      <c r="G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c r="AR675" s="66"/>
      <c r="AS675" s="66"/>
      <c r="AT675" s="66"/>
      <c r="AU675" s="66"/>
      <c r="AV675" s="66"/>
      <c r="AW675" s="66"/>
      <c r="AX675" s="66"/>
      <c r="AY675" s="66"/>
      <c r="AZ675" s="66"/>
      <c r="BA675" s="66"/>
    </row>
    <row r="676" spans="1:53" x14ac:dyDescent="0.25">
      <c r="A676" s="65"/>
      <c r="E676" s="66"/>
      <c r="F676" s="66"/>
      <c r="G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c r="AR676" s="66"/>
      <c r="AS676" s="66"/>
      <c r="AT676" s="66"/>
      <c r="AU676" s="66"/>
      <c r="AV676" s="66"/>
      <c r="AW676" s="66"/>
      <c r="AX676" s="66"/>
      <c r="AY676" s="66"/>
      <c r="AZ676" s="66"/>
      <c r="BA676" s="66"/>
    </row>
    <row r="677" spans="1:53" x14ac:dyDescent="0.25">
      <c r="A677" s="65"/>
      <c r="E677" s="66"/>
      <c r="F677" s="66"/>
      <c r="G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c r="AQ677" s="66"/>
      <c r="AR677" s="66"/>
      <c r="AS677" s="66"/>
      <c r="AT677" s="66"/>
      <c r="AU677" s="66"/>
      <c r="AV677" s="66"/>
      <c r="AW677" s="66"/>
      <c r="AX677" s="66"/>
      <c r="AY677" s="66"/>
      <c r="AZ677" s="66"/>
      <c r="BA677" s="66"/>
    </row>
    <row r="678" spans="1:53" x14ac:dyDescent="0.25">
      <c r="A678" s="65"/>
      <c r="E678" s="66"/>
      <c r="F678" s="66"/>
      <c r="G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c r="AQ678" s="66"/>
      <c r="AR678" s="66"/>
      <c r="AS678" s="66"/>
      <c r="AT678" s="66"/>
      <c r="AU678" s="66"/>
      <c r="AV678" s="66"/>
      <c r="AW678" s="66"/>
      <c r="AX678" s="66"/>
      <c r="AY678" s="66"/>
      <c r="AZ678" s="66"/>
      <c r="BA678" s="66"/>
    </row>
    <row r="679" spans="1:53" x14ac:dyDescent="0.25">
      <c r="A679" s="65"/>
      <c r="E679" s="66"/>
      <c r="F679" s="66"/>
      <c r="G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c r="AQ679" s="66"/>
      <c r="AR679" s="66"/>
      <c r="AS679" s="66"/>
      <c r="AT679" s="66"/>
      <c r="AU679" s="66"/>
      <c r="AV679" s="66"/>
      <c r="AW679" s="66"/>
      <c r="AX679" s="66"/>
      <c r="AY679" s="66"/>
      <c r="AZ679" s="66"/>
      <c r="BA679" s="66"/>
    </row>
    <row r="680" spans="1:53" x14ac:dyDescent="0.25">
      <c r="A680" s="65"/>
      <c r="E680" s="66"/>
      <c r="F680" s="66"/>
      <c r="G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c r="AQ680" s="66"/>
      <c r="AR680" s="66"/>
      <c r="AS680" s="66"/>
      <c r="AT680" s="66"/>
      <c r="AU680" s="66"/>
      <c r="AV680" s="66"/>
      <c r="AW680" s="66"/>
      <c r="AX680" s="66"/>
      <c r="AY680" s="66"/>
      <c r="AZ680" s="66"/>
      <c r="BA680" s="66"/>
    </row>
    <row r="681" spans="1:53" x14ac:dyDescent="0.25">
      <c r="A681" s="65"/>
      <c r="E681" s="66"/>
      <c r="F681" s="66"/>
      <c r="G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c r="AQ681" s="66"/>
      <c r="AR681" s="66"/>
      <c r="AS681" s="66"/>
      <c r="AT681" s="66"/>
      <c r="AU681" s="66"/>
      <c r="AV681" s="66"/>
      <c r="AW681" s="66"/>
      <c r="AX681" s="66"/>
      <c r="AY681" s="66"/>
      <c r="AZ681" s="66"/>
      <c r="BA681" s="66"/>
    </row>
    <row r="682" spans="1:53" x14ac:dyDescent="0.25">
      <c r="A682" s="65"/>
      <c r="E682" s="66"/>
      <c r="F682" s="66"/>
      <c r="G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c r="AQ682" s="66"/>
      <c r="AR682" s="66"/>
      <c r="AS682" s="66"/>
      <c r="AT682" s="66"/>
      <c r="AU682" s="66"/>
      <c r="AV682" s="66"/>
      <c r="AW682" s="66"/>
      <c r="AX682" s="66"/>
      <c r="AY682" s="66"/>
      <c r="AZ682" s="66"/>
      <c r="BA682" s="66"/>
    </row>
    <row r="683" spans="1:53" x14ac:dyDescent="0.25">
      <c r="A683" s="65"/>
      <c r="E683" s="66"/>
      <c r="F683" s="66"/>
      <c r="G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c r="AQ683" s="66"/>
      <c r="AR683" s="66"/>
      <c r="AS683" s="66"/>
      <c r="AT683" s="66"/>
      <c r="AU683" s="66"/>
      <c r="AV683" s="66"/>
      <c r="AW683" s="66"/>
      <c r="AX683" s="66"/>
      <c r="AY683" s="66"/>
      <c r="AZ683" s="66"/>
      <c r="BA683" s="66"/>
    </row>
    <row r="684" spans="1:53" x14ac:dyDescent="0.25">
      <c r="A684" s="65"/>
      <c r="E684" s="66"/>
      <c r="F684" s="66"/>
      <c r="G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c r="AQ684" s="66"/>
      <c r="AR684" s="66"/>
      <c r="AS684" s="66"/>
      <c r="AT684" s="66"/>
      <c r="AU684" s="66"/>
      <c r="AV684" s="66"/>
      <c r="AW684" s="66"/>
      <c r="AX684" s="66"/>
      <c r="AY684" s="66"/>
      <c r="AZ684" s="66"/>
      <c r="BA684" s="66"/>
    </row>
    <row r="685" spans="1:53" x14ac:dyDescent="0.25">
      <c r="A685" s="65"/>
      <c r="E685" s="66"/>
      <c r="F685" s="66"/>
      <c r="G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c r="AR685" s="66"/>
      <c r="AS685" s="66"/>
      <c r="AT685" s="66"/>
      <c r="AU685" s="66"/>
      <c r="AV685" s="66"/>
      <c r="AW685" s="66"/>
      <c r="AX685" s="66"/>
      <c r="AY685" s="66"/>
      <c r="AZ685" s="66"/>
      <c r="BA685" s="66"/>
    </row>
    <row r="686" spans="1:53" x14ac:dyDescent="0.25">
      <c r="A686" s="65"/>
      <c r="E686" s="66"/>
      <c r="F686" s="66"/>
      <c r="G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c r="AQ686" s="66"/>
      <c r="AR686" s="66"/>
      <c r="AS686" s="66"/>
      <c r="AT686" s="66"/>
      <c r="AU686" s="66"/>
      <c r="AV686" s="66"/>
      <c r="AW686" s="66"/>
      <c r="AX686" s="66"/>
      <c r="AY686" s="66"/>
      <c r="AZ686" s="66"/>
      <c r="BA686" s="66"/>
    </row>
    <row r="687" spans="1:53" x14ac:dyDescent="0.25">
      <c r="A687" s="65"/>
      <c r="E687" s="66"/>
      <c r="F687" s="66"/>
      <c r="G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c r="AR687" s="66"/>
      <c r="AS687" s="66"/>
      <c r="AT687" s="66"/>
      <c r="AU687" s="66"/>
      <c r="AV687" s="66"/>
      <c r="AW687" s="66"/>
      <c r="AX687" s="66"/>
      <c r="AY687" s="66"/>
      <c r="AZ687" s="66"/>
      <c r="BA687" s="66"/>
    </row>
    <row r="688" spans="1:53" x14ac:dyDescent="0.25">
      <c r="A688" s="65"/>
      <c r="E688" s="66"/>
      <c r="F688" s="66"/>
      <c r="G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c r="AR688" s="66"/>
      <c r="AS688" s="66"/>
      <c r="AT688" s="66"/>
      <c r="AU688" s="66"/>
      <c r="AV688" s="66"/>
      <c r="AW688" s="66"/>
      <c r="AX688" s="66"/>
      <c r="AY688" s="66"/>
      <c r="AZ688" s="66"/>
      <c r="BA688" s="66"/>
    </row>
    <row r="689" spans="1:53" x14ac:dyDescent="0.25">
      <c r="A689" s="65"/>
      <c r="E689" s="66"/>
      <c r="F689" s="66"/>
      <c r="G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c r="AR689" s="66"/>
      <c r="AS689" s="66"/>
      <c r="AT689" s="66"/>
      <c r="AU689" s="66"/>
      <c r="AV689" s="66"/>
      <c r="AW689" s="66"/>
      <c r="AX689" s="66"/>
      <c r="AY689" s="66"/>
      <c r="AZ689" s="66"/>
      <c r="BA689" s="66"/>
    </row>
    <row r="690" spans="1:53" x14ac:dyDescent="0.25">
      <c r="A690" s="65"/>
      <c r="E690" s="66"/>
      <c r="F690" s="66"/>
      <c r="G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c r="AR690" s="66"/>
      <c r="AS690" s="66"/>
      <c r="AT690" s="66"/>
      <c r="AU690" s="66"/>
      <c r="AV690" s="66"/>
      <c r="AW690" s="66"/>
      <c r="AX690" s="66"/>
      <c r="AY690" s="66"/>
      <c r="AZ690" s="66"/>
      <c r="BA690" s="66"/>
    </row>
    <row r="691" spans="1:53" x14ac:dyDescent="0.25">
      <c r="A691" s="65"/>
      <c r="E691" s="66"/>
      <c r="F691" s="66"/>
      <c r="G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c r="AR691" s="66"/>
      <c r="AS691" s="66"/>
      <c r="AT691" s="66"/>
      <c r="AU691" s="66"/>
      <c r="AV691" s="66"/>
      <c r="AW691" s="66"/>
      <c r="AX691" s="66"/>
      <c r="AY691" s="66"/>
      <c r="AZ691" s="66"/>
      <c r="BA691" s="66"/>
    </row>
    <row r="692" spans="1:53" x14ac:dyDescent="0.25">
      <c r="A692" s="65"/>
      <c r="E692" s="66"/>
      <c r="F692" s="66"/>
      <c r="G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row>
    <row r="693" spans="1:53" x14ac:dyDescent="0.25">
      <c r="A693" s="65"/>
      <c r="E693" s="66"/>
      <c r="F693" s="66"/>
      <c r="G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c r="AS693" s="66"/>
      <c r="AT693" s="66"/>
      <c r="AU693" s="66"/>
      <c r="AV693" s="66"/>
      <c r="AW693" s="66"/>
      <c r="AX693" s="66"/>
      <c r="AY693" s="66"/>
      <c r="AZ693" s="66"/>
      <c r="BA693" s="66"/>
    </row>
    <row r="694" spans="1:53" x14ac:dyDescent="0.25">
      <c r="A694" s="65"/>
      <c r="E694" s="66"/>
      <c r="F694" s="66"/>
      <c r="G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c r="AS694" s="66"/>
      <c r="AT694" s="66"/>
      <c r="AU694" s="66"/>
      <c r="AV694" s="66"/>
      <c r="AW694" s="66"/>
      <c r="AX694" s="66"/>
      <c r="AY694" s="66"/>
      <c r="AZ694" s="66"/>
      <c r="BA694" s="66"/>
    </row>
    <row r="695" spans="1:53" x14ac:dyDescent="0.25">
      <c r="A695" s="65"/>
      <c r="E695" s="66"/>
      <c r="F695" s="66"/>
      <c r="G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c r="AR695" s="66"/>
      <c r="AS695" s="66"/>
      <c r="AT695" s="66"/>
      <c r="AU695" s="66"/>
      <c r="AV695" s="66"/>
      <c r="AW695" s="66"/>
      <c r="AX695" s="66"/>
      <c r="AY695" s="66"/>
      <c r="AZ695" s="66"/>
      <c r="BA695" s="66"/>
    </row>
    <row r="696" spans="1:53" x14ac:dyDescent="0.25">
      <c r="A696" s="65"/>
      <c r="E696" s="66"/>
      <c r="F696" s="66"/>
      <c r="G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c r="AS696" s="66"/>
      <c r="AT696" s="66"/>
      <c r="AU696" s="66"/>
      <c r="AV696" s="66"/>
      <c r="AW696" s="66"/>
      <c r="AX696" s="66"/>
      <c r="AY696" s="66"/>
      <c r="AZ696" s="66"/>
      <c r="BA696" s="66"/>
    </row>
    <row r="697" spans="1:53" x14ac:dyDescent="0.25">
      <c r="A697" s="65"/>
      <c r="E697" s="66"/>
      <c r="F697" s="66"/>
      <c r="G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c r="AR697" s="66"/>
      <c r="AS697" s="66"/>
      <c r="AT697" s="66"/>
      <c r="AU697" s="66"/>
      <c r="AV697" s="66"/>
      <c r="AW697" s="66"/>
      <c r="AX697" s="66"/>
      <c r="AY697" s="66"/>
      <c r="AZ697" s="66"/>
      <c r="BA697" s="66"/>
    </row>
    <row r="698" spans="1:53" x14ac:dyDescent="0.25">
      <c r="A698" s="65"/>
      <c r="E698" s="66"/>
      <c r="F698" s="66"/>
      <c r="G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c r="AR698" s="66"/>
      <c r="AS698" s="66"/>
      <c r="AT698" s="66"/>
      <c r="AU698" s="66"/>
      <c r="AV698" s="66"/>
      <c r="AW698" s="66"/>
      <c r="AX698" s="66"/>
      <c r="AY698" s="66"/>
      <c r="AZ698" s="66"/>
      <c r="BA698" s="66"/>
    </row>
    <row r="699" spans="1:53" x14ac:dyDescent="0.25">
      <c r="A699" s="65"/>
      <c r="E699" s="66"/>
      <c r="F699" s="66"/>
      <c r="G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c r="AR699" s="66"/>
      <c r="AS699" s="66"/>
      <c r="AT699" s="66"/>
      <c r="AU699" s="66"/>
      <c r="AV699" s="66"/>
      <c r="AW699" s="66"/>
      <c r="AX699" s="66"/>
      <c r="AY699" s="66"/>
      <c r="AZ699" s="66"/>
      <c r="BA699" s="66"/>
    </row>
    <row r="700" spans="1:53" x14ac:dyDescent="0.25">
      <c r="A700" s="65"/>
      <c r="E700" s="66"/>
      <c r="F700" s="66"/>
      <c r="G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c r="AR700" s="66"/>
      <c r="AS700" s="66"/>
      <c r="AT700" s="66"/>
      <c r="AU700" s="66"/>
      <c r="AV700" s="66"/>
      <c r="AW700" s="66"/>
      <c r="AX700" s="66"/>
      <c r="AY700" s="66"/>
      <c r="AZ700" s="66"/>
      <c r="BA700" s="66"/>
    </row>
    <row r="701" spans="1:53" x14ac:dyDescent="0.25">
      <c r="A701" s="65"/>
      <c r="E701" s="66"/>
      <c r="F701" s="66"/>
      <c r="G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c r="AR701" s="66"/>
      <c r="AS701" s="66"/>
      <c r="AT701" s="66"/>
      <c r="AU701" s="66"/>
      <c r="AV701" s="66"/>
      <c r="AW701" s="66"/>
      <c r="AX701" s="66"/>
      <c r="AY701" s="66"/>
      <c r="AZ701" s="66"/>
      <c r="BA701" s="66"/>
    </row>
    <row r="702" spans="1:53" x14ac:dyDescent="0.25">
      <c r="A702" s="65"/>
      <c r="E702" s="66"/>
      <c r="F702" s="66"/>
      <c r="G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c r="AR702" s="66"/>
      <c r="AS702" s="66"/>
      <c r="AT702" s="66"/>
      <c r="AU702" s="66"/>
      <c r="AV702" s="66"/>
      <c r="AW702" s="66"/>
      <c r="AX702" s="66"/>
      <c r="AY702" s="66"/>
      <c r="AZ702" s="66"/>
      <c r="BA702" s="66"/>
    </row>
    <row r="703" spans="1:53" x14ac:dyDescent="0.25">
      <c r="A703" s="65"/>
      <c r="E703" s="66"/>
      <c r="F703" s="66"/>
      <c r="G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c r="AR703" s="66"/>
      <c r="AS703" s="66"/>
      <c r="AT703" s="66"/>
      <c r="AU703" s="66"/>
      <c r="AV703" s="66"/>
      <c r="AW703" s="66"/>
      <c r="AX703" s="66"/>
      <c r="AY703" s="66"/>
      <c r="AZ703" s="66"/>
      <c r="BA703" s="66"/>
    </row>
    <row r="704" spans="1:53" x14ac:dyDescent="0.25">
      <c r="A704" s="65"/>
      <c r="E704" s="66"/>
      <c r="F704" s="66"/>
      <c r="G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c r="AR704" s="66"/>
      <c r="AS704" s="66"/>
      <c r="AT704" s="66"/>
      <c r="AU704" s="66"/>
      <c r="AV704" s="66"/>
      <c r="AW704" s="66"/>
      <c r="AX704" s="66"/>
      <c r="AY704" s="66"/>
      <c r="AZ704" s="66"/>
      <c r="BA704" s="66"/>
    </row>
    <row r="705" spans="1:53" x14ac:dyDescent="0.25">
      <c r="A705" s="65"/>
      <c r="E705" s="66"/>
      <c r="F705" s="66"/>
      <c r="G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row>
    <row r="706" spans="1:53" x14ac:dyDescent="0.25">
      <c r="A706" s="65"/>
      <c r="E706" s="66"/>
      <c r="F706" s="66"/>
      <c r="G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c r="AR706" s="66"/>
      <c r="AS706" s="66"/>
      <c r="AT706" s="66"/>
      <c r="AU706" s="66"/>
      <c r="AV706" s="66"/>
      <c r="AW706" s="66"/>
      <c r="AX706" s="66"/>
      <c r="AY706" s="66"/>
      <c r="AZ706" s="66"/>
      <c r="BA706" s="66"/>
    </row>
    <row r="707" spans="1:53" x14ac:dyDescent="0.25">
      <c r="A707" s="65"/>
      <c r="E707" s="66"/>
      <c r="F707" s="66"/>
      <c r="G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c r="AR707" s="66"/>
      <c r="AS707" s="66"/>
      <c r="AT707" s="66"/>
      <c r="AU707" s="66"/>
      <c r="AV707" s="66"/>
      <c r="AW707" s="66"/>
      <c r="AX707" s="66"/>
      <c r="AY707" s="66"/>
      <c r="AZ707" s="66"/>
      <c r="BA707" s="66"/>
    </row>
    <row r="708" spans="1:53" x14ac:dyDescent="0.25">
      <c r="A708" s="65"/>
      <c r="E708" s="66"/>
      <c r="F708" s="66"/>
      <c r="G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c r="AR708" s="66"/>
      <c r="AS708" s="66"/>
      <c r="AT708" s="66"/>
      <c r="AU708" s="66"/>
      <c r="AV708" s="66"/>
      <c r="AW708" s="66"/>
      <c r="AX708" s="66"/>
      <c r="AY708" s="66"/>
      <c r="AZ708" s="66"/>
      <c r="BA708" s="66"/>
    </row>
    <row r="709" spans="1:53" x14ac:dyDescent="0.25">
      <c r="A709" s="65"/>
      <c r="E709" s="66"/>
      <c r="F709" s="66"/>
      <c r="G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c r="AR709" s="66"/>
      <c r="AS709" s="66"/>
      <c r="AT709" s="66"/>
      <c r="AU709" s="66"/>
      <c r="AV709" s="66"/>
      <c r="AW709" s="66"/>
      <c r="AX709" s="66"/>
      <c r="AY709" s="66"/>
      <c r="AZ709" s="66"/>
      <c r="BA709" s="66"/>
    </row>
    <row r="710" spans="1:53" x14ac:dyDescent="0.25">
      <c r="A710" s="65"/>
      <c r="E710" s="66"/>
      <c r="F710" s="66"/>
      <c r="G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c r="AR710" s="66"/>
      <c r="AS710" s="66"/>
      <c r="AT710" s="66"/>
      <c r="AU710" s="66"/>
      <c r="AV710" s="66"/>
      <c r="AW710" s="66"/>
      <c r="AX710" s="66"/>
      <c r="AY710" s="66"/>
      <c r="AZ710" s="66"/>
      <c r="BA710" s="66"/>
    </row>
    <row r="711" spans="1:53" x14ac:dyDescent="0.25">
      <c r="A711" s="65"/>
      <c r="E711" s="66"/>
      <c r="F711" s="66"/>
      <c r="G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c r="AR711" s="66"/>
      <c r="AS711" s="66"/>
      <c r="AT711" s="66"/>
      <c r="AU711" s="66"/>
      <c r="AV711" s="66"/>
      <c r="AW711" s="66"/>
      <c r="AX711" s="66"/>
      <c r="AY711" s="66"/>
      <c r="AZ711" s="66"/>
      <c r="BA711" s="66"/>
    </row>
    <row r="712" spans="1:53" x14ac:dyDescent="0.25">
      <c r="A712" s="65"/>
      <c r="E712" s="66"/>
      <c r="F712" s="66"/>
      <c r="G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c r="AR712" s="66"/>
      <c r="AS712" s="66"/>
      <c r="AT712" s="66"/>
      <c r="AU712" s="66"/>
      <c r="AV712" s="66"/>
      <c r="AW712" s="66"/>
      <c r="AX712" s="66"/>
      <c r="AY712" s="66"/>
      <c r="AZ712" s="66"/>
      <c r="BA712" s="66"/>
    </row>
    <row r="713" spans="1:53" x14ac:dyDescent="0.25">
      <c r="A713" s="65"/>
      <c r="E713" s="66"/>
      <c r="F713" s="66"/>
      <c r="G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c r="AS713" s="66"/>
      <c r="AT713" s="66"/>
      <c r="AU713" s="66"/>
      <c r="AV713" s="66"/>
      <c r="AW713" s="66"/>
      <c r="AX713" s="66"/>
      <c r="AY713" s="66"/>
      <c r="AZ713" s="66"/>
      <c r="BA713" s="66"/>
    </row>
    <row r="714" spans="1:53" x14ac:dyDescent="0.25">
      <c r="A714" s="65"/>
      <c r="E714" s="66"/>
      <c r="F714" s="66"/>
      <c r="G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c r="AR714" s="66"/>
      <c r="AS714" s="66"/>
      <c r="AT714" s="66"/>
      <c r="AU714" s="66"/>
      <c r="AV714" s="66"/>
      <c r="AW714" s="66"/>
      <c r="AX714" s="66"/>
      <c r="AY714" s="66"/>
      <c r="AZ714" s="66"/>
      <c r="BA714" s="66"/>
    </row>
    <row r="715" spans="1:53" x14ac:dyDescent="0.25">
      <c r="A715" s="65"/>
      <c r="E715" s="66"/>
      <c r="F715" s="66"/>
      <c r="G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c r="AR715" s="66"/>
      <c r="AS715" s="66"/>
      <c r="AT715" s="66"/>
      <c r="AU715" s="66"/>
      <c r="AV715" s="66"/>
      <c r="AW715" s="66"/>
      <c r="AX715" s="66"/>
      <c r="AY715" s="66"/>
      <c r="AZ715" s="66"/>
      <c r="BA715" s="66"/>
    </row>
    <row r="716" spans="1:53" x14ac:dyDescent="0.25">
      <c r="A716" s="65"/>
      <c r="E716" s="66"/>
      <c r="F716" s="66"/>
      <c r="G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c r="AS716" s="66"/>
      <c r="AT716" s="66"/>
      <c r="AU716" s="66"/>
      <c r="AV716" s="66"/>
      <c r="AW716" s="66"/>
      <c r="AX716" s="66"/>
      <c r="AY716" s="66"/>
      <c r="AZ716" s="66"/>
      <c r="BA716" s="66"/>
    </row>
    <row r="717" spans="1:53" x14ac:dyDescent="0.25">
      <c r="A717" s="65"/>
      <c r="E717" s="66"/>
      <c r="F717" s="66"/>
      <c r="G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c r="AR717" s="66"/>
      <c r="AS717" s="66"/>
      <c r="AT717" s="66"/>
      <c r="AU717" s="66"/>
      <c r="AV717" s="66"/>
      <c r="AW717" s="66"/>
      <c r="AX717" s="66"/>
      <c r="AY717" s="66"/>
      <c r="AZ717" s="66"/>
      <c r="BA717" s="66"/>
    </row>
    <row r="718" spans="1:53" x14ac:dyDescent="0.25">
      <c r="A718" s="65"/>
      <c r="E718" s="66"/>
      <c r="F718" s="66"/>
      <c r="G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c r="AR718" s="66"/>
      <c r="AS718" s="66"/>
      <c r="AT718" s="66"/>
      <c r="AU718" s="66"/>
      <c r="AV718" s="66"/>
      <c r="AW718" s="66"/>
      <c r="AX718" s="66"/>
      <c r="AY718" s="66"/>
      <c r="AZ718" s="66"/>
      <c r="BA718" s="66"/>
    </row>
    <row r="719" spans="1:53" x14ac:dyDescent="0.25">
      <c r="A719" s="65"/>
      <c r="E719" s="66"/>
      <c r="F719" s="66"/>
      <c r="G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c r="AR719" s="66"/>
      <c r="AS719" s="66"/>
      <c r="AT719" s="66"/>
      <c r="AU719" s="66"/>
      <c r="AV719" s="66"/>
      <c r="AW719" s="66"/>
      <c r="AX719" s="66"/>
      <c r="AY719" s="66"/>
      <c r="AZ719" s="66"/>
      <c r="BA719" s="66"/>
    </row>
    <row r="720" spans="1:53" x14ac:dyDescent="0.25">
      <c r="A720" s="65"/>
      <c r="E720" s="66"/>
      <c r="F720" s="66"/>
      <c r="G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c r="AS720" s="66"/>
      <c r="AT720" s="66"/>
      <c r="AU720" s="66"/>
      <c r="AV720" s="66"/>
      <c r="AW720" s="66"/>
      <c r="AX720" s="66"/>
      <c r="AY720" s="66"/>
      <c r="AZ720" s="66"/>
      <c r="BA720" s="66"/>
    </row>
    <row r="721" spans="1:53" x14ac:dyDescent="0.25">
      <c r="A721" s="65"/>
      <c r="E721" s="66"/>
      <c r="F721" s="66"/>
      <c r="G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c r="AR721" s="66"/>
      <c r="AS721" s="66"/>
      <c r="AT721" s="66"/>
      <c r="AU721" s="66"/>
      <c r="AV721" s="66"/>
      <c r="AW721" s="66"/>
      <c r="AX721" s="66"/>
      <c r="AY721" s="66"/>
      <c r="AZ721" s="66"/>
      <c r="BA721" s="66"/>
    </row>
    <row r="722" spans="1:53" x14ac:dyDescent="0.25">
      <c r="A722" s="65"/>
      <c r="E722" s="66"/>
      <c r="F722" s="66"/>
      <c r="G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c r="AS722" s="66"/>
      <c r="AT722" s="66"/>
      <c r="AU722" s="66"/>
      <c r="AV722" s="66"/>
      <c r="AW722" s="66"/>
      <c r="AX722" s="66"/>
      <c r="AY722" s="66"/>
      <c r="AZ722" s="66"/>
      <c r="BA722" s="66"/>
    </row>
    <row r="723" spans="1:53" x14ac:dyDescent="0.25">
      <c r="A723" s="65"/>
      <c r="E723" s="66"/>
      <c r="F723" s="66"/>
      <c r="G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c r="AR723" s="66"/>
      <c r="AS723" s="66"/>
      <c r="AT723" s="66"/>
      <c r="AU723" s="66"/>
      <c r="AV723" s="66"/>
      <c r="AW723" s="66"/>
      <c r="AX723" s="66"/>
      <c r="AY723" s="66"/>
      <c r="AZ723" s="66"/>
      <c r="BA723" s="66"/>
    </row>
    <row r="724" spans="1:53" x14ac:dyDescent="0.25">
      <c r="A724" s="65"/>
      <c r="E724" s="66"/>
      <c r="F724" s="66"/>
      <c r="G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c r="AS724" s="66"/>
      <c r="AT724" s="66"/>
      <c r="AU724" s="66"/>
      <c r="AV724" s="66"/>
      <c r="AW724" s="66"/>
      <c r="AX724" s="66"/>
      <c r="AY724" s="66"/>
      <c r="AZ724" s="66"/>
      <c r="BA724" s="66"/>
    </row>
    <row r="725" spans="1:53" x14ac:dyDescent="0.25">
      <c r="A725" s="65"/>
      <c r="E725" s="66"/>
      <c r="F725" s="66"/>
      <c r="G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c r="AS725" s="66"/>
      <c r="AT725" s="66"/>
      <c r="AU725" s="66"/>
      <c r="AV725" s="66"/>
      <c r="AW725" s="66"/>
      <c r="AX725" s="66"/>
      <c r="AY725" s="66"/>
      <c r="AZ725" s="66"/>
      <c r="BA725" s="66"/>
    </row>
    <row r="726" spans="1:53" x14ac:dyDescent="0.25">
      <c r="A726" s="65"/>
      <c r="E726" s="66"/>
      <c r="F726" s="66"/>
      <c r="G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c r="AR726" s="66"/>
      <c r="AS726" s="66"/>
      <c r="AT726" s="66"/>
      <c r="AU726" s="66"/>
      <c r="AV726" s="66"/>
      <c r="AW726" s="66"/>
      <c r="AX726" s="66"/>
      <c r="AY726" s="66"/>
      <c r="AZ726" s="66"/>
      <c r="BA726" s="66"/>
    </row>
    <row r="727" spans="1:53" x14ac:dyDescent="0.25">
      <c r="A727" s="65"/>
      <c r="E727" s="66"/>
      <c r="F727" s="66"/>
      <c r="G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c r="AR727" s="66"/>
      <c r="AS727" s="66"/>
      <c r="AT727" s="66"/>
      <c r="AU727" s="66"/>
      <c r="AV727" s="66"/>
      <c r="AW727" s="66"/>
      <c r="AX727" s="66"/>
      <c r="AY727" s="66"/>
      <c r="AZ727" s="66"/>
      <c r="BA727" s="66"/>
    </row>
    <row r="728" spans="1:53" x14ac:dyDescent="0.25">
      <c r="A728" s="65"/>
      <c r="E728" s="66"/>
      <c r="F728" s="66"/>
      <c r="G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c r="AR728" s="66"/>
      <c r="AS728" s="66"/>
      <c r="AT728" s="66"/>
      <c r="AU728" s="66"/>
      <c r="AV728" s="66"/>
      <c r="AW728" s="66"/>
      <c r="AX728" s="66"/>
      <c r="AY728" s="66"/>
      <c r="AZ728" s="66"/>
      <c r="BA728" s="66"/>
    </row>
    <row r="729" spans="1:53" x14ac:dyDescent="0.25">
      <c r="A729" s="65"/>
      <c r="E729" s="66"/>
      <c r="F729" s="66"/>
      <c r="G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c r="AP729" s="66"/>
      <c r="AQ729" s="66"/>
      <c r="AR729" s="66"/>
      <c r="AS729" s="66"/>
      <c r="AT729" s="66"/>
      <c r="AU729" s="66"/>
      <c r="AV729" s="66"/>
      <c r="AW729" s="66"/>
      <c r="AX729" s="66"/>
      <c r="AY729" s="66"/>
      <c r="AZ729" s="66"/>
      <c r="BA729" s="66"/>
    </row>
    <row r="730" spans="1:53" x14ac:dyDescent="0.25">
      <c r="A730" s="65"/>
      <c r="E730" s="66"/>
      <c r="F730" s="66"/>
      <c r="G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c r="AP730" s="66"/>
      <c r="AQ730" s="66"/>
      <c r="AR730" s="66"/>
      <c r="AS730" s="66"/>
      <c r="AT730" s="66"/>
      <c r="AU730" s="66"/>
      <c r="AV730" s="66"/>
      <c r="AW730" s="66"/>
      <c r="AX730" s="66"/>
      <c r="AY730" s="66"/>
      <c r="AZ730" s="66"/>
      <c r="BA730" s="66"/>
    </row>
    <row r="731" spans="1:53" x14ac:dyDescent="0.25">
      <c r="A731" s="65"/>
      <c r="E731" s="66"/>
      <c r="F731" s="66"/>
      <c r="G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c r="AP731" s="66"/>
      <c r="AQ731" s="66"/>
      <c r="AR731" s="66"/>
      <c r="AS731" s="66"/>
      <c r="AT731" s="66"/>
      <c r="AU731" s="66"/>
      <c r="AV731" s="66"/>
      <c r="AW731" s="66"/>
      <c r="AX731" s="66"/>
      <c r="AY731" s="66"/>
      <c r="AZ731" s="66"/>
      <c r="BA731" s="66"/>
    </row>
    <row r="732" spans="1:53" x14ac:dyDescent="0.25">
      <c r="A732" s="65"/>
      <c r="E732" s="66"/>
      <c r="F732" s="66"/>
      <c r="G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c r="AP732" s="66"/>
      <c r="AQ732" s="66"/>
      <c r="AR732" s="66"/>
      <c r="AS732" s="66"/>
      <c r="AT732" s="66"/>
      <c r="AU732" s="66"/>
      <c r="AV732" s="66"/>
      <c r="AW732" s="66"/>
      <c r="AX732" s="66"/>
      <c r="AY732" s="66"/>
      <c r="AZ732" s="66"/>
      <c r="BA732" s="66"/>
    </row>
    <row r="733" spans="1:53" x14ac:dyDescent="0.25">
      <c r="A733" s="65"/>
      <c r="E733" s="66"/>
      <c r="F733" s="66"/>
      <c r="G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c r="AP733" s="66"/>
      <c r="AQ733" s="66"/>
      <c r="AR733" s="66"/>
      <c r="AS733" s="66"/>
      <c r="AT733" s="66"/>
      <c r="AU733" s="66"/>
      <c r="AV733" s="66"/>
      <c r="AW733" s="66"/>
      <c r="AX733" s="66"/>
      <c r="AY733" s="66"/>
      <c r="AZ733" s="66"/>
      <c r="BA733" s="66"/>
    </row>
    <row r="734" spans="1:53" x14ac:dyDescent="0.25">
      <c r="A734" s="65"/>
      <c r="E734" s="66"/>
      <c r="F734" s="66"/>
      <c r="G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c r="AP734" s="66"/>
      <c r="AQ734" s="66"/>
      <c r="AR734" s="66"/>
      <c r="AS734" s="66"/>
      <c r="AT734" s="66"/>
      <c r="AU734" s="66"/>
      <c r="AV734" s="66"/>
      <c r="AW734" s="66"/>
      <c r="AX734" s="66"/>
      <c r="AY734" s="66"/>
      <c r="AZ734" s="66"/>
      <c r="BA734" s="66"/>
    </row>
    <row r="735" spans="1:53" x14ac:dyDescent="0.25">
      <c r="A735" s="65"/>
      <c r="E735" s="66"/>
      <c r="F735" s="66"/>
      <c r="G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c r="AQ735" s="66"/>
      <c r="AR735" s="66"/>
      <c r="AS735" s="66"/>
      <c r="AT735" s="66"/>
      <c r="AU735" s="66"/>
      <c r="AV735" s="66"/>
      <c r="AW735" s="66"/>
      <c r="AX735" s="66"/>
      <c r="AY735" s="66"/>
      <c r="AZ735" s="66"/>
      <c r="BA735" s="66"/>
    </row>
    <row r="736" spans="1:53" x14ac:dyDescent="0.25">
      <c r="A736" s="65"/>
      <c r="E736" s="66"/>
      <c r="F736" s="66"/>
      <c r="G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c r="AP736" s="66"/>
      <c r="AQ736" s="66"/>
      <c r="AR736" s="66"/>
      <c r="AS736" s="66"/>
      <c r="AT736" s="66"/>
      <c r="AU736" s="66"/>
      <c r="AV736" s="66"/>
      <c r="AW736" s="66"/>
      <c r="AX736" s="66"/>
      <c r="AY736" s="66"/>
      <c r="AZ736" s="66"/>
      <c r="BA736" s="66"/>
    </row>
    <row r="737" spans="1:53" x14ac:dyDescent="0.25">
      <c r="A737" s="65"/>
      <c r="E737" s="66"/>
      <c r="F737" s="66"/>
      <c r="G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c r="AP737" s="66"/>
      <c r="AQ737" s="66"/>
      <c r="AR737" s="66"/>
      <c r="AS737" s="66"/>
      <c r="AT737" s="66"/>
      <c r="AU737" s="66"/>
      <c r="AV737" s="66"/>
      <c r="AW737" s="66"/>
      <c r="AX737" s="66"/>
      <c r="AY737" s="66"/>
      <c r="AZ737" s="66"/>
      <c r="BA737" s="66"/>
    </row>
    <row r="738" spans="1:53" x14ac:dyDescent="0.25">
      <c r="A738" s="65"/>
      <c r="E738" s="66"/>
      <c r="F738" s="66"/>
      <c r="G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c r="AP738" s="66"/>
      <c r="AQ738" s="66"/>
      <c r="AR738" s="66"/>
      <c r="AS738" s="66"/>
      <c r="AT738" s="66"/>
      <c r="AU738" s="66"/>
      <c r="AV738" s="66"/>
      <c r="AW738" s="66"/>
      <c r="AX738" s="66"/>
      <c r="AY738" s="66"/>
      <c r="AZ738" s="66"/>
      <c r="BA738" s="66"/>
    </row>
    <row r="739" spans="1:53" x14ac:dyDescent="0.25">
      <c r="A739" s="65"/>
      <c r="E739" s="66"/>
      <c r="F739" s="66"/>
      <c r="G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c r="AP739" s="66"/>
      <c r="AQ739" s="66"/>
      <c r="AR739" s="66"/>
      <c r="AS739" s="66"/>
      <c r="AT739" s="66"/>
      <c r="AU739" s="66"/>
      <c r="AV739" s="66"/>
      <c r="AW739" s="66"/>
      <c r="AX739" s="66"/>
      <c r="AY739" s="66"/>
      <c r="AZ739" s="66"/>
      <c r="BA739" s="66"/>
    </row>
    <row r="740" spans="1:53" x14ac:dyDescent="0.25">
      <c r="A740" s="65"/>
      <c r="E740" s="66"/>
      <c r="F740" s="66"/>
      <c r="G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c r="AQ740" s="66"/>
      <c r="AR740" s="66"/>
      <c r="AS740" s="66"/>
      <c r="AT740" s="66"/>
      <c r="AU740" s="66"/>
      <c r="AV740" s="66"/>
      <c r="AW740" s="66"/>
      <c r="AX740" s="66"/>
      <c r="AY740" s="66"/>
      <c r="AZ740" s="66"/>
      <c r="BA740" s="66"/>
    </row>
    <row r="741" spans="1:53" x14ac:dyDescent="0.25">
      <c r="A741" s="65"/>
      <c r="E741" s="66"/>
      <c r="F741" s="66"/>
      <c r="G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c r="AR741" s="66"/>
      <c r="AS741" s="66"/>
      <c r="AT741" s="66"/>
      <c r="AU741" s="66"/>
      <c r="AV741" s="66"/>
      <c r="AW741" s="66"/>
      <c r="AX741" s="66"/>
      <c r="AY741" s="66"/>
      <c r="AZ741" s="66"/>
      <c r="BA741" s="66"/>
    </row>
    <row r="742" spans="1:53" x14ac:dyDescent="0.25">
      <c r="A742" s="65"/>
      <c r="E742" s="66"/>
      <c r="F742" s="66"/>
      <c r="G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c r="AR742" s="66"/>
      <c r="AS742" s="66"/>
      <c r="AT742" s="66"/>
      <c r="AU742" s="66"/>
      <c r="AV742" s="66"/>
      <c r="AW742" s="66"/>
      <c r="AX742" s="66"/>
      <c r="AY742" s="66"/>
      <c r="AZ742" s="66"/>
      <c r="BA742" s="66"/>
    </row>
    <row r="743" spans="1:53" x14ac:dyDescent="0.25">
      <c r="A743" s="65"/>
      <c r="E743" s="66"/>
      <c r="F743" s="66"/>
      <c r="G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c r="AR743" s="66"/>
      <c r="AS743" s="66"/>
      <c r="AT743" s="66"/>
      <c r="AU743" s="66"/>
      <c r="AV743" s="66"/>
      <c r="AW743" s="66"/>
      <c r="AX743" s="66"/>
      <c r="AY743" s="66"/>
      <c r="AZ743" s="66"/>
      <c r="BA743" s="66"/>
    </row>
    <row r="744" spans="1:53" x14ac:dyDescent="0.25">
      <c r="A744" s="65"/>
      <c r="E744" s="66"/>
      <c r="F744" s="66"/>
      <c r="G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c r="AR744" s="66"/>
      <c r="AS744" s="66"/>
      <c r="AT744" s="66"/>
      <c r="AU744" s="66"/>
      <c r="AV744" s="66"/>
      <c r="AW744" s="66"/>
      <c r="AX744" s="66"/>
      <c r="AY744" s="66"/>
      <c r="AZ744" s="66"/>
      <c r="BA744" s="66"/>
    </row>
    <row r="745" spans="1:53" x14ac:dyDescent="0.25">
      <c r="A745" s="65"/>
      <c r="E745" s="66"/>
      <c r="F745" s="66"/>
      <c r="G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c r="AR745" s="66"/>
      <c r="AS745" s="66"/>
      <c r="AT745" s="66"/>
      <c r="AU745" s="66"/>
      <c r="AV745" s="66"/>
      <c r="AW745" s="66"/>
      <c r="AX745" s="66"/>
      <c r="AY745" s="66"/>
      <c r="AZ745" s="66"/>
      <c r="BA745" s="66"/>
    </row>
    <row r="746" spans="1:53" x14ac:dyDescent="0.25">
      <c r="A746" s="65"/>
      <c r="E746" s="66"/>
      <c r="F746" s="66"/>
      <c r="G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c r="AS746" s="66"/>
      <c r="AT746" s="66"/>
      <c r="AU746" s="66"/>
      <c r="AV746" s="66"/>
      <c r="AW746" s="66"/>
      <c r="AX746" s="66"/>
      <c r="AY746" s="66"/>
      <c r="AZ746" s="66"/>
      <c r="BA746" s="66"/>
    </row>
    <row r="747" spans="1:53" x14ac:dyDescent="0.25">
      <c r="A747" s="65"/>
      <c r="E747" s="66"/>
      <c r="F747" s="66"/>
      <c r="G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c r="AR747" s="66"/>
      <c r="AS747" s="66"/>
      <c r="AT747" s="66"/>
      <c r="AU747" s="66"/>
      <c r="AV747" s="66"/>
      <c r="AW747" s="66"/>
      <c r="AX747" s="66"/>
      <c r="AY747" s="66"/>
      <c r="AZ747" s="66"/>
      <c r="BA747" s="66"/>
    </row>
    <row r="748" spans="1:53" x14ac:dyDescent="0.25">
      <c r="A748" s="65"/>
      <c r="E748" s="66"/>
      <c r="F748" s="66"/>
      <c r="G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c r="AR748" s="66"/>
      <c r="AS748" s="66"/>
      <c r="AT748" s="66"/>
      <c r="AU748" s="66"/>
      <c r="AV748" s="66"/>
      <c r="AW748" s="66"/>
      <c r="AX748" s="66"/>
      <c r="AY748" s="66"/>
      <c r="AZ748" s="66"/>
      <c r="BA748" s="66"/>
    </row>
    <row r="749" spans="1:53" x14ac:dyDescent="0.25">
      <c r="A749" s="65"/>
      <c r="E749" s="66"/>
      <c r="F749" s="66"/>
      <c r="G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c r="AR749" s="66"/>
      <c r="AS749" s="66"/>
      <c r="AT749" s="66"/>
      <c r="AU749" s="66"/>
      <c r="AV749" s="66"/>
      <c r="AW749" s="66"/>
      <c r="AX749" s="66"/>
      <c r="AY749" s="66"/>
      <c r="AZ749" s="66"/>
      <c r="BA749" s="66"/>
    </row>
    <row r="750" spans="1:53" x14ac:dyDescent="0.25">
      <c r="A750" s="65"/>
      <c r="E750" s="66"/>
      <c r="F750" s="66"/>
      <c r="G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c r="AR750" s="66"/>
      <c r="AS750" s="66"/>
      <c r="AT750" s="66"/>
      <c r="AU750" s="66"/>
      <c r="AV750" s="66"/>
      <c r="AW750" s="66"/>
      <c r="AX750" s="66"/>
      <c r="AY750" s="66"/>
      <c r="AZ750" s="66"/>
      <c r="BA750" s="66"/>
    </row>
    <row r="751" spans="1:53" x14ac:dyDescent="0.25">
      <c r="A751" s="65"/>
      <c r="E751" s="66"/>
      <c r="F751" s="66"/>
      <c r="G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c r="AR751" s="66"/>
      <c r="AS751" s="66"/>
      <c r="AT751" s="66"/>
      <c r="AU751" s="66"/>
      <c r="AV751" s="66"/>
      <c r="AW751" s="66"/>
      <c r="AX751" s="66"/>
      <c r="AY751" s="66"/>
      <c r="AZ751" s="66"/>
      <c r="BA751" s="66"/>
    </row>
    <row r="752" spans="1:53" x14ac:dyDescent="0.25">
      <c r="A752" s="65"/>
      <c r="E752" s="66"/>
      <c r="F752" s="66"/>
      <c r="G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c r="AS752" s="66"/>
      <c r="AT752" s="66"/>
      <c r="AU752" s="66"/>
      <c r="AV752" s="66"/>
      <c r="AW752" s="66"/>
      <c r="AX752" s="66"/>
      <c r="AY752" s="66"/>
      <c r="AZ752" s="66"/>
      <c r="BA752" s="66"/>
    </row>
    <row r="753" spans="1:53" x14ac:dyDescent="0.25">
      <c r="A753" s="65"/>
      <c r="E753" s="66"/>
      <c r="F753" s="66"/>
      <c r="G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c r="AR753" s="66"/>
      <c r="AS753" s="66"/>
      <c r="AT753" s="66"/>
      <c r="AU753" s="66"/>
      <c r="AV753" s="66"/>
      <c r="AW753" s="66"/>
      <c r="AX753" s="66"/>
      <c r="AY753" s="66"/>
      <c r="AZ753" s="66"/>
      <c r="BA753" s="66"/>
    </row>
    <row r="754" spans="1:53" x14ac:dyDescent="0.25">
      <c r="A754" s="65"/>
      <c r="E754" s="66"/>
      <c r="F754" s="66"/>
      <c r="G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c r="AR754" s="66"/>
      <c r="AS754" s="66"/>
      <c r="AT754" s="66"/>
      <c r="AU754" s="66"/>
      <c r="AV754" s="66"/>
      <c r="AW754" s="66"/>
      <c r="AX754" s="66"/>
      <c r="AY754" s="66"/>
      <c r="AZ754" s="66"/>
      <c r="BA754" s="66"/>
    </row>
    <row r="755" spans="1:53" x14ac:dyDescent="0.25">
      <c r="A755" s="65"/>
      <c r="E755" s="66"/>
      <c r="F755" s="66"/>
      <c r="G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c r="AQ755" s="66"/>
      <c r="AR755" s="66"/>
      <c r="AS755" s="66"/>
      <c r="AT755" s="66"/>
      <c r="AU755" s="66"/>
      <c r="AV755" s="66"/>
      <c r="AW755" s="66"/>
      <c r="AX755" s="66"/>
      <c r="AY755" s="66"/>
      <c r="AZ755" s="66"/>
      <c r="BA755" s="66"/>
    </row>
    <row r="756" spans="1:53" x14ac:dyDescent="0.25">
      <c r="A756" s="65"/>
      <c r="E756" s="66"/>
      <c r="F756" s="66"/>
      <c r="G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c r="AQ756" s="66"/>
      <c r="AR756" s="66"/>
      <c r="AS756" s="66"/>
      <c r="AT756" s="66"/>
      <c r="AU756" s="66"/>
      <c r="AV756" s="66"/>
      <c r="AW756" s="66"/>
      <c r="AX756" s="66"/>
      <c r="AY756" s="66"/>
      <c r="AZ756" s="66"/>
      <c r="BA756" s="66"/>
    </row>
    <row r="757" spans="1:53" x14ac:dyDescent="0.25">
      <c r="A757" s="65"/>
      <c r="E757" s="66"/>
      <c r="F757" s="66"/>
      <c r="G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c r="AQ757" s="66"/>
      <c r="AR757" s="66"/>
      <c r="AS757" s="66"/>
      <c r="AT757" s="66"/>
      <c r="AU757" s="66"/>
      <c r="AV757" s="66"/>
      <c r="AW757" s="66"/>
      <c r="AX757" s="66"/>
      <c r="AY757" s="66"/>
      <c r="AZ757" s="66"/>
      <c r="BA757" s="66"/>
    </row>
    <row r="758" spans="1:53" x14ac:dyDescent="0.25">
      <c r="A758" s="65"/>
      <c r="E758" s="66"/>
      <c r="F758" s="66"/>
      <c r="G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c r="AQ758" s="66"/>
      <c r="AR758" s="66"/>
      <c r="AS758" s="66"/>
      <c r="AT758" s="66"/>
      <c r="AU758" s="66"/>
      <c r="AV758" s="66"/>
      <c r="AW758" s="66"/>
      <c r="AX758" s="66"/>
      <c r="AY758" s="66"/>
      <c r="AZ758" s="66"/>
      <c r="BA758" s="66"/>
    </row>
    <row r="759" spans="1:53" x14ac:dyDescent="0.25">
      <c r="A759" s="65"/>
      <c r="E759" s="66"/>
      <c r="F759" s="66"/>
      <c r="G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c r="AQ759" s="66"/>
      <c r="AR759" s="66"/>
      <c r="AS759" s="66"/>
      <c r="AT759" s="66"/>
      <c r="AU759" s="66"/>
      <c r="AV759" s="66"/>
      <c r="AW759" s="66"/>
      <c r="AX759" s="66"/>
      <c r="AY759" s="66"/>
      <c r="AZ759" s="66"/>
      <c r="BA759" s="66"/>
    </row>
    <row r="760" spans="1:53" x14ac:dyDescent="0.25">
      <c r="A760" s="65"/>
      <c r="E760" s="66"/>
      <c r="F760" s="66"/>
      <c r="G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c r="AQ760" s="66"/>
      <c r="AR760" s="66"/>
      <c r="AS760" s="66"/>
      <c r="AT760" s="66"/>
      <c r="AU760" s="66"/>
      <c r="AV760" s="66"/>
      <c r="AW760" s="66"/>
      <c r="AX760" s="66"/>
      <c r="AY760" s="66"/>
      <c r="AZ760" s="66"/>
      <c r="BA760" s="66"/>
    </row>
    <row r="761" spans="1:53" x14ac:dyDescent="0.25">
      <c r="A761" s="65"/>
      <c r="E761" s="66"/>
      <c r="F761" s="66"/>
      <c r="G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c r="AP761" s="66"/>
      <c r="AQ761" s="66"/>
      <c r="AR761" s="66"/>
      <c r="AS761" s="66"/>
      <c r="AT761" s="66"/>
      <c r="AU761" s="66"/>
      <c r="AV761" s="66"/>
      <c r="AW761" s="66"/>
      <c r="AX761" s="66"/>
      <c r="AY761" s="66"/>
      <c r="AZ761" s="66"/>
      <c r="BA761" s="66"/>
    </row>
    <row r="762" spans="1:53" x14ac:dyDescent="0.25">
      <c r="A762" s="65"/>
      <c r="E762" s="66"/>
      <c r="F762" s="66"/>
      <c r="G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c r="AP762" s="66"/>
      <c r="AQ762" s="66"/>
      <c r="AR762" s="66"/>
      <c r="AS762" s="66"/>
      <c r="AT762" s="66"/>
      <c r="AU762" s="66"/>
      <c r="AV762" s="66"/>
      <c r="AW762" s="66"/>
      <c r="AX762" s="66"/>
      <c r="AY762" s="66"/>
      <c r="AZ762" s="66"/>
      <c r="BA762" s="66"/>
    </row>
    <row r="763" spans="1:53" x14ac:dyDescent="0.25">
      <c r="A763" s="65"/>
      <c r="E763" s="66"/>
      <c r="F763" s="66"/>
      <c r="G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c r="AS763" s="66"/>
      <c r="AT763" s="66"/>
      <c r="AU763" s="66"/>
      <c r="AV763" s="66"/>
      <c r="AW763" s="66"/>
      <c r="AX763" s="66"/>
      <c r="AY763" s="66"/>
      <c r="AZ763" s="66"/>
      <c r="BA763" s="66"/>
    </row>
    <row r="764" spans="1:53" x14ac:dyDescent="0.25">
      <c r="A764" s="65"/>
      <c r="E764" s="66"/>
      <c r="F764" s="66"/>
      <c r="G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c r="AP764" s="66"/>
      <c r="AQ764" s="66"/>
      <c r="AR764" s="66"/>
      <c r="AS764" s="66"/>
      <c r="AT764" s="66"/>
      <c r="AU764" s="66"/>
      <c r="AV764" s="66"/>
      <c r="AW764" s="66"/>
      <c r="AX764" s="66"/>
      <c r="AY764" s="66"/>
      <c r="AZ764" s="66"/>
      <c r="BA764" s="66"/>
    </row>
    <row r="765" spans="1:53" x14ac:dyDescent="0.25">
      <c r="A765" s="65"/>
      <c r="E765" s="66"/>
      <c r="F765" s="66"/>
      <c r="G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c r="AP765" s="66"/>
      <c r="AQ765" s="66"/>
      <c r="AR765" s="66"/>
      <c r="AS765" s="66"/>
      <c r="AT765" s="66"/>
      <c r="AU765" s="66"/>
      <c r="AV765" s="66"/>
      <c r="AW765" s="66"/>
      <c r="AX765" s="66"/>
      <c r="AY765" s="66"/>
      <c r="AZ765" s="66"/>
      <c r="BA765" s="66"/>
    </row>
    <row r="766" spans="1:53" x14ac:dyDescent="0.25">
      <c r="A766" s="65"/>
      <c r="E766" s="66"/>
      <c r="F766" s="66"/>
      <c r="G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c r="AP766" s="66"/>
      <c r="AQ766" s="66"/>
      <c r="AR766" s="66"/>
      <c r="AS766" s="66"/>
      <c r="AT766" s="66"/>
      <c r="AU766" s="66"/>
      <c r="AV766" s="66"/>
      <c r="AW766" s="66"/>
      <c r="AX766" s="66"/>
      <c r="AY766" s="66"/>
      <c r="AZ766" s="66"/>
      <c r="BA766" s="66"/>
    </row>
    <row r="767" spans="1:53" x14ac:dyDescent="0.25">
      <c r="A767" s="65"/>
      <c r="E767" s="66"/>
      <c r="F767" s="66"/>
      <c r="G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c r="AP767" s="66"/>
      <c r="AQ767" s="66"/>
      <c r="AR767" s="66"/>
      <c r="AS767" s="66"/>
      <c r="AT767" s="66"/>
      <c r="AU767" s="66"/>
      <c r="AV767" s="66"/>
      <c r="AW767" s="66"/>
      <c r="AX767" s="66"/>
      <c r="AY767" s="66"/>
      <c r="AZ767" s="66"/>
      <c r="BA767" s="66"/>
    </row>
    <row r="768" spans="1:53" x14ac:dyDescent="0.25">
      <c r="A768" s="65"/>
      <c r="E768" s="66"/>
      <c r="F768" s="66"/>
      <c r="G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c r="AP768" s="66"/>
      <c r="AQ768" s="66"/>
      <c r="AR768" s="66"/>
      <c r="AS768" s="66"/>
      <c r="AT768" s="66"/>
      <c r="AU768" s="66"/>
      <c r="AV768" s="66"/>
      <c r="AW768" s="66"/>
      <c r="AX768" s="66"/>
      <c r="AY768" s="66"/>
      <c r="AZ768" s="66"/>
      <c r="BA768" s="66"/>
    </row>
    <row r="769" spans="1:53" x14ac:dyDescent="0.25">
      <c r="A769" s="65"/>
      <c r="E769" s="66"/>
      <c r="F769" s="66"/>
      <c r="G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c r="AP769" s="66"/>
      <c r="AQ769" s="66"/>
      <c r="AR769" s="66"/>
      <c r="AS769" s="66"/>
      <c r="AT769" s="66"/>
      <c r="AU769" s="66"/>
      <c r="AV769" s="66"/>
      <c r="AW769" s="66"/>
      <c r="AX769" s="66"/>
      <c r="AY769" s="66"/>
      <c r="AZ769" s="66"/>
      <c r="BA769" s="66"/>
    </row>
    <row r="770" spans="1:53" x14ac:dyDescent="0.25">
      <c r="A770" s="65"/>
      <c r="E770" s="66"/>
      <c r="F770" s="66"/>
      <c r="G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c r="AP770" s="66"/>
      <c r="AQ770" s="66"/>
      <c r="AR770" s="66"/>
      <c r="AS770" s="66"/>
      <c r="AT770" s="66"/>
      <c r="AU770" s="66"/>
      <c r="AV770" s="66"/>
      <c r="AW770" s="66"/>
      <c r="AX770" s="66"/>
      <c r="AY770" s="66"/>
      <c r="AZ770" s="66"/>
      <c r="BA770" s="66"/>
    </row>
    <row r="771" spans="1:53" x14ac:dyDescent="0.25">
      <c r="A771" s="65"/>
      <c r="E771" s="66"/>
      <c r="F771" s="66"/>
      <c r="G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c r="AP771" s="66"/>
      <c r="AQ771" s="66"/>
      <c r="AR771" s="66"/>
      <c r="AS771" s="66"/>
      <c r="AT771" s="66"/>
      <c r="AU771" s="66"/>
      <c r="AV771" s="66"/>
      <c r="AW771" s="66"/>
      <c r="AX771" s="66"/>
      <c r="AY771" s="66"/>
      <c r="AZ771" s="66"/>
      <c r="BA771" s="66"/>
    </row>
    <row r="772" spans="1:53" x14ac:dyDescent="0.25">
      <c r="A772" s="65"/>
      <c r="E772" s="66"/>
      <c r="F772" s="66"/>
      <c r="G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c r="AP772" s="66"/>
      <c r="AQ772" s="66"/>
      <c r="AR772" s="66"/>
      <c r="AS772" s="66"/>
      <c r="AT772" s="66"/>
      <c r="AU772" s="66"/>
      <c r="AV772" s="66"/>
      <c r="AW772" s="66"/>
      <c r="AX772" s="66"/>
      <c r="AY772" s="66"/>
      <c r="AZ772" s="66"/>
      <c r="BA772" s="66"/>
    </row>
    <row r="773" spans="1:53" x14ac:dyDescent="0.25">
      <c r="A773" s="65"/>
      <c r="E773" s="66"/>
      <c r="F773" s="66"/>
      <c r="G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c r="AP773" s="66"/>
      <c r="AQ773" s="66"/>
      <c r="AR773" s="66"/>
      <c r="AS773" s="66"/>
      <c r="AT773" s="66"/>
      <c r="AU773" s="66"/>
      <c r="AV773" s="66"/>
      <c r="AW773" s="66"/>
      <c r="AX773" s="66"/>
      <c r="AY773" s="66"/>
      <c r="AZ773" s="66"/>
      <c r="BA773" s="66"/>
    </row>
    <row r="774" spans="1:53" x14ac:dyDescent="0.25">
      <c r="A774" s="65"/>
      <c r="E774" s="66"/>
      <c r="F774" s="66"/>
      <c r="G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c r="AS774" s="66"/>
      <c r="AT774" s="66"/>
      <c r="AU774" s="66"/>
      <c r="AV774" s="66"/>
      <c r="AW774" s="66"/>
      <c r="AX774" s="66"/>
      <c r="AY774" s="66"/>
      <c r="AZ774" s="66"/>
      <c r="BA774" s="66"/>
    </row>
    <row r="775" spans="1:53" x14ac:dyDescent="0.25">
      <c r="A775" s="65"/>
      <c r="E775" s="66"/>
      <c r="F775" s="66"/>
      <c r="G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c r="AP775" s="66"/>
      <c r="AQ775" s="66"/>
      <c r="AR775" s="66"/>
      <c r="AS775" s="66"/>
      <c r="AT775" s="66"/>
      <c r="AU775" s="66"/>
      <c r="AV775" s="66"/>
      <c r="AW775" s="66"/>
      <c r="AX775" s="66"/>
      <c r="AY775" s="66"/>
      <c r="AZ775" s="66"/>
      <c r="BA775" s="66"/>
    </row>
    <row r="776" spans="1:53" x14ac:dyDescent="0.25">
      <c r="A776" s="65"/>
      <c r="E776" s="66"/>
      <c r="F776" s="66"/>
      <c r="G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c r="AP776" s="66"/>
      <c r="AQ776" s="66"/>
      <c r="AR776" s="66"/>
      <c r="AS776" s="66"/>
      <c r="AT776" s="66"/>
      <c r="AU776" s="66"/>
      <c r="AV776" s="66"/>
      <c r="AW776" s="66"/>
      <c r="AX776" s="66"/>
      <c r="AY776" s="66"/>
      <c r="AZ776" s="66"/>
      <c r="BA776" s="66"/>
    </row>
    <row r="777" spans="1:53" x14ac:dyDescent="0.25">
      <c r="A777" s="65"/>
      <c r="E777" s="66"/>
      <c r="F777" s="66"/>
      <c r="G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c r="AP777" s="66"/>
      <c r="AQ777" s="66"/>
      <c r="AR777" s="66"/>
      <c r="AS777" s="66"/>
      <c r="AT777" s="66"/>
      <c r="AU777" s="66"/>
      <c r="AV777" s="66"/>
      <c r="AW777" s="66"/>
      <c r="AX777" s="66"/>
      <c r="AY777" s="66"/>
      <c r="AZ777" s="66"/>
      <c r="BA777" s="66"/>
    </row>
    <row r="778" spans="1:53" x14ac:dyDescent="0.25">
      <c r="A778" s="65"/>
      <c r="E778" s="66"/>
      <c r="F778" s="66"/>
      <c r="G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c r="AP778" s="66"/>
      <c r="AQ778" s="66"/>
      <c r="AR778" s="66"/>
      <c r="AS778" s="66"/>
      <c r="AT778" s="66"/>
      <c r="AU778" s="66"/>
      <c r="AV778" s="66"/>
      <c r="AW778" s="66"/>
      <c r="AX778" s="66"/>
      <c r="AY778" s="66"/>
      <c r="AZ778" s="66"/>
      <c r="BA778" s="66"/>
    </row>
    <row r="779" spans="1:53" x14ac:dyDescent="0.25">
      <c r="A779" s="65"/>
      <c r="E779" s="66"/>
      <c r="F779" s="66"/>
      <c r="G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c r="AP779" s="66"/>
      <c r="AQ779" s="66"/>
      <c r="AR779" s="66"/>
      <c r="AS779" s="66"/>
      <c r="AT779" s="66"/>
      <c r="AU779" s="66"/>
      <c r="AV779" s="66"/>
      <c r="AW779" s="66"/>
      <c r="AX779" s="66"/>
      <c r="AY779" s="66"/>
      <c r="AZ779" s="66"/>
      <c r="BA779" s="66"/>
    </row>
    <row r="780" spans="1:53" x14ac:dyDescent="0.25">
      <c r="A780" s="65"/>
      <c r="E780" s="66"/>
      <c r="F780" s="66"/>
      <c r="G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c r="AP780" s="66"/>
      <c r="AQ780" s="66"/>
      <c r="AR780" s="66"/>
      <c r="AS780" s="66"/>
      <c r="AT780" s="66"/>
      <c r="AU780" s="66"/>
      <c r="AV780" s="66"/>
      <c r="AW780" s="66"/>
      <c r="AX780" s="66"/>
      <c r="AY780" s="66"/>
      <c r="AZ780" s="66"/>
      <c r="BA780" s="66"/>
    </row>
    <row r="781" spans="1:53" x14ac:dyDescent="0.25">
      <c r="A781" s="65"/>
      <c r="E781" s="66"/>
      <c r="F781" s="66"/>
      <c r="G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c r="AP781" s="66"/>
      <c r="AQ781" s="66"/>
      <c r="AR781" s="66"/>
      <c r="AS781" s="66"/>
      <c r="AT781" s="66"/>
      <c r="AU781" s="66"/>
      <c r="AV781" s="66"/>
      <c r="AW781" s="66"/>
      <c r="AX781" s="66"/>
      <c r="AY781" s="66"/>
      <c r="AZ781" s="66"/>
      <c r="BA781" s="66"/>
    </row>
    <row r="782" spans="1:53" x14ac:dyDescent="0.25">
      <c r="A782" s="65"/>
      <c r="E782" s="66"/>
      <c r="F782" s="66"/>
      <c r="G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c r="AP782" s="66"/>
      <c r="AQ782" s="66"/>
      <c r="AR782" s="66"/>
      <c r="AS782" s="66"/>
      <c r="AT782" s="66"/>
      <c r="AU782" s="66"/>
      <c r="AV782" s="66"/>
      <c r="AW782" s="66"/>
      <c r="AX782" s="66"/>
      <c r="AY782" s="66"/>
      <c r="AZ782" s="66"/>
      <c r="BA782" s="66"/>
    </row>
    <row r="783" spans="1:53" x14ac:dyDescent="0.25">
      <c r="A783" s="65"/>
      <c r="E783" s="66"/>
      <c r="F783" s="66"/>
      <c r="G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c r="AP783" s="66"/>
      <c r="AQ783" s="66"/>
      <c r="AR783" s="66"/>
      <c r="AS783" s="66"/>
      <c r="AT783" s="66"/>
      <c r="AU783" s="66"/>
      <c r="AV783" s="66"/>
      <c r="AW783" s="66"/>
      <c r="AX783" s="66"/>
      <c r="AY783" s="66"/>
      <c r="AZ783" s="66"/>
      <c r="BA783" s="66"/>
    </row>
    <row r="784" spans="1:53" x14ac:dyDescent="0.25">
      <c r="A784" s="65"/>
      <c r="E784" s="66"/>
      <c r="F784" s="66"/>
      <c r="G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c r="AP784" s="66"/>
      <c r="AQ784" s="66"/>
      <c r="AR784" s="66"/>
      <c r="AS784" s="66"/>
      <c r="AT784" s="66"/>
      <c r="AU784" s="66"/>
      <c r="AV784" s="66"/>
      <c r="AW784" s="66"/>
      <c r="AX784" s="66"/>
      <c r="AY784" s="66"/>
      <c r="AZ784" s="66"/>
      <c r="BA784" s="66"/>
    </row>
    <row r="785" spans="1:53" x14ac:dyDescent="0.25">
      <c r="A785" s="65"/>
      <c r="E785" s="66"/>
      <c r="F785" s="66"/>
      <c r="G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c r="AP785" s="66"/>
      <c r="AQ785" s="66"/>
      <c r="AR785" s="66"/>
      <c r="AS785" s="66"/>
      <c r="AT785" s="66"/>
      <c r="AU785" s="66"/>
      <c r="AV785" s="66"/>
      <c r="AW785" s="66"/>
      <c r="AX785" s="66"/>
      <c r="AY785" s="66"/>
      <c r="AZ785" s="66"/>
      <c r="BA785" s="66"/>
    </row>
    <row r="786" spans="1:53" x14ac:dyDescent="0.25">
      <c r="A786" s="65"/>
      <c r="E786" s="66"/>
      <c r="F786" s="66"/>
      <c r="G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c r="AP786" s="66"/>
      <c r="AQ786" s="66"/>
      <c r="AR786" s="66"/>
      <c r="AS786" s="66"/>
      <c r="AT786" s="66"/>
      <c r="AU786" s="66"/>
      <c r="AV786" s="66"/>
      <c r="AW786" s="66"/>
      <c r="AX786" s="66"/>
      <c r="AY786" s="66"/>
      <c r="AZ786" s="66"/>
      <c r="BA786" s="66"/>
    </row>
    <row r="787" spans="1:53" x14ac:dyDescent="0.25">
      <c r="A787" s="65"/>
      <c r="E787" s="66"/>
      <c r="F787" s="66"/>
      <c r="G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c r="AP787" s="66"/>
      <c r="AQ787" s="66"/>
      <c r="AR787" s="66"/>
      <c r="AS787" s="66"/>
      <c r="AT787" s="66"/>
      <c r="AU787" s="66"/>
      <c r="AV787" s="66"/>
      <c r="AW787" s="66"/>
      <c r="AX787" s="66"/>
      <c r="AY787" s="66"/>
      <c r="AZ787" s="66"/>
      <c r="BA787" s="66"/>
    </row>
    <row r="788" spans="1:53" x14ac:dyDescent="0.25">
      <c r="A788" s="65"/>
      <c r="E788" s="66"/>
      <c r="F788" s="66"/>
      <c r="G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c r="AP788" s="66"/>
      <c r="AQ788" s="66"/>
      <c r="AR788" s="66"/>
      <c r="AS788" s="66"/>
      <c r="AT788" s="66"/>
      <c r="AU788" s="66"/>
      <c r="AV788" s="66"/>
      <c r="AW788" s="66"/>
      <c r="AX788" s="66"/>
      <c r="AY788" s="66"/>
      <c r="AZ788" s="66"/>
      <c r="BA788" s="66"/>
    </row>
    <row r="789" spans="1:53" x14ac:dyDescent="0.25">
      <c r="A789" s="65"/>
      <c r="E789" s="66"/>
      <c r="F789" s="66"/>
      <c r="G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c r="AP789" s="66"/>
      <c r="AQ789" s="66"/>
      <c r="AR789" s="66"/>
      <c r="AS789" s="66"/>
      <c r="AT789" s="66"/>
      <c r="AU789" s="66"/>
      <c r="AV789" s="66"/>
      <c r="AW789" s="66"/>
      <c r="AX789" s="66"/>
      <c r="AY789" s="66"/>
      <c r="AZ789" s="66"/>
      <c r="BA789" s="66"/>
    </row>
    <row r="790" spans="1:53" x14ac:dyDescent="0.25">
      <c r="A790" s="65"/>
      <c r="E790" s="66"/>
      <c r="F790" s="66"/>
      <c r="G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c r="AP790" s="66"/>
      <c r="AQ790" s="66"/>
      <c r="AR790" s="66"/>
      <c r="AS790" s="66"/>
      <c r="AT790" s="66"/>
      <c r="AU790" s="66"/>
      <c r="AV790" s="66"/>
      <c r="AW790" s="66"/>
      <c r="AX790" s="66"/>
      <c r="AY790" s="66"/>
      <c r="AZ790" s="66"/>
      <c r="BA790" s="66"/>
    </row>
    <row r="791" spans="1:53" x14ac:dyDescent="0.25">
      <c r="A791" s="65"/>
      <c r="E791" s="66"/>
      <c r="F791" s="66"/>
      <c r="G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c r="AP791" s="66"/>
      <c r="AQ791" s="66"/>
      <c r="AR791" s="66"/>
      <c r="AS791" s="66"/>
      <c r="AT791" s="66"/>
      <c r="AU791" s="66"/>
      <c r="AV791" s="66"/>
      <c r="AW791" s="66"/>
      <c r="AX791" s="66"/>
      <c r="AY791" s="66"/>
      <c r="AZ791" s="66"/>
      <c r="BA791" s="66"/>
    </row>
    <row r="792" spans="1:53" x14ac:dyDescent="0.25">
      <c r="A792" s="65"/>
      <c r="E792" s="66"/>
      <c r="F792" s="66"/>
      <c r="G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c r="AP792" s="66"/>
      <c r="AQ792" s="66"/>
      <c r="AR792" s="66"/>
      <c r="AS792" s="66"/>
      <c r="AT792" s="66"/>
      <c r="AU792" s="66"/>
      <c r="AV792" s="66"/>
      <c r="AW792" s="66"/>
      <c r="AX792" s="66"/>
      <c r="AY792" s="66"/>
      <c r="AZ792" s="66"/>
      <c r="BA792" s="66"/>
    </row>
    <row r="793" spans="1:53" x14ac:dyDescent="0.25">
      <c r="A793" s="65"/>
      <c r="E793" s="66"/>
      <c r="F793" s="66"/>
      <c r="G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c r="AP793" s="66"/>
      <c r="AQ793" s="66"/>
      <c r="AR793" s="66"/>
      <c r="AS793" s="66"/>
      <c r="AT793" s="66"/>
      <c r="AU793" s="66"/>
      <c r="AV793" s="66"/>
      <c r="AW793" s="66"/>
      <c r="AX793" s="66"/>
      <c r="AY793" s="66"/>
      <c r="AZ793" s="66"/>
      <c r="BA793" s="66"/>
    </row>
    <row r="794" spans="1:53" x14ac:dyDescent="0.25">
      <c r="A794" s="65"/>
      <c r="E794" s="66"/>
      <c r="F794" s="66"/>
      <c r="G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c r="AP794" s="66"/>
      <c r="AQ794" s="66"/>
      <c r="AR794" s="66"/>
      <c r="AS794" s="66"/>
      <c r="AT794" s="66"/>
      <c r="AU794" s="66"/>
      <c r="AV794" s="66"/>
      <c r="AW794" s="66"/>
      <c r="AX794" s="66"/>
      <c r="AY794" s="66"/>
      <c r="AZ794" s="66"/>
      <c r="BA794" s="66"/>
    </row>
    <row r="795" spans="1:53" x14ac:dyDescent="0.25">
      <c r="A795" s="65"/>
      <c r="E795" s="66"/>
      <c r="F795" s="66"/>
      <c r="G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c r="AP795" s="66"/>
      <c r="AQ795" s="66"/>
      <c r="AR795" s="66"/>
      <c r="AS795" s="66"/>
      <c r="AT795" s="66"/>
      <c r="AU795" s="66"/>
      <c r="AV795" s="66"/>
      <c r="AW795" s="66"/>
      <c r="AX795" s="66"/>
      <c r="AY795" s="66"/>
      <c r="AZ795" s="66"/>
      <c r="BA795" s="66"/>
    </row>
    <row r="796" spans="1:53" x14ac:dyDescent="0.25">
      <c r="A796" s="65"/>
      <c r="E796" s="66"/>
      <c r="F796" s="66"/>
      <c r="G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c r="AP796" s="66"/>
      <c r="AQ796" s="66"/>
      <c r="AR796" s="66"/>
      <c r="AS796" s="66"/>
      <c r="AT796" s="66"/>
      <c r="AU796" s="66"/>
      <c r="AV796" s="66"/>
      <c r="AW796" s="66"/>
      <c r="AX796" s="66"/>
      <c r="AY796" s="66"/>
      <c r="AZ796" s="66"/>
      <c r="BA796" s="66"/>
    </row>
    <row r="797" spans="1:53" x14ac:dyDescent="0.25">
      <c r="A797" s="65"/>
      <c r="E797" s="66"/>
      <c r="F797" s="66"/>
      <c r="G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c r="AP797" s="66"/>
      <c r="AQ797" s="66"/>
      <c r="AR797" s="66"/>
      <c r="AS797" s="66"/>
      <c r="AT797" s="66"/>
      <c r="AU797" s="66"/>
      <c r="AV797" s="66"/>
      <c r="AW797" s="66"/>
      <c r="AX797" s="66"/>
      <c r="AY797" s="66"/>
      <c r="AZ797" s="66"/>
      <c r="BA797" s="66"/>
    </row>
    <row r="798" spans="1:53" x14ac:dyDescent="0.25">
      <c r="A798" s="65"/>
      <c r="E798" s="66"/>
      <c r="F798" s="66"/>
      <c r="G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c r="AP798" s="66"/>
      <c r="AQ798" s="66"/>
      <c r="AR798" s="66"/>
      <c r="AS798" s="66"/>
      <c r="AT798" s="66"/>
      <c r="AU798" s="66"/>
      <c r="AV798" s="66"/>
      <c r="AW798" s="66"/>
      <c r="AX798" s="66"/>
      <c r="AY798" s="66"/>
      <c r="AZ798" s="66"/>
      <c r="BA798" s="66"/>
    </row>
    <row r="799" spans="1:53" x14ac:dyDescent="0.25">
      <c r="A799" s="65"/>
      <c r="E799" s="66"/>
      <c r="F799" s="66"/>
      <c r="G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c r="AP799" s="66"/>
      <c r="AQ799" s="66"/>
      <c r="AR799" s="66"/>
      <c r="AS799" s="66"/>
      <c r="AT799" s="66"/>
      <c r="AU799" s="66"/>
      <c r="AV799" s="66"/>
      <c r="AW799" s="66"/>
      <c r="AX799" s="66"/>
      <c r="AY799" s="66"/>
      <c r="AZ799" s="66"/>
      <c r="BA799" s="66"/>
    </row>
    <row r="800" spans="1:53" x14ac:dyDescent="0.25">
      <c r="A800" s="65"/>
      <c r="E800" s="66"/>
      <c r="F800" s="66"/>
      <c r="G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c r="AP800" s="66"/>
      <c r="AQ800" s="66"/>
      <c r="AR800" s="66"/>
      <c r="AS800" s="66"/>
      <c r="AT800" s="66"/>
      <c r="AU800" s="66"/>
      <c r="AV800" s="66"/>
      <c r="AW800" s="66"/>
      <c r="AX800" s="66"/>
      <c r="AY800" s="66"/>
      <c r="AZ800" s="66"/>
      <c r="BA800" s="66"/>
    </row>
    <row r="801" spans="1:53" x14ac:dyDescent="0.25">
      <c r="A801" s="65"/>
      <c r="E801" s="66"/>
      <c r="F801" s="66"/>
      <c r="G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c r="AP801" s="66"/>
      <c r="AQ801" s="66"/>
      <c r="AR801" s="66"/>
      <c r="AS801" s="66"/>
      <c r="AT801" s="66"/>
      <c r="AU801" s="66"/>
      <c r="AV801" s="66"/>
      <c r="AW801" s="66"/>
      <c r="AX801" s="66"/>
      <c r="AY801" s="66"/>
      <c r="AZ801" s="66"/>
      <c r="BA801" s="66"/>
    </row>
    <row r="802" spans="1:53" x14ac:dyDescent="0.25">
      <c r="A802" s="65"/>
      <c r="E802" s="66"/>
      <c r="F802" s="66"/>
      <c r="G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c r="AP802" s="66"/>
      <c r="AQ802" s="66"/>
      <c r="AR802" s="66"/>
      <c r="AS802" s="66"/>
      <c r="AT802" s="66"/>
      <c r="AU802" s="66"/>
      <c r="AV802" s="66"/>
      <c r="AW802" s="66"/>
      <c r="AX802" s="66"/>
      <c r="AY802" s="66"/>
      <c r="AZ802" s="66"/>
      <c r="BA802" s="66"/>
    </row>
    <row r="803" spans="1:53" x14ac:dyDescent="0.25">
      <c r="A803" s="65"/>
      <c r="E803" s="66"/>
      <c r="F803" s="66"/>
      <c r="G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c r="AP803" s="66"/>
      <c r="AQ803" s="66"/>
      <c r="AR803" s="66"/>
      <c r="AS803" s="66"/>
      <c r="AT803" s="66"/>
      <c r="AU803" s="66"/>
      <c r="AV803" s="66"/>
      <c r="AW803" s="66"/>
      <c r="AX803" s="66"/>
      <c r="AY803" s="66"/>
      <c r="AZ803" s="66"/>
      <c r="BA803" s="66"/>
    </row>
    <row r="804" spans="1:53" x14ac:dyDescent="0.25">
      <c r="A804" s="65"/>
      <c r="E804" s="66"/>
      <c r="F804" s="66"/>
      <c r="G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c r="AP804" s="66"/>
      <c r="AQ804" s="66"/>
      <c r="AR804" s="66"/>
      <c r="AS804" s="66"/>
      <c r="AT804" s="66"/>
      <c r="AU804" s="66"/>
      <c r="AV804" s="66"/>
      <c r="AW804" s="66"/>
      <c r="AX804" s="66"/>
      <c r="AY804" s="66"/>
      <c r="AZ804" s="66"/>
      <c r="BA804" s="66"/>
    </row>
    <row r="805" spans="1:53" x14ac:dyDescent="0.25">
      <c r="A805" s="65"/>
      <c r="E805" s="66"/>
      <c r="F805" s="66"/>
      <c r="G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c r="AP805" s="66"/>
      <c r="AQ805" s="66"/>
      <c r="AR805" s="66"/>
      <c r="AS805" s="66"/>
      <c r="AT805" s="66"/>
      <c r="AU805" s="66"/>
      <c r="AV805" s="66"/>
      <c r="AW805" s="66"/>
      <c r="AX805" s="66"/>
      <c r="AY805" s="66"/>
      <c r="AZ805" s="66"/>
      <c r="BA805" s="66"/>
    </row>
    <row r="806" spans="1:53" x14ac:dyDescent="0.25">
      <c r="A806" s="65"/>
      <c r="E806" s="66"/>
      <c r="F806" s="66"/>
      <c r="G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c r="AP806" s="66"/>
      <c r="AQ806" s="66"/>
      <c r="AR806" s="66"/>
      <c r="AS806" s="66"/>
      <c r="AT806" s="66"/>
      <c r="AU806" s="66"/>
      <c r="AV806" s="66"/>
      <c r="AW806" s="66"/>
      <c r="AX806" s="66"/>
      <c r="AY806" s="66"/>
      <c r="AZ806" s="66"/>
      <c r="BA806" s="66"/>
    </row>
    <row r="807" spans="1:53" x14ac:dyDescent="0.25">
      <c r="A807" s="65"/>
      <c r="E807" s="66"/>
      <c r="F807" s="66"/>
      <c r="G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c r="AP807" s="66"/>
      <c r="AQ807" s="66"/>
      <c r="AR807" s="66"/>
      <c r="AS807" s="66"/>
      <c r="AT807" s="66"/>
      <c r="AU807" s="66"/>
      <c r="AV807" s="66"/>
      <c r="AW807" s="66"/>
      <c r="AX807" s="66"/>
      <c r="AY807" s="66"/>
      <c r="AZ807" s="66"/>
      <c r="BA807" s="66"/>
    </row>
    <row r="808" spans="1:53" x14ac:dyDescent="0.25">
      <c r="A808" s="65"/>
      <c r="E808" s="66"/>
      <c r="F808" s="66"/>
      <c r="G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c r="AP808" s="66"/>
      <c r="AQ808" s="66"/>
      <c r="AR808" s="66"/>
      <c r="AS808" s="66"/>
      <c r="AT808" s="66"/>
      <c r="AU808" s="66"/>
      <c r="AV808" s="66"/>
      <c r="AW808" s="66"/>
      <c r="AX808" s="66"/>
      <c r="AY808" s="66"/>
      <c r="AZ808" s="66"/>
      <c r="BA808" s="66"/>
    </row>
    <row r="809" spans="1:53" x14ac:dyDescent="0.25">
      <c r="A809" s="65"/>
      <c r="E809" s="66"/>
      <c r="F809" s="66"/>
      <c r="G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c r="AP809" s="66"/>
      <c r="AQ809" s="66"/>
      <c r="AR809" s="66"/>
      <c r="AS809" s="66"/>
      <c r="AT809" s="66"/>
      <c r="AU809" s="66"/>
      <c r="AV809" s="66"/>
      <c r="AW809" s="66"/>
      <c r="AX809" s="66"/>
      <c r="AY809" s="66"/>
      <c r="AZ809" s="66"/>
      <c r="BA809" s="66"/>
    </row>
    <row r="810" spans="1:53" x14ac:dyDescent="0.25">
      <c r="A810" s="65"/>
      <c r="E810" s="66"/>
      <c r="F810" s="66"/>
      <c r="G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c r="AP810" s="66"/>
      <c r="AQ810" s="66"/>
      <c r="AR810" s="66"/>
      <c r="AS810" s="66"/>
      <c r="AT810" s="66"/>
      <c r="AU810" s="66"/>
      <c r="AV810" s="66"/>
      <c r="AW810" s="66"/>
      <c r="AX810" s="66"/>
      <c r="AY810" s="66"/>
      <c r="AZ810" s="66"/>
      <c r="BA810" s="66"/>
    </row>
    <row r="811" spans="1:53" x14ac:dyDescent="0.25">
      <c r="A811" s="65"/>
      <c r="E811" s="66"/>
      <c r="F811" s="66"/>
      <c r="G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c r="AP811" s="66"/>
      <c r="AQ811" s="66"/>
      <c r="AR811" s="66"/>
      <c r="AS811" s="66"/>
      <c r="AT811" s="66"/>
      <c r="AU811" s="66"/>
      <c r="AV811" s="66"/>
      <c r="AW811" s="66"/>
      <c r="AX811" s="66"/>
      <c r="AY811" s="66"/>
      <c r="AZ811" s="66"/>
      <c r="BA811" s="66"/>
    </row>
    <row r="812" spans="1:53" x14ac:dyDescent="0.25">
      <c r="A812" s="65"/>
      <c r="E812" s="66"/>
      <c r="F812" s="66"/>
      <c r="G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c r="AP812" s="66"/>
      <c r="AQ812" s="66"/>
      <c r="AR812" s="66"/>
      <c r="AS812" s="66"/>
      <c r="AT812" s="66"/>
      <c r="AU812" s="66"/>
      <c r="AV812" s="66"/>
      <c r="AW812" s="66"/>
      <c r="AX812" s="66"/>
      <c r="AY812" s="66"/>
      <c r="AZ812" s="66"/>
      <c r="BA812" s="66"/>
    </row>
    <row r="813" spans="1:53" x14ac:dyDescent="0.25">
      <c r="A813" s="65"/>
      <c r="E813" s="66"/>
      <c r="F813" s="66"/>
      <c r="G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c r="AP813" s="66"/>
      <c r="AQ813" s="66"/>
      <c r="AR813" s="66"/>
      <c r="AS813" s="66"/>
      <c r="AT813" s="66"/>
      <c r="AU813" s="66"/>
      <c r="AV813" s="66"/>
      <c r="AW813" s="66"/>
      <c r="AX813" s="66"/>
      <c r="AY813" s="66"/>
      <c r="AZ813" s="66"/>
      <c r="BA813" s="66"/>
    </row>
    <row r="814" spans="1:53" x14ac:dyDescent="0.25">
      <c r="A814" s="65"/>
      <c r="E814" s="66"/>
      <c r="F814" s="66"/>
      <c r="G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c r="AP814" s="66"/>
      <c r="AQ814" s="66"/>
      <c r="AR814" s="66"/>
      <c r="AS814" s="66"/>
      <c r="AT814" s="66"/>
      <c r="AU814" s="66"/>
      <c r="AV814" s="66"/>
      <c r="AW814" s="66"/>
      <c r="AX814" s="66"/>
      <c r="AY814" s="66"/>
      <c r="AZ814" s="66"/>
      <c r="BA814" s="66"/>
    </row>
    <row r="815" spans="1:53" x14ac:dyDescent="0.25">
      <c r="A815" s="65"/>
      <c r="E815" s="66"/>
      <c r="F815" s="66"/>
      <c r="G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c r="AP815" s="66"/>
      <c r="AQ815" s="66"/>
      <c r="AR815" s="66"/>
      <c r="AS815" s="66"/>
      <c r="AT815" s="66"/>
      <c r="AU815" s="66"/>
      <c r="AV815" s="66"/>
      <c r="AW815" s="66"/>
      <c r="AX815" s="66"/>
      <c r="AY815" s="66"/>
      <c r="AZ815" s="66"/>
      <c r="BA815" s="66"/>
    </row>
    <row r="816" spans="1:53" x14ac:dyDescent="0.25">
      <c r="A816" s="65"/>
      <c r="E816" s="66"/>
      <c r="F816" s="66"/>
      <c r="G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c r="AP816" s="66"/>
      <c r="AQ816" s="66"/>
      <c r="AR816" s="66"/>
      <c r="AS816" s="66"/>
      <c r="AT816" s="66"/>
      <c r="AU816" s="66"/>
      <c r="AV816" s="66"/>
      <c r="AW816" s="66"/>
      <c r="AX816" s="66"/>
      <c r="AY816" s="66"/>
      <c r="AZ816" s="66"/>
      <c r="BA816" s="66"/>
    </row>
    <row r="817" spans="1:53" x14ac:dyDescent="0.25">
      <c r="A817" s="65"/>
      <c r="E817" s="66"/>
      <c r="F817" s="66"/>
      <c r="G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row>
    <row r="818" spans="1:53" x14ac:dyDescent="0.25">
      <c r="A818" s="65"/>
      <c r="E818" s="66"/>
      <c r="F818" s="66"/>
      <c r="G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c r="AP818" s="66"/>
      <c r="AQ818" s="66"/>
      <c r="AR818" s="66"/>
      <c r="AS818" s="66"/>
      <c r="AT818" s="66"/>
      <c r="AU818" s="66"/>
      <c r="AV818" s="66"/>
      <c r="AW818" s="66"/>
      <c r="AX818" s="66"/>
      <c r="AY818" s="66"/>
      <c r="AZ818" s="66"/>
      <c r="BA818" s="66"/>
    </row>
    <row r="819" spans="1:53" x14ac:dyDescent="0.25">
      <c r="A819" s="65"/>
      <c r="E819" s="66"/>
      <c r="F819" s="66"/>
      <c r="G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c r="AP819" s="66"/>
      <c r="AQ819" s="66"/>
      <c r="AR819" s="66"/>
      <c r="AS819" s="66"/>
      <c r="AT819" s="66"/>
      <c r="AU819" s="66"/>
      <c r="AV819" s="66"/>
      <c r="AW819" s="66"/>
      <c r="AX819" s="66"/>
      <c r="AY819" s="66"/>
      <c r="AZ819" s="66"/>
      <c r="BA819" s="66"/>
    </row>
    <row r="820" spans="1:53" x14ac:dyDescent="0.25">
      <c r="A820" s="65"/>
      <c r="E820" s="66"/>
      <c r="F820" s="66"/>
      <c r="G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c r="AP820" s="66"/>
      <c r="AQ820" s="66"/>
      <c r="AR820" s="66"/>
      <c r="AS820" s="66"/>
      <c r="AT820" s="66"/>
      <c r="AU820" s="66"/>
      <c r="AV820" s="66"/>
      <c r="AW820" s="66"/>
      <c r="AX820" s="66"/>
      <c r="AY820" s="66"/>
      <c r="AZ820" s="66"/>
      <c r="BA820" s="66"/>
    </row>
    <row r="821" spans="1:53" x14ac:dyDescent="0.25">
      <c r="A821" s="65"/>
      <c r="E821" s="66"/>
      <c r="F821" s="66"/>
      <c r="G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c r="AP821" s="66"/>
      <c r="AQ821" s="66"/>
      <c r="AR821" s="66"/>
      <c r="AS821" s="66"/>
      <c r="AT821" s="66"/>
      <c r="AU821" s="66"/>
      <c r="AV821" s="66"/>
      <c r="AW821" s="66"/>
      <c r="AX821" s="66"/>
      <c r="AY821" s="66"/>
      <c r="AZ821" s="66"/>
      <c r="BA821" s="66"/>
    </row>
    <row r="822" spans="1:53" x14ac:dyDescent="0.25">
      <c r="A822" s="65"/>
      <c r="E822" s="66"/>
      <c r="F822" s="66"/>
      <c r="G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c r="AP822" s="66"/>
      <c r="AQ822" s="66"/>
      <c r="AR822" s="66"/>
      <c r="AS822" s="66"/>
      <c r="AT822" s="66"/>
      <c r="AU822" s="66"/>
      <c r="AV822" s="66"/>
      <c r="AW822" s="66"/>
      <c r="AX822" s="66"/>
      <c r="AY822" s="66"/>
      <c r="AZ822" s="66"/>
      <c r="BA822" s="66"/>
    </row>
    <row r="823" spans="1:53" x14ac:dyDescent="0.25">
      <c r="A823" s="65"/>
      <c r="E823" s="66"/>
      <c r="F823" s="66"/>
      <c r="G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c r="AP823" s="66"/>
      <c r="AQ823" s="66"/>
      <c r="AR823" s="66"/>
      <c r="AS823" s="66"/>
      <c r="AT823" s="66"/>
      <c r="AU823" s="66"/>
      <c r="AV823" s="66"/>
      <c r="AW823" s="66"/>
      <c r="AX823" s="66"/>
      <c r="AY823" s="66"/>
      <c r="AZ823" s="66"/>
      <c r="BA823" s="66"/>
    </row>
    <row r="824" spans="1:53" x14ac:dyDescent="0.25">
      <c r="A824" s="65"/>
      <c r="E824" s="66"/>
      <c r="F824" s="66"/>
      <c r="G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c r="AP824" s="66"/>
      <c r="AQ824" s="66"/>
      <c r="AR824" s="66"/>
      <c r="AS824" s="66"/>
      <c r="AT824" s="66"/>
      <c r="AU824" s="66"/>
      <c r="AV824" s="66"/>
      <c r="AW824" s="66"/>
      <c r="AX824" s="66"/>
      <c r="AY824" s="66"/>
      <c r="AZ824" s="66"/>
      <c r="BA824" s="66"/>
    </row>
    <row r="825" spans="1:53" x14ac:dyDescent="0.25">
      <c r="A825" s="65"/>
      <c r="E825" s="66"/>
      <c r="F825" s="66"/>
      <c r="G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row>
    <row r="826" spans="1:53" x14ac:dyDescent="0.25">
      <c r="A826" s="65"/>
      <c r="E826" s="66"/>
      <c r="F826" s="66"/>
      <c r="G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row>
    <row r="827" spans="1:53" x14ac:dyDescent="0.25">
      <c r="A827" s="65"/>
      <c r="E827" s="66"/>
      <c r="F827" s="66"/>
      <c r="G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c r="AP827" s="66"/>
      <c r="AQ827" s="66"/>
      <c r="AR827" s="66"/>
      <c r="AS827" s="66"/>
      <c r="AT827" s="66"/>
      <c r="AU827" s="66"/>
      <c r="AV827" s="66"/>
      <c r="AW827" s="66"/>
      <c r="AX827" s="66"/>
      <c r="AY827" s="66"/>
      <c r="AZ827" s="66"/>
      <c r="BA827" s="66"/>
    </row>
    <row r="828" spans="1:53" x14ac:dyDescent="0.25">
      <c r="A828" s="65"/>
      <c r="E828" s="66"/>
      <c r="F828" s="66"/>
      <c r="G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c r="AP828" s="66"/>
      <c r="AQ828" s="66"/>
      <c r="AR828" s="66"/>
      <c r="AS828" s="66"/>
      <c r="AT828" s="66"/>
      <c r="AU828" s="66"/>
      <c r="AV828" s="66"/>
      <c r="AW828" s="66"/>
      <c r="AX828" s="66"/>
      <c r="AY828" s="66"/>
      <c r="AZ828" s="66"/>
      <c r="BA828" s="66"/>
    </row>
    <row r="829" spans="1:53" x14ac:dyDescent="0.25">
      <c r="A829" s="65"/>
      <c r="E829" s="66"/>
      <c r="F829" s="66"/>
      <c r="G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c r="AP829" s="66"/>
      <c r="AQ829" s="66"/>
      <c r="AR829" s="66"/>
      <c r="AS829" s="66"/>
      <c r="AT829" s="66"/>
      <c r="AU829" s="66"/>
      <c r="AV829" s="66"/>
      <c r="AW829" s="66"/>
      <c r="AX829" s="66"/>
      <c r="AY829" s="66"/>
      <c r="AZ829" s="66"/>
      <c r="BA829" s="66"/>
    </row>
    <row r="830" spans="1:53" x14ac:dyDescent="0.25">
      <c r="A830" s="65"/>
      <c r="E830" s="66"/>
      <c r="F830" s="66"/>
      <c r="G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c r="AP830" s="66"/>
      <c r="AQ830" s="66"/>
      <c r="AR830" s="66"/>
      <c r="AS830" s="66"/>
      <c r="AT830" s="66"/>
      <c r="AU830" s="66"/>
      <c r="AV830" s="66"/>
      <c r="AW830" s="66"/>
      <c r="AX830" s="66"/>
      <c r="AY830" s="66"/>
      <c r="AZ830" s="66"/>
      <c r="BA830" s="66"/>
    </row>
    <row r="831" spans="1:53" x14ac:dyDescent="0.25">
      <c r="A831" s="65"/>
      <c r="E831" s="66"/>
      <c r="F831" s="66"/>
      <c r="G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c r="AP831" s="66"/>
      <c r="AQ831" s="66"/>
      <c r="AR831" s="66"/>
      <c r="AS831" s="66"/>
      <c r="AT831" s="66"/>
      <c r="AU831" s="66"/>
      <c r="AV831" s="66"/>
      <c r="AW831" s="66"/>
      <c r="AX831" s="66"/>
      <c r="AY831" s="66"/>
      <c r="AZ831" s="66"/>
      <c r="BA831" s="66"/>
    </row>
    <row r="832" spans="1:53" x14ac:dyDescent="0.25">
      <c r="A832" s="65"/>
      <c r="E832" s="66"/>
      <c r="F832" s="66"/>
      <c r="G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c r="AP832" s="66"/>
      <c r="AQ832" s="66"/>
      <c r="AR832" s="66"/>
      <c r="AS832" s="66"/>
      <c r="AT832" s="66"/>
      <c r="AU832" s="66"/>
      <c r="AV832" s="66"/>
      <c r="AW832" s="66"/>
      <c r="AX832" s="66"/>
      <c r="AY832" s="66"/>
      <c r="AZ832" s="66"/>
      <c r="BA832" s="66"/>
    </row>
    <row r="833" spans="1:53" x14ac:dyDescent="0.25">
      <c r="A833" s="65"/>
      <c r="E833" s="66"/>
      <c r="F833" s="66"/>
      <c r="G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c r="AP833" s="66"/>
      <c r="AQ833" s="66"/>
      <c r="AR833" s="66"/>
      <c r="AS833" s="66"/>
      <c r="AT833" s="66"/>
      <c r="AU833" s="66"/>
      <c r="AV833" s="66"/>
      <c r="AW833" s="66"/>
      <c r="AX833" s="66"/>
      <c r="AY833" s="66"/>
      <c r="AZ833" s="66"/>
      <c r="BA833" s="66"/>
    </row>
    <row r="834" spans="1:53" x14ac:dyDescent="0.25">
      <c r="A834" s="65"/>
      <c r="E834" s="66"/>
      <c r="F834" s="66"/>
      <c r="G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c r="AP834" s="66"/>
      <c r="AQ834" s="66"/>
      <c r="AR834" s="66"/>
      <c r="AS834" s="66"/>
      <c r="AT834" s="66"/>
      <c r="AU834" s="66"/>
      <c r="AV834" s="66"/>
      <c r="AW834" s="66"/>
      <c r="AX834" s="66"/>
      <c r="AY834" s="66"/>
      <c r="AZ834" s="66"/>
      <c r="BA834" s="66"/>
    </row>
  </sheetData>
  <mergeCells count="5">
    <mergeCell ref="A5:BC5"/>
    <mergeCell ref="I4:BC4"/>
    <mergeCell ref="I3:BC3"/>
    <mergeCell ref="I2:BC2"/>
    <mergeCell ref="I1:BC1"/>
  </mergeCells>
  <pageMargins left="0.59055118110236227" right="0.39370078740157483" top="0.19685039370078741" bottom="0.1968503937007874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78"/>
  <sheetViews>
    <sheetView zoomScale="90" zoomScaleNormal="90" workbookViewId="0">
      <selection activeCell="V504" sqref="V504"/>
    </sheetView>
  </sheetViews>
  <sheetFormatPr defaultRowHeight="15" x14ac:dyDescent="0.25"/>
  <cols>
    <col min="1" max="1" width="43.140625" style="2" customWidth="1"/>
    <col min="2" max="4" width="4" style="2" hidden="1" customWidth="1"/>
    <col min="5" max="5" width="4.5703125" style="1" hidden="1" customWidth="1"/>
    <col min="6" max="7" width="4.28515625" style="1" customWidth="1"/>
    <col min="8" max="8" width="14.140625" style="43" customWidth="1"/>
    <col min="9" max="9" width="5" style="2" customWidth="1"/>
    <col min="10" max="10" width="14.42578125" style="2" hidden="1" customWidth="1"/>
    <col min="11" max="11" width="14.28515625" style="2" hidden="1" customWidth="1"/>
    <col min="12" max="12" width="14.42578125" style="2" hidden="1" customWidth="1"/>
    <col min="13" max="13" width="12.85546875" style="2" hidden="1" customWidth="1"/>
    <col min="14" max="14" width="13.85546875" style="2" hidden="1" customWidth="1"/>
    <col min="15" max="15" width="13.7109375" style="2" hidden="1" customWidth="1"/>
    <col min="16" max="16" width="13.85546875" style="2" hidden="1" customWidth="1"/>
    <col min="17" max="17" width="12.85546875" style="2" hidden="1" customWidth="1"/>
    <col min="18" max="18" width="16.140625" style="2" hidden="1" customWidth="1"/>
    <col min="19" max="19" width="15.140625" style="2" hidden="1" customWidth="1"/>
    <col min="20" max="20" width="14.7109375" style="2" hidden="1" customWidth="1"/>
    <col min="21" max="21" width="12.85546875" style="2" hidden="1" customWidth="1"/>
    <col min="22" max="22" width="13.85546875" style="2" customWidth="1"/>
    <col min="23" max="23" width="13.7109375" style="2" hidden="1" customWidth="1"/>
    <col min="24" max="24" width="13.85546875" style="2" hidden="1" customWidth="1"/>
    <col min="25" max="25" width="12.85546875" style="2" hidden="1" customWidth="1"/>
    <col min="26" max="26" width="16.140625" style="2" hidden="1" customWidth="1"/>
    <col min="27" max="27" width="15.140625" style="2" hidden="1" customWidth="1"/>
    <col min="28" max="28" width="14.7109375" style="2" hidden="1" customWidth="1"/>
    <col min="29" max="29" width="12.85546875" style="2" hidden="1" customWidth="1"/>
    <col min="30" max="30" width="15.5703125" style="2" hidden="1" customWidth="1"/>
    <col min="31" max="31" width="15.28515625" style="2" hidden="1" customWidth="1"/>
    <col min="32" max="32" width="14.42578125" style="2" hidden="1" customWidth="1"/>
    <col min="33" max="33" width="12.7109375" style="2" hidden="1" customWidth="1"/>
    <col min="34" max="34" width="15.5703125" style="2" hidden="1" customWidth="1"/>
    <col min="35" max="37" width="12.7109375" style="2" hidden="1" customWidth="1"/>
    <col min="38" max="38" width="15.5703125" style="2" hidden="1" customWidth="1"/>
    <col min="39" max="41" width="12.7109375" style="2" hidden="1" customWidth="1"/>
    <col min="42" max="44" width="14.42578125" style="2" hidden="1" customWidth="1"/>
    <col min="45" max="45" width="12.85546875" style="2" hidden="1" customWidth="1"/>
    <col min="46" max="46" width="12.5703125" style="2" hidden="1" customWidth="1"/>
    <col min="47" max="49" width="0" style="2" hidden="1" customWidth="1"/>
    <col min="50" max="50" width="17.42578125" style="2" hidden="1" customWidth="1"/>
    <col min="51" max="52" width="16.140625" style="2" hidden="1" customWidth="1"/>
    <col min="53" max="53" width="13.42578125" style="2" hidden="1" customWidth="1"/>
    <col min="54" max="55" width="11.7109375" style="2" customWidth="1"/>
    <col min="56" max="139" width="9.140625" style="2"/>
    <col min="140" max="140" width="1.42578125" style="2" customWidth="1"/>
    <col min="141" max="141" width="59.5703125" style="2" customWidth="1"/>
    <col min="142" max="142" width="9.140625" style="2" customWidth="1"/>
    <col min="143" max="144" width="3.85546875" style="2" customWidth="1"/>
    <col min="145" max="145" width="10.5703125" style="2" customWidth="1"/>
    <col min="146" max="146" width="3.85546875" style="2" customWidth="1"/>
    <col min="147" max="149" width="14.42578125" style="2" customWidth="1"/>
    <col min="150" max="150" width="4.140625" style="2" customWidth="1"/>
    <col min="151" max="151" width="15" style="2" customWidth="1"/>
    <col min="152" max="153" width="9.140625" style="2" customWidth="1"/>
    <col min="154" max="154" width="11.5703125" style="2" customWidth="1"/>
    <col min="155" max="155" width="18.140625" style="2" customWidth="1"/>
    <col min="156" max="156" width="13.140625" style="2" customWidth="1"/>
    <col min="157" max="157" width="12.28515625" style="2" customWidth="1"/>
    <col min="158" max="395" width="9.140625" style="2"/>
    <col min="396" max="396" width="1.42578125" style="2" customWidth="1"/>
    <col min="397" max="397" width="59.5703125" style="2" customWidth="1"/>
    <col min="398" max="398" width="9.140625" style="2" customWidth="1"/>
    <col min="399" max="400" width="3.85546875" style="2" customWidth="1"/>
    <col min="401" max="401" width="10.5703125" style="2" customWidth="1"/>
    <col min="402" max="402" width="3.85546875" style="2" customWidth="1"/>
    <col min="403" max="405" width="14.42578125" style="2" customWidth="1"/>
    <col min="406" max="406" width="4.140625" style="2" customWidth="1"/>
    <col min="407" max="407" width="15" style="2" customWidth="1"/>
    <col min="408" max="409" width="9.140625" style="2" customWidth="1"/>
    <col min="410" max="410" width="11.5703125" style="2" customWidth="1"/>
    <col min="411" max="411" width="18.140625" style="2" customWidth="1"/>
    <col min="412" max="412" width="13.140625" style="2" customWidth="1"/>
    <col min="413" max="413" width="12.28515625" style="2" customWidth="1"/>
    <col min="414" max="651" width="9.140625" style="2"/>
    <col min="652" max="652" width="1.42578125" style="2" customWidth="1"/>
    <col min="653" max="653" width="59.5703125" style="2" customWidth="1"/>
    <col min="654" max="654" width="9.140625" style="2" customWidth="1"/>
    <col min="655" max="656" width="3.85546875" style="2" customWidth="1"/>
    <col min="657" max="657" width="10.5703125" style="2" customWidth="1"/>
    <col min="658" max="658" width="3.85546875" style="2" customWidth="1"/>
    <col min="659" max="661" width="14.42578125" style="2" customWidth="1"/>
    <col min="662" max="662" width="4.140625" style="2" customWidth="1"/>
    <col min="663" max="663" width="15" style="2" customWidth="1"/>
    <col min="664" max="665" width="9.140625" style="2" customWidth="1"/>
    <col min="666" max="666" width="11.5703125" style="2" customWidth="1"/>
    <col min="667" max="667" width="18.140625" style="2" customWidth="1"/>
    <col min="668" max="668" width="13.140625" style="2" customWidth="1"/>
    <col min="669" max="669" width="12.28515625" style="2" customWidth="1"/>
    <col min="670" max="907" width="9.140625" style="2"/>
    <col min="908" max="908" width="1.42578125" style="2" customWidth="1"/>
    <col min="909" max="909" width="59.5703125" style="2" customWidth="1"/>
    <col min="910" max="910" width="9.140625" style="2" customWidth="1"/>
    <col min="911" max="912" width="3.85546875" style="2" customWidth="1"/>
    <col min="913" max="913" width="10.5703125" style="2" customWidth="1"/>
    <col min="914" max="914" width="3.85546875" style="2" customWidth="1"/>
    <col min="915" max="917" width="14.42578125" style="2" customWidth="1"/>
    <col min="918" max="918" width="4.140625" style="2" customWidth="1"/>
    <col min="919" max="919" width="15" style="2" customWidth="1"/>
    <col min="920" max="921" width="9.140625" style="2" customWidth="1"/>
    <col min="922" max="922" width="11.5703125" style="2" customWidth="1"/>
    <col min="923" max="923" width="18.140625" style="2" customWidth="1"/>
    <col min="924" max="924" width="13.140625" style="2" customWidth="1"/>
    <col min="925" max="925" width="12.28515625" style="2" customWidth="1"/>
    <col min="926" max="1163" width="9.140625" style="2"/>
    <col min="1164" max="1164" width="1.42578125" style="2" customWidth="1"/>
    <col min="1165" max="1165" width="59.5703125" style="2" customWidth="1"/>
    <col min="1166" max="1166" width="9.140625" style="2" customWidth="1"/>
    <col min="1167" max="1168" width="3.85546875" style="2" customWidth="1"/>
    <col min="1169" max="1169" width="10.5703125" style="2" customWidth="1"/>
    <col min="1170" max="1170" width="3.85546875" style="2" customWidth="1"/>
    <col min="1171" max="1173" width="14.42578125" style="2" customWidth="1"/>
    <col min="1174" max="1174" width="4.140625" style="2" customWidth="1"/>
    <col min="1175" max="1175" width="15" style="2" customWidth="1"/>
    <col min="1176" max="1177" width="9.140625" style="2" customWidth="1"/>
    <col min="1178" max="1178" width="11.5703125" style="2" customWidth="1"/>
    <col min="1179" max="1179" width="18.140625" style="2" customWidth="1"/>
    <col min="1180" max="1180" width="13.140625" style="2" customWidth="1"/>
    <col min="1181" max="1181" width="12.28515625" style="2" customWidth="1"/>
    <col min="1182" max="1419" width="9.140625" style="2"/>
    <col min="1420" max="1420" width="1.42578125" style="2" customWidth="1"/>
    <col min="1421" max="1421" width="59.5703125" style="2" customWidth="1"/>
    <col min="1422" max="1422" width="9.140625" style="2" customWidth="1"/>
    <col min="1423" max="1424" width="3.85546875" style="2" customWidth="1"/>
    <col min="1425" max="1425" width="10.5703125" style="2" customWidth="1"/>
    <col min="1426" max="1426" width="3.85546875" style="2" customWidth="1"/>
    <col min="1427" max="1429" width="14.42578125" style="2" customWidth="1"/>
    <col min="1430" max="1430" width="4.140625" style="2" customWidth="1"/>
    <col min="1431" max="1431" width="15" style="2" customWidth="1"/>
    <col min="1432" max="1433" width="9.140625" style="2" customWidth="1"/>
    <col min="1434" max="1434" width="11.5703125" style="2" customWidth="1"/>
    <col min="1435" max="1435" width="18.140625" style="2" customWidth="1"/>
    <col min="1436" max="1436" width="13.140625" style="2" customWidth="1"/>
    <col min="1437" max="1437" width="12.28515625" style="2" customWidth="1"/>
    <col min="1438" max="1675" width="9.140625" style="2"/>
    <col min="1676" max="1676" width="1.42578125" style="2" customWidth="1"/>
    <col min="1677" max="1677" width="59.5703125" style="2" customWidth="1"/>
    <col min="1678" max="1678" width="9.140625" style="2" customWidth="1"/>
    <col min="1679" max="1680" width="3.85546875" style="2" customWidth="1"/>
    <col min="1681" max="1681" width="10.5703125" style="2" customWidth="1"/>
    <col min="1682" max="1682" width="3.85546875" style="2" customWidth="1"/>
    <col min="1683" max="1685" width="14.42578125" style="2" customWidth="1"/>
    <col min="1686" max="1686" width="4.140625" style="2" customWidth="1"/>
    <col min="1687" max="1687" width="15" style="2" customWidth="1"/>
    <col min="1688" max="1689" width="9.140625" style="2" customWidth="1"/>
    <col min="1690" max="1690" width="11.5703125" style="2" customWidth="1"/>
    <col min="1691" max="1691" width="18.140625" style="2" customWidth="1"/>
    <col min="1692" max="1692" width="13.140625" style="2" customWidth="1"/>
    <col min="1693" max="1693" width="12.28515625" style="2" customWidth="1"/>
    <col min="1694" max="1931" width="9.140625" style="2"/>
    <col min="1932" max="1932" width="1.42578125" style="2" customWidth="1"/>
    <col min="1933" max="1933" width="59.5703125" style="2" customWidth="1"/>
    <col min="1934" max="1934" width="9.140625" style="2" customWidth="1"/>
    <col min="1935" max="1936" width="3.85546875" style="2" customWidth="1"/>
    <col min="1937" max="1937" width="10.5703125" style="2" customWidth="1"/>
    <col min="1938" max="1938" width="3.85546875" style="2" customWidth="1"/>
    <col min="1939" max="1941" width="14.42578125" style="2" customWidth="1"/>
    <col min="1942" max="1942" width="4.140625" style="2" customWidth="1"/>
    <col min="1943" max="1943" width="15" style="2" customWidth="1"/>
    <col min="1944" max="1945" width="9.140625" style="2" customWidth="1"/>
    <col min="1946" max="1946" width="11.5703125" style="2" customWidth="1"/>
    <col min="1947" max="1947" width="18.140625" style="2" customWidth="1"/>
    <col min="1948" max="1948" width="13.140625" style="2" customWidth="1"/>
    <col min="1949" max="1949" width="12.28515625" style="2" customWidth="1"/>
    <col min="1950" max="2187" width="9.140625" style="2"/>
    <col min="2188" max="2188" width="1.42578125" style="2" customWidth="1"/>
    <col min="2189" max="2189" width="59.5703125" style="2" customWidth="1"/>
    <col min="2190" max="2190" width="9.140625" style="2" customWidth="1"/>
    <col min="2191" max="2192" width="3.85546875" style="2" customWidth="1"/>
    <col min="2193" max="2193" width="10.5703125" style="2" customWidth="1"/>
    <col min="2194" max="2194" width="3.85546875" style="2" customWidth="1"/>
    <col min="2195" max="2197" width="14.42578125" style="2" customWidth="1"/>
    <col min="2198" max="2198" width="4.140625" style="2" customWidth="1"/>
    <col min="2199" max="2199" width="15" style="2" customWidth="1"/>
    <col min="2200" max="2201" width="9.140625" style="2" customWidth="1"/>
    <col min="2202" max="2202" width="11.5703125" style="2" customWidth="1"/>
    <col min="2203" max="2203" width="18.140625" style="2" customWidth="1"/>
    <col min="2204" max="2204" width="13.140625" style="2" customWidth="1"/>
    <col min="2205" max="2205" width="12.28515625" style="2" customWidth="1"/>
    <col min="2206" max="2443" width="9.140625" style="2"/>
    <col min="2444" max="2444" width="1.42578125" style="2" customWidth="1"/>
    <col min="2445" max="2445" width="59.5703125" style="2" customWidth="1"/>
    <col min="2446" max="2446" width="9.140625" style="2" customWidth="1"/>
    <col min="2447" max="2448" width="3.85546875" style="2" customWidth="1"/>
    <col min="2449" max="2449" width="10.5703125" style="2" customWidth="1"/>
    <col min="2450" max="2450" width="3.85546875" style="2" customWidth="1"/>
    <col min="2451" max="2453" width="14.42578125" style="2" customWidth="1"/>
    <col min="2454" max="2454" width="4.140625" style="2" customWidth="1"/>
    <col min="2455" max="2455" width="15" style="2" customWidth="1"/>
    <col min="2456" max="2457" width="9.140625" style="2" customWidth="1"/>
    <col min="2458" max="2458" width="11.5703125" style="2" customWidth="1"/>
    <col min="2459" max="2459" width="18.140625" style="2" customWidth="1"/>
    <col min="2460" max="2460" width="13.140625" style="2" customWidth="1"/>
    <col min="2461" max="2461" width="12.28515625" style="2" customWidth="1"/>
    <col min="2462" max="2699" width="9.140625" style="2"/>
    <col min="2700" max="2700" width="1.42578125" style="2" customWidth="1"/>
    <col min="2701" max="2701" width="59.5703125" style="2" customWidth="1"/>
    <col min="2702" max="2702" width="9.140625" style="2" customWidth="1"/>
    <col min="2703" max="2704" width="3.85546875" style="2" customWidth="1"/>
    <col min="2705" max="2705" width="10.5703125" style="2" customWidth="1"/>
    <col min="2706" max="2706" width="3.85546875" style="2" customWidth="1"/>
    <col min="2707" max="2709" width="14.42578125" style="2" customWidth="1"/>
    <col min="2710" max="2710" width="4.140625" style="2" customWidth="1"/>
    <col min="2711" max="2711" width="15" style="2" customWidth="1"/>
    <col min="2712" max="2713" width="9.140625" style="2" customWidth="1"/>
    <col min="2714" max="2714" width="11.5703125" style="2" customWidth="1"/>
    <col min="2715" max="2715" width="18.140625" style="2" customWidth="1"/>
    <col min="2716" max="2716" width="13.140625" style="2" customWidth="1"/>
    <col min="2717" max="2717" width="12.28515625" style="2" customWidth="1"/>
    <col min="2718" max="2955" width="9.140625" style="2"/>
    <col min="2956" max="2956" width="1.42578125" style="2" customWidth="1"/>
    <col min="2957" max="2957" width="59.5703125" style="2" customWidth="1"/>
    <col min="2958" max="2958" width="9.140625" style="2" customWidth="1"/>
    <col min="2959" max="2960" width="3.85546875" style="2" customWidth="1"/>
    <col min="2961" max="2961" width="10.5703125" style="2" customWidth="1"/>
    <col min="2962" max="2962" width="3.85546875" style="2" customWidth="1"/>
    <col min="2963" max="2965" width="14.42578125" style="2" customWidth="1"/>
    <col min="2966" max="2966" width="4.140625" style="2" customWidth="1"/>
    <col min="2967" max="2967" width="15" style="2" customWidth="1"/>
    <col min="2968" max="2969" width="9.140625" style="2" customWidth="1"/>
    <col min="2970" max="2970" width="11.5703125" style="2" customWidth="1"/>
    <col min="2971" max="2971" width="18.140625" style="2" customWidth="1"/>
    <col min="2972" max="2972" width="13.140625" style="2" customWidth="1"/>
    <col min="2973" max="2973" width="12.28515625" style="2" customWidth="1"/>
    <col min="2974" max="3211" width="9.140625" style="2"/>
    <col min="3212" max="3212" width="1.42578125" style="2" customWidth="1"/>
    <col min="3213" max="3213" width="59.5703125" style="2" customWidth="1"/>
    <col min="3214" max="3214" width="9.140625" style="2" customWidth="1"/>
    <col min="3215" max="3216" width="3.85546875" style="2" customWidth="1"/>
    <col min="3217" max="3217" width="10.5703125" style="2" customWidth="1"/>
    <col min="3218" max="3218" width="3.85546875" style="2" customWidth="1"/>
    <col min="3219" max="3221" width="14.42578125" style="2" customWidth="1"/>
    <col min="3222" max="3222" width="4.140625" style="2" customWidth="1"/>
    <col min="3223" max="3223" width="15" style="2" customWidth="1"/>
    <col min="3224" max="3225" width="9.140625" style="2" customWidth="1"/>
    <col min="3226" max="3226" width="11.5703125" style="2" customWidth="1"/>
    <col min="3227" max="3227" width="18.140625" style="2" customWidth="1"/>
    <col min="3228" max="3228" width="13.140625" style="2" customWidth="1"/>
    <col min="3229" max="3229" width="12.28515625" style="2" customWidth="1"/>
    <col min="3230" max="3467" width="9.140625" style="2"/>
    <col min="3468" max="3468" width="1.42578125" style="2" customWidth="1"/>
    <col min="3469" max="3469" width="59.5703125" style="2" customWidth="1"/>
    <col min="3470" max="3470" width="9.140625" style="2" customWidth="1"/>
    <col min="3471" max="3472" width="3.85546875" style="2" customWidth="1"/>
    <col min="3473" max="3473" width="10.5703125" style="2" customWidth="1"/>
    <col min="3474" max="3474" width="3.85546875" style="2" customWidth="1"/>
    <col min="3475" max="3477" width="14.42578125" style="2" customWidth="1"/>
    <col min="3478" max="3478" width="4.140625" style="2" customWidth="1"/>
    <col min="3479" max="3479" width="15" style="2" customWidth="1"/>
    <col min="3480" max="3481" width="9.140625" style="2" customWidth="1"/>
    <col min="3482" max="3482" width="11.5703125" style="2" customWidth="1"/>
    <col min="3483" max="3483" width="18.140625" style="2" customWidth="1"/>
    <col min="3484" max="3484" width="13.140625" style="2" customWidth="1"/>
    <col min="3485" max="3485" width="12.28515625" style="2" customWidth="1"/>
    <col min="3486" max="3723" width="9.140625" style="2"/>
    <col min="3724" max="3724" width="1.42578125" style="2" customWidth="1"/>
    <col min="3725" max="3725" width="59.5703125" style="2" customWidth="1"/>
    <col min="3726" max="3726" width="9.140625" style="2" customWidth="1"/>
    <col min="3727" max="3728" width="3.85546875" style="2" customWidth="1"/>
    <col min="3729" max="3729" width="10.5703125" style="2" customWidth="1"/>
    <col min="3730" max="3730" width="3.85546875" style="2" customWidth="1"/>
    <col min="3731" max="3733" width="14.42578125" style="2" customWidth="1"/>
    <col min="3734" max="3734" width="4.140625" style="2" customWidth="1"/>
    <col min="3735" max="3735" width="15" style="2" customWidth="1"/>
    <col min="3736" max="3737" width="9.140625" style="2" customWidth="1"/>
    <col min="3738" max="3738" width="11.5703125" style="2" customWidth="1"/>
    <col min="3739" max="3739" width="18.140625" style="2" customWidth="1"/>
    <col min="3740" max="3740" width="13.140625" style="2" customWidth="1"/>
    <col min="3741" max="3741" width="12.28515625" style="2" customWidth="1"/>
    <col min="3742" max="3979" width="9.140625" style="2"/>
    <col min="3980" max="3980" width="1.42578125" style="2" customWidth="1"/>
    <col min="3981" max="3981" width="59.5703125" style="2" customWidth="1"/>
    <col min="3982" max="3982" width="9.140625" style="2" customWidth="1"/>
    <col min="3983" max="3984" width="3.85546875" style="2" customWidth="1"/>
    <col min="3985" max="3985" width="10.5703125" style="2" customWidth="1"/>
    <col min="3986" max="3986" width="3.85546875" style="2" customWidth="1"/>
    <col min="3987" max="3989" width="14.42578125" style="2" customWidth="1"/>
    <col min="3990" max="3990" width="4.140625" style="2" customWidth="1"/>
    <col min="3991" max="3991" width="15" style="2" customWidth="1"/>
    <col min="3992" max="3993" width="9.140625" style="2" customWidth="1"/>
    <col min="3994" max="3994" width="11.5703125" style="2" customWidth="1"/>
    <col min="3995" max="3995" width="18.140625" style="2" customWidth="1"/>
    <col min="3996" max="3996" width="13.140625" style="2" customWidth="1"/>
    <col min="3997" max="3997" width="12.28515625" style="2" customWidth="1"/>
    <col min="3998" max="4235" width="9.140625" style="2"/>
    <col min="4236" max="4236" width="1.42578125" style="2" customWidth="1"/>
    <col min="4237" max="4237" width="59.5703125" style="2" customWidth="1"/>
    <col min="4238" max="4238" width="9.140625" style="2" customWidth="1"/>
    <col min="4239" max="4240" width="3.85546875" style="2" customWidth="1"/>
    <col min="4241" max="4241" width="10.5703125" style="2" customWidth="1"/>
    <col min="4242" max="4242" width="3.85546875" style="2" customWidth="1"/>
    <col min="4243" max="4245" width="14.42578125" style="2" customWidth="1"/>
    <col min="4246" max="4246" width="4.140625" style="2" customWidth="1"/>
    <col min="4247" max="4247" width="15" style="2" customWidth="1"/>
    <col min="4248" max="4249" width="9.140625" style="2" customWidth="1"/>
    <col min="4250" max="4250" width="11.5703125" style="2" customWidth="1"/>
    <col min="4251" max="4251" width="18.140625" style="2" customWidth="1"/>
    <col min="4252" max="4252" width="13.140625" style="2" customWidth="1"/>
    <col min="4253" max="4253" width="12.28515625" style="2" customWidth="1"/>
    <col min="4254" max="4491" width="9.140625" style="2"/>
    <col min="4492" max="4492" width="1.42578125" style="2" customWidth="1"/>
    <col min="4493" max="4493" width="59.5703125" style="2" customWidth="1"/>
    <col min="4494" max="4494" width="9.140625" style="2" customWidth="1"/>
    <col min="4495" max="4496" width="3.85546875" style="2" customWidth="1"/>
    <col min="4497" max="4497" width="10.5703125" style="2" customWidth="1"/>
    <col min="4498" max="4498" width="3.85546875" style="2" customWidth="1"/>
    <col min="4499" max="4501" width="14.42578125" style="2" customWidth="1"/>
    <col min="4502" max="4502" width="4.140625" style="2" customWidth="1"/>
    <col min="4503" max="4503" width="15" style="2" customWidth="1"/>
    <col min="4504" max="4505" width="9.140625" style="2" customWidth="1"/>
    <col min="4506" max="4506" width="11.5703125" style="2" customWidth="1"/>
    <col min="4507" max="4507" width="18.140625" style="2" customWidth="1"/>
    <col min="4508" max="4508" width="13.140625" style="2" customWidth="1"/>
    <col min="4509" max="4509" width="12.28515625" style="2" customWidth="1"/>
    <col min="4510" max="4747" width="9.140625" style="2"/>
    <col min="4748" max="4748" width="1.42578125" style="2" customWidth="1"/>
    <col min="4749" max="4749" width="59.5703125" style="2" customWidth="1"/>
    <col min="4750" max="4750" width="9.140625" style="2" customWidth="1"/>
    <col min="4751" max="4752" width="3.85546875" style="2" customWidth="1"/>
    <col min="4753" max="4753" width="10.5703125" style="2" customWidth="1"/>
    <col min="4754" max="4754" width="3.85546875" style="2" customWidth="1"/>
    <col min="4755" max="4757" width="14.42578125" style="2" customWidth="1"/>
    <col min="4758" max="4758" width="4.140625" style="2" customWidth="1"/>
    <col min="4759" max="4759" width="15" style="2" customWidth="1"/>
    <col min="4760" max="4761" width="9.140625" style="2" customWidth="1"/>
    <col min="4762" max="4762" width="11.5703125" style="2" customWidth="1"/>
    <col min="4763" max="4763" width="18.140625" style="2" customWidth="1"/>
    <col min="4764" max="4764" width="13.140625" style="2" customWidth="1"/>
    <col min="4765" max="4765" width="12.28515625" style="2" customWidth="1"/>
    <col min="4766" max="5003" width="9.140625" style="2"/>
    <col min="5004" max="5004" width="1.42578125" style="2" customWidth="1"/>
    <col min="5005" max="5005" width="59.5703125" style="2" customWidth="1"/>
    <col min="5006" max="5006" width="9.140625" style="2" customWidth="1"/>
    <col min="5007" max="5008" width="3.85546875" style="2" customWidth="1"/>
    <col min="5009" max="5009" width="10.5703125" style="2" customWidth="1"/>
    <col min="5010" max="5010" width="3.85546875" style="2" customWidth="1"/>
    <col min="5011" max="5013" width="14.42578125" style="2" customWidth="1"/>
    <col min="5014" max="5014" width="4.140625" style="2" customWidth="1"/>
    <col min="5015" max="5015" width="15" style="2" customWidth="1"/>
    <col min="5016" max="5017" width="9.140625" style="2" customWidth="1"/>
    <col min="5018" max="5018" width="11.5703125" style="2" customWidth="1"/>
    <col min="5019" max="5019" width="18.140625" style="2" customWidth="1"/>
    <col min="5020" max="5020" width="13.140625" style="2" customWidth="1"/>
    <col min="5021" max="5021" width="12.28515625" style="2" customWidth="1"/>
    <col min="5022" max="5259" width="9.140625" style="2"/>
    <col min="5260" max="5260" width="1.42578125" style="2" customWidth="1"/>
    <col min="5261" max="5261" width="59.5703125" style="2" customWidth="1"/>
    <col min="5262" max="5262" width="9.140625" style="2" customWidth="1"/>
    <col min="5263" max="5264" width="3.85546875" style="2" customWidth="1"/>
    <col min="5265" max="5265" width="10.5703125" style="2" customWidth="1"/>
    <col min="5266" max="5266" width="3.85546875" style="2" customWidth="1"/>
    <col min="5267" max="5269" width="14.42578125" style="2" customWidth="1"/>
    <col min="5270" max="5270" width="4.140625" style="2" customWidth="1"/>
    <col min="5271" max="5271" width="15" style="2" customWidth="1"/>
    <col min="5272" max="5273" width="9.140625" style="2" customWidth="1"/>
    <col min="5274" max="5274" width="11.5703125" style="2" customWidth="1"/>
    <col min="5275" max="5275" width="18.140625" style="2" customWidth="1"/>
    <col min="5276" max="5276" width="13.140625" style="2" customWidth="1"/>
    <col min="5277" max="5277" width="12.28515625" style="2" customWidth="1"/>
    <col min="5278" max="5515" width="9.140625" style="2"/>
    <col min="5516" max="5516" width="1.42578125" style="2" customWidth="1"/>
    <col min="5517" max="5517" width="59.5703125" style="2" customWidth="1"/>
    <col min="5518" max="5518" width="9.140625" style="2" customWidth="1"/>
    <col min="5519" max="5520" width="3.85546875" style="2" customWidth="1"/>
    <col min="5521" max="5521" width="10.5703125" style="2" customWidth="1"/>
    <col min="5522" max="5522" width="3.85546875" style="2" customWidth="1"/>
    <col min="5523" max="5525" width="14.42578125" style="2" customWidth="1"/>
    <col min="5526" max="5526" width="4.140625" style="2" customWidth="1"/>
    <col min="5527" max="5527" width="15" style="2" customWidth="1"/>
    <col min="5528" max="5529" width="9.140625" style="2" customWidth="1"/>
    <col min="5530" max="5530" width="11.5703125" style="2" customWidth="1"/>
    <col min="5531" max="5531" width="18.140625" style="2" customWidth="1"/>
    <col min="5532" max="5532" width="13.140625" style="2" customWidth="1"/>
    <col min="5533" max="5533" width="12.28515625" style="2" customWidth="1"/>
    <col min="5534" max="5771" width="9.140625" style="2"/>
    <col min="5772" max="5772" width="1.42578125" style="2" customWidth="1"/>
    <col min="5773" max="5773" width="59.5703125" style="2" customWidth="1"/>
    <col min="5774" max="5774" width="9.140625" style="2" customWidth="1"/>
    <col min="5775" max="5776" width="3.85546875" style="2" customWidth="1"/>
    <col min="5777" max="5777" width="10.5703125" style="2" customWidth="1"/>
    <col min="5778" max="5778" width="3.85546875" style="2" customWidth="1"/>
    <col min="5779" max="5781" width="14.42578125" style="2" customWidth="1"/>
    <col min="5782" max="5782" width="4.140625" style="2" customWidth="1"/>
    <col min="5783" max="5783" width="15" style="2" customWidth="1"/>
    <col min="5784" max="5785" width="9.140625" style="2" customWidth="1"/>
    <col min="5786" max="5786" width="11.5703125" style="2" customWidth="1"/>
    <col min="5787" max="5787" width="18.140625" style="2" customWidth="1"/>
    <col min="5788" max="5788" width="13.140625" style="2" customWidth="1"/>
    <col min="5789" max="5789" width="12.28515625" style="2" customWidth="1"/>
    <col min="5790" max="6027" width="9.140625" style="2"/>
    <col min="6028" max="6028" width="1.42578125" style="2" customWidth="1"/>
    <col min="6029" max="6029" width="59.5703125" style="2" customWidth="1"/>
    <col min="6030" max="6030" width="9.140625" style="2" customWidth="1"/>
    <col min="6031" max="6032" width="3.85546875" style="2" customWidth="1"/>
    <col min="6033" max="6033" width="10.5703125" style="2" customWidth="1"/>
    <col min="6034" max="6034" width="3.85546875" style="2" customWidth="1"/>
    <col min="6035" max="6037" width="14.42578125" style="2" customWidth="1"/>
    <col min="6038" max="6038" width="4.140625" style="2" customWidth="1"/>
    <col min="6039" max="6039" width="15" style="2" customWidth="1"/>
    <col min="6040" max="6041" width="9.140625" style="2" customWidth="1"/>
    <col min="6042" max="6042" width="11.5703125" style="2" customWidth="1"/>
    <col min="6043" max="6043" width="18.140625" style="2" customWidth="1"/>
    <col min="6044" max="6044" width="13.140625" style="2" customWidth="1"/>
    <col min="6045" max="6045" width="12.28515625" style="2" customWidth="1"/>
    <col min="6046" max="6283" width="9.140625" style="2"/>
    <col min="6284" max="6284" width="1.42578125" style="2" customWidth="1"/>
    <col min="6285" max="6285" width="59.5703125" style="2" customWidth="1"/>
    <col min="6286" max="6286" width="9.140625" style="2" customWidth="1"/>
    <col min="6287" max="6288" width="3.85546875" style="2" customWidth="1"/>
    <col min="6289" max="6289" width="10.5703125" style="2" customWidth="1"/>
    <col min="6290" max="6290" width="3.85546875" style="2" customWidth="1"/>
    <col min="6291" max="6293" width="14.42578125" style="2" customWidth="1"/>
    <col min="6294" max="6294" width="4.140625" style="2" customWidth="1"/>
    <col min="6295" max="6295" width="15" style="2" customWidth="1"/>
    <col min="6296" max="6297" width="9.140625" style="2" customWidth="1"/>
    <col min="6298" max="6298" width="11.5703125" style="2" customWidth="1"/>
    <col min="6299" max="6299" width="18.140625" style="2" customWidth="1"/>
    <col min="6300" max="6300" width="13.140625" style="2" customWidth="1"/>
    <col min="6301" max="6301" width="12.28515625" style="2" customWidth="1"/>
    <col min="6302" max="6539" width="9.140625" style="2"/>
    <col min="6540" max="6540" width="1.42578125" style="2" customWidth="1"/>
    <col min="6541" max="6541" width="59.5703125" style="2" customWidth="1"/>
    <col min="6542" max="6542" width="9.140625" style="2" customWidth="1"/>
    <col min="6543" max="6544" width="3.85546875" style="2" customWidth="1"/>
    <col min="6545" max="6545" width="10.5703125" style="2" customWidth="1"/>
    <col min="6546" max="6546" width="3.85546875" style="2" customWidth="1"/>
    <col min="6547" max="6549" width="14.42578125" style="2" customWidth="1"/>
    <col min="6550" max="6550" width="4.140625" style="2" customWidth="1"/>
    <col min="6551" max="6551" width="15" style="2" customWidth="1"/>
    <col min="6552" max="6553" width="9.140625" style="2" customWidth="1"/>
    <col min="6554" max="6554" width="11.5703125" style="2" customWidth="1"/>
    <col min="6555" max="6555" width="18.140625" style="2" customWidth="1"/>
    <col min="6556" max="6556" width="13.140625" style="2" customWidth="1"/>
    <col min="6557" max="6557" width="12.28515625" style="2" customWidth="1"/>
    <col min="6558" max="6795" width="9.140625" style="2"/>
    <col min="6796" max="6796" width="1.42578125" style="2" customWidth="1"/>
    <col min="6797" max="6797" width="59.5703125" style="2" customWidth="1"/>
    <col min="6798" max="6798" width="9.140625" style="2" customWidth="1"/>
    <col min="6799" max="6800" width="3.85546875" style="2" customWidth="1"/>
    <col min="6801" max="6801" width="10.5703125" style="2" customWidth="1"/>
    <col min="6802" max="6802" width="3.85546875" style="2" customWidth="1"/>
    <col min="6803" max="6805" width="14.42578125" style="2" customWidth="1"/>
    <col min="6806" max="6806" width="4.140625" style="2" customWidth="1"/>
    <col min="6807" max="6807" width="15" style="2" customWidth="1"/>
    <col min="6808" max="6809" width="9.140625" style="2" customWidth="1"/>
    <col min="6810" max="6810" width="11.5703125" style="2" customWidth="1"/>
    <col min="6811" max="6811" width="18.140625" style="2" customWidth="1"/>
    <col min="6812" max="6812" width="13.140625" style="2" customWidth="1"/>
    <col min="6813" max="6813" width="12.28515625" style="2" customWidth="1"/>
    <col min="6814" max="7051" width="9.140625" style="2"/>
    <col min="7052" max="7052" width="1.42578125" style="2" customWidth="1"/>
    <col min="7053" max="7053" width="59.5703125" style="2" customWidth="1"/>
    <col min="7054" max="7054" width="9.140625" style="2" customWidth="1"/>
    <col min="7055" max="7056" width="3.85546875" style="2" customWidth="1"/>
    <col min="7057" max="7057" width="10.5703125" style="2" customWidth="1"/>
    <col min="7058" max="7058" width="3.85546875" style="2" customWidth="1"/>
    <col min="7059" max="7061" width="14.42578125" style="2" customWidth="1"/>
    <col min="7062" max="7062" width="4.140625" style="2" customWidth="1"/>
    <col min="7063" max="7063" width="15" style="2" customWidth="1"/>
    <col min="7064" max="7065" width="9.140625" style="2" customWidth="1"/>
    <col min="7066" max="7066" width="11.5703125" style="2" customWidth="1"/>
    <col min="7067" max="7067" width="18.140625" style="2" customWidth="1"/>
    <col min="7068" max="7068" width="13.140625" style="2" customWidth="1"/>
    <col min="7069" max="7069" width="12.28515625" style="2" customWidth="1"/>
    <col min="7070" max="7307" width="9.140625" style="2"/>
    <col min="7308" max="7308" width="1.42578125" style="2" customWidth="1"/>
    <col min="7309" max="7309" width="59.5703125" style="2" customWidth="1"/>
    <col min="7310" max="7310" width="9.140625" style="2" customWidth="1"/>
    <col min="7311" max="7312" width="3.85546875" style="2" customWidth="1"/>
    <col min="7313" max="7313" width="10.5703125" style="2" customWidth="1"/>
    <col min="7314" max="7314" width="3.85546875" style="2" customWidth="1"/>
    <col min="7315" max="7317" width="14.42578125" style="2" customWidth="1"/>
    <col min="7318" max="7318" width="4.140625" style="2" customWidth="1"/>
    <col min="7319" max="7319" width="15" style="2" customWidth="1"/>
    <col min="7320" max="7321" width="9.140625" style="2" customWidth="1"/>
    <col min="7322" max="7322" width="11.5703125" style="2" customWidth="1"/>
    <col min="7323" max="7323" width="18.140625" style="2" customWidth="1"/>
    <col min="7324" max="7324" width="13.140625" style="2" customWidth="1"/>
    <col min="7325" max="7325" width="12.28515625" style="2" customWidth="1"/>
    <col min="7326" max="7563" width="9.140625" style="2"/>
    <col min="7564" max="7564" width="1.42578125" style="2" customWidth="1"/>
    <col min="7565" max="7565" width="59.5703125" style="2" customWidth="1"/>
    <col min="7566" max="7566" width="9.140625" style="2" customWidth="1"/>
    <col min="7567" max="7568" width="3.85546875" style="2" customWidth="1"/>
    <col min="7569" max="7569" width="10.5703125" style="2" customWidth="1"/>
    <col min="7570" max="7570" width="3.85546875" style="2" customWidth="1"/>
    <col min="7571" max="7573" width="14.42578125" style="2" customWidth="1"/>
    <col min="7574" max="7574" width="4.140625" style="2" customWidth="1"/>
    <col min="7575" max="7575" width="15" style="2" customWidth="1"/>
    <col min="7576" max="7577" width="9.140625" style="2" customWidth="1"/>
    <col min="7578" max="7578" width="11.5703125" style="2" customWidth="1"/>
    <col min="7579" max="7579" width="18.140625" style="2" customWidth="1"/>
    <col min="7580" max="7580" width="13.140625" style="2" customWidth="1"/>
    <col min="7581" max="7581" width="12.28515625" style="2" customWidth="1"/>
    <col min="7582" max="7819" width="9.140625" style="2"/>
    <col min="7820" max="7820" width="1.42578125" style="2" customWidth="1"/>
    <col min="7821" max="7821" width="59.5703125" style="2" customWidth="1"/>
    <col min="7822" max="7822" width="9.140625" style="2" customWidth="1"/>
    <col min="7823" max="7824" width="3.85546875" style="2" customWidth="1"/>
    <col min="7825" max="7825" width="10.5703125" style="2" customWidth="1"/>
    <col min="7826" max="7826" width="3.85546875" style="2" customWidth="1"/>
    <col min="7827" max="7829" width="14.42578125" style="2" customWidth="1"/>
    <col min="7830" max="7830" width="4.140625" style="2" customWidth="1"/>
    <col min="7831" max="7831" width="15" style="2" customWidth="1"/>
    <col min="7832" max="7833" width="9.140625" style="2" customWidth="1"/>
    <col min="7834" max="7834" width="11.5703125" style="2" customWidth="1"/>
    <col min="7835" max="7835" width="18.140625" style="2" customWidth="1"/>
    <col min="7836" max="7836" width="13.140625" style="2" customWidth="1"/>
    <col min="7837" max="7837" width="12.28515625" style="2" customWidth="1"/>
    <col min="7838" max="8075" width="9.140625" style="2"/>
    <col min="8076" max="8076" width="1.42578125" style="2" customWidth="1"/>
    <col min="8077" max="8077" width="59.5703125" style="2" customWidth="1"/>
    <col min="8078" max="8078" width="9.140625" style="2" customWidth="1"/>
    <col min="8079" max="8080" width="3.85546875" style="2" customWidth="1"/>
    <col min="8081" max="8081" width="10.5703125" style="2" customWidth="1"/>
    <col min="8082" max="8082" width="3.85546875" style="2" customWidth="1"/>
    <col min="8083" max="8085" width="14.42578125" style="2" customWidth="1"/>
    <col min="8086" max="8086" width="4.140625" style="2" customWidth="1"/>
    <col min="8087" max="8087" width="15" style="2" customWidth="1"/>
    <col min="8088" max="8089" width="9.140625" style="2" customWidth="1"/>
    <col min="8090" max="8090" width="11.5703125" style="2" customWidth="1"/>
    <col min="8091" max="8091" width="18.140625" style="2" customWidth="1"/>
    <col min="8092" max="8092" width="13.140625" style="2" customWidth="1"/>
    <col min="8093" max="8093" width="12.28515625" style="2" customWidth="1"/>
    <col min="8094" max="8331" width="9.140625" style="2"/>
    <col min="8332" max="8332" width="1.42578125" style="2" customWidth="1"/>
    <col min="8333" max="8333" width="59.5703125" style="2" customWidth="1"/>
    <col min="8334" max="8334" width="9.140625" style="2" customWidth="1"/>
    <col min="8335" max="8336" width="3.85546875" style="2" customWidth="1"/>
    <col min="8337" max="8337" width="10.5703125" style="2" customWidth="1"/>
    <col min="8338" max="8338" width="3.85546875" style="2" customWidth="1"/>
    <col min="8339" max="8341" width="14.42578125" style="2" customWidth="1"/>
    <col min="8342" max="8342" width="4.140625" style="2" customWidth="1"/>
    <col min="8343" max="8343" width="15" style="2" customWidth="1"/>
    <col min="8344" max="8345" width="9.140625" style="2" customWidth="1"/>
    <col min="8346" max="8346" width="11.5703125" style="2" customWidth="1"/>
    <col min="8347" max="8347" width="18.140625" style="2" customWidth="1"/>
    <col min="8348" max="8348" width="13.140625" style="2" customWidth="1"/>
    <col min="8349" max="8349" width="12.28515625" style="2" customWidth="1"/>
    <col min="8350" max="8587" width="9.140625" style="2"/>
    <col min="8588" max="8588" width="1.42578125" style="2" customWidth="1"/>
    <col min="8589" max="8589" width="59.5703125" style="2" customWidth="1"/>
    <col min="8590" max="8590" width="9.140625" style="2" customWidth="1"/>
    <col min="8591" max="8592" width="3.85546875" style="2" customWidth="1"/>
    <col min="8593" max="8593" width="10.5703125" style="2" customWidth="1"/>
    <col min="8594" max="8594" width="3.85546875" style="2" customWidth="1"/>
    <col min="8595" max="8597" width="14.42578125" style="2" customWidth="1"/>
    <col min="8598" max="8598" width="4.140625" style="2" customWidth="1"/>
    <col min="8599" max="8599" width="15" style="2" customWidth="1"/>
    <col min="8600" max="8601" width="9.140625" style="2" customWidth="1"/>
    <col min="8602" max="8602" width="11.5703125" style="2" customWidth="1"/>
    <col min="8603" max="8603" width="18.140625" style="2" customWidth="1"/>
    <col min="8604" max="8604" width="13.140625" style="2" customWidth="1"/>
    <col min="8605" max="8605" width="12.28515625" style="2" customWidth="1"/>
    <col min="8606" max="8843" width="9.140625" style="2"/>
    <col min="8844" max="8844" width="1.42578125" style="2" customWidth="1"/>
    <col min="8845" max="8845" width="59.5703125" style="2" customWidth="1"/>
    <col min="8846" max="8846" width="9.140625" style="2" customWidth="1"/>
    <col min="8847" max="8848" width="3.85546875" style="2" customWidth="1"/>
    <col min="8849" max="8849" width="10.5703125" style="2" customWidth="1"/>
    <col min="8850" max="8850" width="3.85546875" style="2" customWidth="1"/>
    <col min="8851" max="8853" width="14.42578125" style="2" customWidth="1"/>
    <col min="8854" max="8854" width="4.140625" style="2" customWidth="1"/>
    <col min="8855" max="8855" width="15" style="2" customWidth="1"/>
    <col min="8856" max="8857" width="9.140625" style="2" customWidth="1"/>
    <col min="8858" max="8858" width="11.5703125" style="2" customWidth="1"/>
    <col min="8859" max="8859" width="18.140625" style="2" customWidth="1"/>
    <col min="8860" max="8860" width="13.140625" style="2" customWidth="1"/>
    <col min="8861" max="8861" width="12.28515625" style="2" customWidth="1"/>
    <col min="8862" max="9099" width="9.140625" style="2"/>
    <col min="9100" max="9100" width="1.42578125" style="2" customWidth="1"/>
    <col min="9101" max="9101" width="59.5703125" style="2" customWidth="1"/>
    <col min="9102" max="9102" width="9.140625" style="2" customWidth="1"/>
    <col min="9103" max="9104" width="3.85546875" style="2" customWidth="1"/>
    <col min="9105" max="9105" width="10.5703125" style="2" customWidth="1"/>
    <col min="9106" max="9106" width="3.85546875" style="2" customWidth="1"/>
    <col min="9107" max="9109" width="14.42578125" style="2" customWidth="1"/>
    <col min="9110" max="9110" width="4.140625" style="2" customWidth="1"/>
    <col min="9111" max="9111" width="15" style="2" customWidth="1"/>
    <col min="9112" max="9113" width="9.140625" style="2" customWidth="1"/>
    <col min="9114" max="9114" width="11.5703125" style="2" customWidth="1"/>
    <col min="9115" max="9115" width="18.140625" style="2" customWidth="1"/>
    <col min="9116" max="9116" width="13.140625" style="2" customWidth="1"/>
    <col min="9117" max="9117" width="12.28515625" style="2" customWidth="1"/>
    <col min="9118" max="9355" width="9.140625" style="2"/>
    <col min="9356" max="9356" width="1.42578125" style="2" customWidth="1"/>
    <col min="9357" max="9357" width="59.5703125" style="2" customWidth="1"/>
    <col min="9358" max="9358" width="9.140625" style="2" customWidth="1"/>
    <col min="9359" max="9360" width="3.85546875" style="2" customWidth="1"/>
    <col min="9361" max="9361" width="10.5703125" style="2" customWidth="1"/>
    <col min="9362" max="9362" width="3.85546875" style="2" customWidth="1"/>
    <col min="9363" max="9365" width="14.42578125" style="2" customWidth="1"/>
    <col min="9366" max="9366" width="4.140625" style="2" customWidth="1"/>
    <col min="9367" max="9367" width="15" style="2" customWidth="1"/>
    <col min="9368" max="9369" width="9.140625" style="2" customWidth="1"/>
    <col min="9370" max="9370" width="11.5703125" style="2" customWidth="1"/>
    <col min="9371" max="9371" width="18.140625" style="2" customWidth="1"/>
    <col min="9372" max="9372" width="13.140625" style="2" customWidth="1"/>
    <col min="9373" max="9373" width="12.28515625" style="2" customWidth="1"/>
    <col min="9374" max="9611" width="9.140625" style="2"/>
    <col min="9612" max="9612" width="1.42578125" style="2" customWidth="1"/>
    <col min="9613" max="9613" width="59.5703125" style="2" customWidth="1"/>
    <col min="9614" max="9614" width="9.140625" style="2" customWidth="1"/>
    <col min="9615" max="9616" width="3.85546875" style="2" customWidth="1"/>
    <col min="9617" max="9617" width="10.5703125" style="2" customWidth="1"/>
    <col min="9618" max="9618" width="3.85546875" style="2" customWidth="1"/>
    <col min="9619" max="9621" width="14.42578125" style="2" customWidth="1"/>
    <col min="9622" max="9622" width="4.140625" style="2" customWidth="1"/>
    <col min="9623" max="9623" width="15" style="2" customWidth="1"/>
    <col min="9624" max="9625" width="9.140625" style="2" customWidth="1"/>
    <col min="9626" max="9626" width="11.5703125" style="2" customWidth="1"/>
    <col min="9627" max="9627" width="18.140625" style="2" customWidth="1"/>
    <col min="9628" max="9628" width="13.140625" style="2" customWidth="1"/>
    <col min="9629" max="9629" width="12.28515625" style="2" customWidth="1"/>
    <col min="9630" max="9867" width="9.140625" style="2"/>
    <col min="9868" max="9868" width="1.42578125" style="2" customWidth="1"/>
    <col min="9869" max="9869" width="59.5703125" style="2" customWidth="1"/>
    <col min="9870" max="9870" width="9.140625" style="2" customWidth="1"/>
    <col min="9871" max="9872" width="3.85546875" style="2" customWidth="1"/>
    <col min="9873" max="9873" width="10.5703125" style="2" customWidth="1"/>
    <col min="9874" max="9874" width="3.85546875" style="2" customWidth="1"/>
    <col min="9875" max="9877" width="14.42578125" style="2" customWidth="1"/>
    <col min="9878" max="9878" width="4.140625" style="2" customWidth="1"/>
    <col min="9879" max="9879" width="15" style="2" customWidth="1"/>
    <col min="9880" max="9881" width="9.140625" style="2" customWidth="1"/>
    <col min="9882" max="9882" width="11.5703125" style="2" customWidth="1"/>
    <col min="9883" max="9883" width="18.140625" style="2" customWidth="1"/>
    <col min="9884" max="9884" width="13.140625" style="2" customWidth="1"/>
    <col min="9885" max="9885" width="12.28515625" style="2" customWidth="1"/>
    <col min="9886" max="10123" width="9.140625" style="2"/>
    <col min="10124" max="10124" width="1.42578125" style="2" customWidth="1"/>
    <col min="10125" max="10125" width="59.5703125" style="2" customWidth="1"/>
    <col min="10126" max="10126" width="9.140625" style="2" customWidth="1"/>
    <col min="10127" max="10128" width="3.85546875" style="2" customWidth="1"/>
    <col min="10129" max="10129" width="10.5703125" style="2" customWidth="1"/>
    <col min="10130" max="10130" width="3.85546875" style="2" customWidth="1"/>
    <col min="10131" max="10133" width="14.42578125" style="2" customWidth="1"/>
    <col min="10134" max="10134" width="4.140625" style="2" customWidth="1"/>
    <col min="10135" max="10135" width="15" style="2" customWidth="1"/>
    <col min="10136" max="10137" width="9.140625" style="2" customWidth="1"/>
    <col min="10138" max="10138" width="11.5703125" style="2" customWidth="1"/>
    <col min="10139" max="10139" width="18.140625" style="2" customWidth="1"/>
    <col min="10140" max="10140" width="13.140625" style="2" customWidth="1"/>
    <col min="10141" max="10141" width="12.28515625" style="2" customWidth="1"/>
    <col min="10142" max="10379" width="9.140625" style="2"/>
    <col min="10380" max="10380" width="1.42578125" style="2" customWidth="1"/>
    <col min="10381" max="10381" width="59.5703125" style="2" customWidth="1"/>
    <col min="10382" max="10382" width="9.140625" style="2" customWidth="1"/>
    <col min="10383" max="10384" width="3.85546875" style="2" customWidth="1"/>
    <col min="10385" max="10385" width="10.5703125" style="2" customWidth="1"/>
    <col min="10386" max="10386" width="3.85546875" style="2" customWidth="1"/>
    <col min="10387" max="10389" width="14.42578125" style="2" customWidth="1"/>
    <col min="10390" max="10390" width="4.140625" style="2" customWidth="1"/>
    <col min="10391" max="10391" width="15" style="2" customWidth="1"/>
    <col min="10392" max="10393" width="9.140625" style="2" customWidth="1"/>
    <col min="10394" max="10394" width="11.5703125" style="2" customWidth="1"/>
    <col min="10395" max="10395" width="18.140625" style="2" customWidth="1"/>
    <col min="10396" max="10396" width="13.140625" style="2" customWidth="1"/>
    <col min="10397" max="10397" width="12.28515625" style="2" customWidth="1"/>
    <col min="10398" max="10635" width="9.140625" style="2"/>
    <col min="10636" max="10636" width="1.42578125" style="2" customWidth="1"/>
    <col min="10637" max="10637" width="59.5703125" style="2" customWidth="1"/>
    <col min="10638" max="10638" width="9.140625" style="2" customWidth="1"/>
    <col min="10639" max="10640" width="3.85546875" style="2" customWidth="1"/>
    <col min="10641" max="10641" width="10.5703125" style="2" customWidth="1"/>
    <col min="10642" max="10642" width="3.85546875" style="2" customWidth="1"/>
    <col min="10643" max="10645" width="14.42578125" style="2" customWidth="1"/>
    <col min="10646" max="10646" width="4.140625" style="2" customWidth="1"/>
    <col min="10647" max="10647" width="15" style="2" customWidth="1"/>
    <col min="10648" max="10649" width="9.140625" style="2" customWidth="1"/>
    <col min="10650" max="10650" width="11.5703125" style="2" customWidth="1"/>
    <col min="10651" max="10651" width="18.140625" style="2" customWidth="1"/>
    <col min="10652" max="10652" width="13.140625" style="2" customWidth="1"/>
    <col min="10653" max="10653" width="12.28515625" style="2" customWidth="1"/>
    <col min="10654" max="10891" width="9.140625" style="2"/>
    <col min="10892" max="10892" width="1.42578125" style="2" customWidth="1"/>
    <col min="10893" max="10893" width="59.5703125" style="2" customWidth="1"/>
    <col min="10894" max="10894" width="9.140625" style="2" customWidth="1"/>
    <col min="10895" max="10896" width="3.85546875" style="2" customWidth="1"/>
    <col min="10897" max="10897" width="10.5703125" style="2" customWidth="1"/>
    <col min="10898" max="10898" width="3.85546875" style="2" customWidth="1"/>
    <col min="10899" max="10901" width="14.42578125" style="2" customWidth="1"/>
    <col min="10902" max="10902" width="4.140625" style="2" customWidth="1"/>
    <col min="10903" max="10903" width="15" style="2" customWidth="1"/>
    <col min="10904" max="10905" width="9.140625" style="2" customWidth="1"/>
    <col min="10906" max="10906" width="11.5703125" style="2" customWidth="1"/>
    <col min="10907" max="10907" width="18.140625" style="2" customWidth="1"/>
    <col min="10908" max="10908" width="13.140625" style="2" customWidth="1"/>
    <col min="10909" max="10909" width="12.28515625" style="2" customWidth="1"/>
    <col min="10910" max="11147" width="9.140625" style="2"/>
    <col min="11148" max="11148" width="1.42578125" style="2" customWidth="1"/>
    <col min="11149" max="11149" width="59.5703125" style="2" customWidth="1"/>
    <col min="11150" max="11150" width="9.140625" style="2" customWidth="1"/>
    <col min="11151" max="11152" width="3.85546875" style="2" customWidth="1"/>
    <col min="11153" max="11153" width="10.5703125" style="2" customWidth="1"/>
    <col min="11154" max="11154" width="3.85546875" style="2" customWidth="1"/>
    <col min="11155" max="11157" width="14.42578125" style="2" customWidth="1"/>
    <col min="11158" max="11158" width="4.140625" style="2" customWidth="1"/>
    <col min="11159" max="11159" width="15" style="2" customWidth="1"/>
    <col min="11160" max="11161" width="9.140625" style="2" customWidth="1"/>
    <col min="11162" max="11162" width="11.5703125" style="2" customWidth="1"/>
    <col min="11163" max="11163" width="18.140625" style="2" customWidth="1"/>
    <col min="11164" max="11164" width="13.140625" style="2" customWidth="1"/>
    <col min="11165" max="11165" width="12.28515625" style="2" customWidth="1"/>
    <col min="11166" max="11403" width="9.140625" style="2"/>
    <col min="11404" max="11404" width="1.42578125" style="2" customWidth="1"/>
    <col min="11405" max="11405" width="59.5703125" style="2" customWidth="1"/>
    <col min="11406" max="11406" width="9.140625" style="2" customWidth="1"/>
    <col min="11407" max="11408" width="3.85546875" style="2" customWidth="1"/>
    <col min="11409" max="11409" width="10.5703125" style="2" customWidth="1"/>
    <col min="11410" max="11410" width="3.85546875" style="2" customWidth="1"/>
    <col min="11411" max="11413" width="14.42578125" style="2" customWidth="1"/>
    <col min="11414" max="11414" width="4.140625" style="2" customWidth="1"/>
    <col min="11415" max="11415" width="15" style="2" customWidth="1"/>
    <col min="11416" max="11417" width="9.140625" style="2" customWidth="1"/>
    <col min="11418" max="11418" width="11.5703125" style="2" customWidth="1"/>
    <col min="11419" max="11419" width="18.140625" style="2" customWidth="1"/>
    <col min="11420" max="11420" width="13.140625" style="2" customWidth="1"/>
    <col min="11421" max="11421" width="12.28515625" style="2" customWidth="1"/>
    <col min="11422" max="11659" width="9.140625" style="2"/>
    <col min="11660" max="11660" width="1.42578125" style="2" customWidth="1"/>
    <col min="11661" max="11661" width="59.5703125" style="2" customWidth="1"/>
    <col min="11662" max="11662" width="9.140625" style="2" customWidth="1"/>
    <col min="11663" max="11664" width="3.85546875" style="2" customWidth="1"/>
    <col min="11665" max="11665" width="10.5703125" style="2" customWidth="1"/>
    <col min="11666" max="11666" width="3.85546875" style="2" customWidth="1"/>
    <col min="11667" max="11669" width="14.42578125" style="2" customWidth="1"/>
    <col min="11670" max="11670" width="4.140625" style="2" customWidth="1"/>
    <col min="11671" max="11671" width="15" style="2" customWidth="1"/>
    <col min="11672" max="11673" width="9.140625" style="2" customWidth="1"/>
    <col min="11674" max="11674" width="11.5703125" style="2" customWidth="1"/>
    <col min="11675" max="11675" width="18.140625" style="2" customWidth="1"/>
    <col min="11676" max="11676" width="13.140625" style="2" customWidth="1"/>
    <col min="11677" max="11677" width="12.28515625" style="2" customWidth="1"/>
    <col min="11678" max="11915" width="9.140625" style="2"/>
    <col min="11916" max="11916" width="1.42578125" style="2" customWidth="1"/>
    <col min="11917" max="11917" width="59.5703125" style="2" customWidth="1"/>
    <col min="11918" max="11918" width="9.140625" style="2" customWidth="1"/>
    <col min="11919" max="11920" width="3.85546875" style="2" customWidth="1"/>
    <col min="11921" max="11921" width="10.5703125" style="2" customWidth="1"/>
    <col min="11922" max="11922" width="3.85546875" style="2" customWidth="1"/>
    <col min="11923" max="11925" width="14.42578125" style="2" customWidth="1"/>
    <col min="11926" max="11926" width="4.140625" style="2" customWidth="1"/>
    <col min="11927" max="11927" width="15" style="2" customWidth="1"/>
    <col min="11928" max="11929" width="9.140625" style="2" customWidth="1"/>
    <col min="11930" max="11930" width="11.5703125" style="2" customWidth="1"/>
    <col min="11931" max="11931" width="18.140625" style="2" customWidth="1"/>
    <col min="11932" max="11932" width="13.140625" style="2" customWidth="1"/>
    <col min="11933" max="11933" width="12.28515625" style="2" customWidth="1"/>
    <col min="11934" max="12171" width="9.140625" style="2"/>
    <col min="12172" max="12172" width="1.42578125" style="2" customWidth="1"/>
    <col min="12173" max="12173" width="59.5703125" style="2" customWidth="1"/>
    <col min="12174" max="12174" width="9.140625" style="2" customWidth="1"/>
    <col min="12175" max="12176" width="3.85546875" style="2" customWidth="1"/>
    <col min="12177" max="12177" width="10.5703125" style="2" customWidth="1"/>
    <col min="12178" max="12178" width="3.85546875" style="2" customWidth="1"/>
    <col min="12179" max="12181" width="14.42578125" style="2" customWidth="1"/>
    <col min="12182" max="12182" width="4.140625" style="2" customWidth="1"/>
    <col min="12183" max="12183" width="15" style="2" customWidth="1"/>
    <col min="12184" max="12185" width="9.140625" style="2" customWidth="1"/>
    <col min="12186" max="12186" width="11.5703125" style="2" customWidth="1"/>
    <col min="12187" max="12187" width="18.140625" style="2" customWidth="1"/>
    <col min="12188" max="12188" width="13.140625" style="2" customWidth="1"/>
    <col min="12189" max="12189" width="12.28515625" style="2" customWidth="1"/>
    <col min="12190" max="12427" width="9.140625" style="2"/>
    <col min="12428" max="12428" width="1.42578125" style="2" customWidth="1"/>
    <col min="12429" max="12429" width="59.5703125" style="2" customWidth="1"/>
    <col min="12430" max="12430" width="9.140625" style="2" customWidth="1"/>
    <col min="12431" max="12432" width="3.85546875" style="2" customWidth="1"/>
    <col min="12433" max="12433" width="10.5703125" style="2" customWidth="1"/>
    <col min="12434" max="12434" width="3.85546875" style="2" customWidth="1"/>
    <col min="12435" max="12437" width="14.42578125" style="2" customWidth="1"/>
    <col min="12438" max="12438" width="4.140625" style="2" customWidth="1"/>
    <col min="12439" max="12439" width="15" style="2" customWidth="1"/>
    <col min="12440" max="12441" width="9.140625" style="2" customWidth="1"/>
    <col min="12442" max="12442" width="11.5703125" style="2" customWidth="1"/>
    <col min="12443" max="12443" width="18.140625" style="2" customWidth="1"/>
    <col min="12444" max="12444" width="13.140625" style="2" customWidth="1"/>
    <col min="12445" max="12445" width="12.28515625" style="2" customWidth="1"/>
    <col min="12446" max="12683" width="9.140625" style="2"/>
    <col min="12684" max="12684" width="1.42578125" style="2" customWidth="1"/>
    <col min="12685" max="12685" width="59.5703125" style="2" customWidth="1"/>
    <col min="12686" max="12686" width="9.140625" style="2" customWidth="1"/>
    <col min="12687" max="12688" width="3.85546875" style="2" customWidth="1"/>
    <col min="12689" max="12689" width="10.5703125" style="2" customWidth="1"/>
    <col min="12690" max="12690" width="3.85546875" style="2" customWidth="1"/>
    <col min="12691" max="12693" width="14.42578125" style="2" customWidth="1"/>
    <col min="12694" max="12694" width="4.140625" style="2" customWidth="1"/>
    <col min="12695" max="12695" width="15" style="2" customWidth="1"/>
    <col min="12696" max="12697" width="9.140625" style="2" customWidth="1"/>
    <col min="12698" max="12698" width="11.5703125" style="2" customWidth="1"/>
    <col min="12699" max="12699" width="18.140625" style="2" customWidth="1"/>
    <col min="12700" max="12700" width="13.140625" style="2" customWidth="1"/>
    <col min="12701" max="12701" width="12.28515625" style="2" customWidth="1"/>
    <col min="12702" max="12939" width="9.140625" style="2"/>
    <col min="12940" max="12940" width="1.42578125" style="2" customWidth="1"/>
    <col min="12941" max="12941" width="59.5703125" style="2" customWidth="1"/>
    <col min="12942" max="12942" width="9.140625" style="2" customWidth="1"/>
    <col min="12943" max="12944" width="3.85546875" style="2" customWidth="1"/>
    <col min="12945" max="12945" width="10.5703125" style="2" customWidth="1"/>
    <col min="12946" max="12946" width="3.85546875" style="2" customWidth="1"/>
    <col min="12947" max="12949" width="14.42578125" style="2" customWidth="1"/>
    <col min="12950" max="12950" width="4.140625" style="2" customWidth="1"/>
    <col min="12951" max="12951" width="15" style="2" customWidth="1"/>
    <col min="12952" max="12953" width="9.140625" style="2" customWidth="1"/>
    <col min="12954" max="12954" width="11.5703125" style="2" customWidth="1"/>
    <col min="12955" max="12955" width="18.140625" style="2" customWidth="1"/>
    <col min="12956" max="12956" width="13.140625" style="2" customWidth="1"/>
    <col min="12957" max="12957" width="12.28515625" style="2" customWidth="1"/>
    <col min="12958" max="13195" width="9.140625" style="2"/>
    <col min="13196" max="13196" width="1.42578125" style="2" customWidth="1"/>
    <col min="13197" max="13197" width="59.5703125" style="2" customWidth="1"/>
    <col min="13198" max="13198" width="9.140625" style="2" customWidth="1"/>
    <col min="13199" max="13200" width="3.85546875" style="2" customWidth="1"/>
    <col min="13201" max="13201" width="10.5703125" style="2" customWidth="1"/>
    <col min="13202" max="13202" width="3.85546875" style="2" customWidth="1"/>
    <col min="13203" max="13205" width="14.42578125" style="2" customWidth="1"/>
    <col min="13206" max="13206" width="4.140625" style="2" customWidth="1"/>
    <col min="13207" max="13207" width="15" style="2" customWidth="1"/>
    <col min="13208" max="13209" width="9.140625" style="2" customWidth="1"/>
    <col min="13210" max="13210" width="11.5703125" style="2" customWidth="1"/>
    <col min="13211" max="13211" width="18.140625" style="2" customWidth="1"/>
    <col min="13212" max="13212" width="13.140625" style="2" customWidth="1"/>
    <col min="13213" max="13213" width="12.28515625" style="2" customWidth="1"/>
    <col min="13214" max="13451" width="9.140625" style="2"/>
    <col min="13452" max="13452" width="1.42578125" style="2" customWidth="1"/>
    <col min="13453" max="13453" width="59.5703125" style="2" customWidth="1"/>
    <col min="13454" max="13454" width="9.140625" style="2" customWidth="1"/>
    <col min="13455" max="13456" width="3.85546875" style="2" customWidth="1"/>
    <col min="13457" max="13457" width="10.5703125" style="2" customWidth="1"/>
    <col min="13458" max="13458" width="3.85546875" style="2" customWidth="1"/>
    <col min="13459" max="13461" width="14.42578125" style="2" customWidth="1"/>
    <col min="13462" max="13462" width="4.140625" style="2" customWidth="1"/>
    <col min="13463" max="13463" width="15" style="2" customWidth="1"/>
    <col min="13464" max="13465" width="9.140625" style="2" customWidth="1"/>
    <col min="13466" max="13466" width="11.5703125" style="2" customWidth="1"/>
    <col min="13467" max="13467" width="18.140625" style="2" customWidth="1"/>
    <col min="13468" max="13468" width="13.140625" style="2" customWidth="1"/>
    <col min="13469" max="13469" width="12.28515625" style="2" customWidth="1"/>
    <col min="13470" max="13707" width="9.140625" style="2"/>
    <col min="13708" max="13708" width="1.42578125" style="2" customWidth="1"/>
    <col min="13709" max="13709" width="59.5703125" style="2" customWidth="1"/>
    <col min="13710" max="13710" width="9.140625" style="2" customWidth="1"/>
    <col min="13711" max="13712" width="3.85546875" style="2" customWidth="1"/>
    <col min="13713" max="13713" width="10.5703125" style="2" customWidth="1"/>
    <col min="13714" max="13714" width="3.85546875" style="2" customWidth="1"/>
    <col min="13715" max="13717" width="14.42578125" style="2" customWidth="1"/>
    <col min="13718" max="13718" width="4.140625" style="2" customWidth="1"/>
    <col min="13719" max="13719" width="15" style="2" customWidth="1"/>
    <col min="13720" max="13721" width="9.140625" style="2" customWidth="1"/>
    <col min="13722" max="13722" width="11.5703125" style="2" customWidth="1"/>
    <col min="13723" max="13723" width="18.140625" style="2" customWidth="1"/>
    <col min="13724" max="13724" width="13.140625" style="2" customWidth="1"/>
    <col min="13725" max="13725" width="12.28515625" style="2" customWidth="1"/>
    <col min="13726" max="13963" width="9.140625" style="2"/>
    <col min="13964" max="13964" width="1.42578125" style="2" customWidth="1"/>
    <col min="13965" max="13965" width="59.5703125" style="2" customWidth="1"/>
    <col min="13966" max="13966" width="9.140625" style="2" customWidth="1"/>
    <col min="13967" max="13968" width="3.85546875" style="2" customWidth="1"/>
    <col min="13969" max="13969" width="10.5703125" style="2" customWidth="1"/>
    <col min="13970" max="13970" width="3.85546875" style="2" customWidth="1"/>
    <col min="13971" max="13973" width="14.42578125" style="2" customWidth="1"/>
    <col min="13974" max="13974" width="4.140625" style="2" customWidth="1"/>
    <col min="13975" max="13975" width="15" style="2" customWidth="1"/>
    <col min="13976" max="13977" width="9.140625" style="2" customWidth="1"/>
    <col min="13978" max="13978" width="11.5703125" style="2" customWidth="1"/>
    <col min="13979" max="13979" width="18.140625" style="2" customWidth="1"/>
    <col min="13980" max="13980" width="13.140625" style="2" customWidth="1"/>
    <col min="13981" max="13981" width="12.28515625" style="2" customWidth="1"/>
    <col min="13982" max="14219" width="9.140625" style="2"/>
    <col min="14220" max="14220" width="1.42578125" style="2" customWidth="1"/>
    <col min="14221" max="14221" width="59.5703125" style="2" customWidth="1"/>
    <col min="14222" max="14222" width="9.140625" style="2" customWidth="1"/>
    <col min="14223" max="14224" width="3.85546875" style="2" customWidth="1"/>
    <col min="14225" max="14225" width="10.5703125" style="2" customWidth="1"/>
    <col min="14226" max="14226" width="3.85546875" style="2" customWidth="1"/>
    <col min="14227" max="14229" width="14.42578125" style="2" customWidth="1"/>
    <col min="14230" max="14230" width="4.140625" style="2" customWidth="1"/>
    <col min="14231" max="14231" width="15" style="2" customWidth="1"/>
    <col min="14232" max="14233" width="9.140625" style="2" customWidth="1"/>
    <col min="14234" max="14234" width="11.5703125" style="2" customWidth="1"/>
    <col min="14235" max="14235" width="18.140625" style="2" customWidth="1"/>
    <col min="14236" max="14236" width="13.140625" style="2" customWidth="1"/>
    <col min="14237" max="14237" width="12.28515625" style="2" customWidth="1"/>
    <col min="14238" max="14475" width="9.140625" style="2"/>
    <col min="14476" max="14476" width="1.42578125" style="2" customWidth="1"/>
    <col min="14477" max="14477" width="59.5703125" style="2" customWidth="1"/>
    <col min="14478" max="14478" width="9.140625" style="2" customWidth="1"/>
    <col min="14479" max="14480" width="3.85546875" style="2" customWidth="1"/>
    <col min="14481" max="14481" width="10.5703125" style="2" customWidth="1"/>
    <col min="14482" max="14482" width="3.85546875" style="2" customWidth="1"/>
    <col min="14483" max="14485" width="14.42578125" style="2" customWidth="1"/>
    <col min="14486" max="14486" width="4.140625" style="2" customWidth="1"/>
    <col min="14487" max="14487" width="15" style="2" customWidth="1"/>
    <col min="14488" max="14489" width="9.140625" style="2" customWidth="1"/>
    <col min="14490" max="14490" width="11.5703125" style="2" customWidth="1"/>
    <col min="14491" max="14491" width="18.140625" style="2" customWidth="1"/>
    <col min="14492" max="14492" width="13.140625" style="2" customWidth="1"/>
    <col min="14493" max="14493" width="12.28515625" style="2" customWidth="1"/>
    <col min="14494" max="14731" width="9.140625" style="2"/>
    <col min="14732" max="14732" width="1.42578125" style="2" customWidth="1"/>
    <col min="14733" max="14733" width="59.5703125" style="2" customWidth="1"/>
    <col min="14734" max="14734" width="9.140625" style="2" customWidth="1"/>
    <col min="14735" max="14736" width="3.85546875" style="2" customWidth="1"/>
    <col min="14737" max="14737" width="10.5703125" style="2" customWidth="1"/>
    <col min="14738" max="14738" width="3.85546875" style="2" customWidth="1"/>
    <col min="14739" max="14741" width="14.42578125" style="2" customWidth="1"/>
    <col min="14742" max="14742" width="4.140625" style="2" customWidth="1"/>
    <col min="14743" max="14743" width="15" style="2" customWidth="1"/>
    <col min="14744" max="14745" width="9.140625" style="2" customWidth="1"/>
    <col min="14746" max="14746" width="11.5703125" style="2" customWidth="1"/>
    <col min="14747" max="14747" width="18.140625" style="2" customWidth="1"/>
    <col min="14748" max="14748" width="13.140625" style="2" customWidth="1"/>
    <col min="14749" max="14749" width="12.28515625" style="2" customWidth="1"/>
    <col min="14750" max="14987" width="9.140625" style="2"/>
    <col min="14988" max="14988" width="1.42578125" style="2" customWidth="1"/>
    <col min="14989" max="14989" width="59.5703125" style="2" customWidth="1"/>
    <col min="14990" max="14990" width="9.140625" style="2" customWidth="1"/>
    <col min="14991" max="14992" width="3.85546875" style="2" customWidth="1"/>
    <col min="14993" max="14993" width="10.5703125" style="2" customWidth="1"/>
    <col min="14994" max="14994" width="3.85546875" style="2" customWidth="1"/>
    <col min="14995" max="14997" width="14.42578125" style="2" customWidth="1"/>
    <col min="14998" max="14998" width="4.140625" style="2" customWidth="1"/>
    <col min="14999" max="14999" width="15" style="2" customWidth="1"/>
    <col min="15000" max="15001" width="9.140625" style="2" customWidth="1"/>
    <col min="15002" max="15002" width="11.5703125" style="2" customWidth="1"/>
    <col min="15003" max="15003" width="18.140625" style="2" customWidth="1"/>
    <col min="15004" max="15004" width="13.140625" style="2" customWidth="1"/>
    <col min="15005" max="15005" width="12.28515625" style="2" customWidth="1"/>
    <col min="15006" max="15243" width="9.140625" style="2"/>
    <col min="15244" max="15244" width="1.42578125" style="2" customWidth="1"/>
    <col min="15245" max="15245" width="59.5703125" style="2" customWidth="1"/>
    <col min="15246" max="15246" width="9.140625" style="2" customWidth="1"/>
    <col min="15247" max="15248" width="3.85546875" style="2" customWidth="1"/>
    <col min="15249" max="15249" width="10.5703125" style="2" customWidth="1"/>
    <col min="15250" max="15250" width="3.85546875" style="2" customWidth="1"/>
    <col min="15251" max="15253" width="14.42578125" style="2" customWidth="1"/>
    <col min="15254" max="15254" width="4.140625" style="2" customWidth="1"/>
    <col min="15255" max="15255" width="15" style="2" customWidth="1"/>
    <col min="15256" max="15257" width="9.140625" style="2" customWidth="1"/>
    <col min="15258" max="15258" width="11.5703125" style="2" customWidth="1"/>
    <col min="15259" max="15259" width="18.140625" style="2" customWidth="1"/>
    <col min="15260" max="15260" width="13.140625" style="2" customWidth="1"/>
    <col min="15261" max="15261" width="12.28515625" style="2" customWidth="1"/>
    <col min="15262" max="15499" width="9.140625" style="2"/>
    <col min="15500" max="15500" width="1.42578125" style="2" customWidth="1"/>
    <col min="15501" max="15501" width="59.5703125" style="2" customWidth="1"/>
    <col min="15502" max="15502" width="9.140625" style="2" customWidth="1"/>
    <col min="15503" max="15504" width="3.85546875" style="2" customWidth="1"/>
    <col min="15505" max="15505" width="10.5703125" style="2" customWidth="1"/>
    <col min="15506" max="15506" width="3.85546875" style="2" customWidth="1"/>
    <col min="15507" max="15509" width="14.42578125" style="2" customWidth="1"/>
    <col min="15510" max="15510" width="4.140625" style="2" customWidth="1"/>
    <col min="15511" max="15511" width="15" style="2" customWidth="1"/>
    <col min="15512" max="15513" width="9.140625" style="2" customWidth="1"/>
    <col min="15514" max="15514" width="11.5703125" style="2" customWidth="1"/>
    <col min="15515" max="15515" width="18.140625" style="2" customWidth="1"/>
    <col min="15516" max="15516" width="13.140625" style="2" customWidth="1"/>
    <col min="15517" max="15517" width="12.28515625" style="2" customWidth="1"/>
    <col min="15518" max="15755" width="9.140625" style="2"/>
    <col min="15756" max="15756" width="1.42578125" style="2" customWidth="1"/>
    <col min="15757" max="15757" width="59.5703125" style="2" customWidth="1"/>
    <col min="15758" max="15758" width="9.140625" style="2" customWidth="1"/>
    <col min="15759" max="15760" width="3.85546875" style="2" customWidth="1"/>
    <col min="15761" max="15761" width="10.5703125" style="2" customWidth="1"/>
    <col min="15762" max="15762" width="3.85546875" style="2" customWidth="1"/>
    <col min="15763" max="15765" width="14.42578125" style="2" customWidth="1"/>
    <col min="15766" max="15766" width="4.140625" style="2" customWidth="1"/>
    <col min="15767" max="15767" width="15" style="2" customWidth="1"/>
    <col min="15768" max="15769" width="9.140625" style="2" customWidth="1"/>
    <col min="15770" max="15770" width="11.5703125" style="2" customWidth="1"/>
    <col min="15771" max="15771" width="18.140625" style="2" customWidth="1"/>
    <col min="15772" max="15772" width="13.140625" style="2" customWidth="1"/>
    <col min="15773" max="15773" width="12.28515625" style="2" customWidth="1"/>
    <col min="15774" max="16011" width="9.140625" style="2"/>
    <col min="16012" max="16012" width="1.42578125" style="2" customWidth="1"/>
    <col min="16013" max="16013" width="59.5703125" style="2" customWidth="1"/>
    <col min="16014" max="16014" width="9.140625" style="2" customWidth="1"/>
    <col min="16015" max="16016" width="3.85546875" style="2" customWidth="1"/>
    <col min="16017" max="16017" width="10.5703125" style="2" customWidth="1"/>
    <col min="16018" max="16018" width="3.85546875" style="2" customWidth="1"/>
    <col min="16019" max="16021" width="14.42578125" style="2" customWidth="1"/>
    <col min="16022" max="16022" width="4.140625" style="2" customWidth="1"/>
    <col min="16023" max="16023" width="15" style="2" customWidth="1"/>
    <col min="16024" max="16025" width="9.140625" style="2" customWidth="1"/>
    <col min="16026" max="16026" width="11.5703125" style="2" customWidth="1"/>
    <col min="16027" max="16027" width="18.140625" style="2" customWidth="1"/>
    <col min="16028" max="16028" width="13.140625" style="2" customWidth="1"/>
    <col min="16029" max="16029" width="12.28515625" style="2" customWidth="1"/>
    <col min="16030" max="16384" width="9.140625" style="2"/>
  </cols>
  <sheetData>
    <row r="1" spans="1:55" x14ac:dyDescent="0.25">
      <c r="I1" s="156" t="s">
        <v>882</v>
      </c>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row>
    <row r="2" spans="1:55" ht="102.75" customHeight="1" x14ac:dyDescent="0.25">
      <c r="I2" s="160" t="s">
        <v>874</v>
      </c>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row>
    <row r="3" spans="1:55" s="70" customFormat="1" ht="18" customHeight="1" x14ac:dyDescent="0.25">
      <c r="A3" s="2"/>
      <c r="E3" s="71"/>
      <c r="F3" s="71"/>
      <c r="G3" s="40"/>
      <c r="H3" s="43"/>
      <c r="I3" s="110" t="s">
        <v>887</v>
      </c>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row>
    <row r="4" spans="1:55" s="70" customFormat="1" ht="75.75" customHeight="1" x14ac:dyDescent="0.25">
      <c r="A4" s="2"/>
      <c r="E4" s="71"/>
      <c r="F4" s="71"/>
      <c r="G4" s="72"/>
      <c r="H4" s="42"/>
      <c r="I4" s="160" t="s">
        <v>879</v>
      </c>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row>
    <row r="5" spans="1:55" ht="59.25" customHeight="1" x14ac:dyDescent="0.25">
      <c r="A5" s="161" t="s">
        <v>883</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row>
    <row r="6" spans="1:55" s="41" customFormat="1" ht="17.25" customHeight="1" x14ac:dyDescent="0.25">
      <c r="A6" s="45"/>
      <c r="B6" s="45"/>
      <c r="C6" s="45"/>
      <c r="D6" s="45"/>
      <c r="E6" s="46"/>
      <c r="F6" s="46"/>
      <c r="G6" s="46"/>
      <c r="H6" s="44"/>
      <c r="I6" s="45"/>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BC6" s="41" t="s">
        <v>2</v>
      </c>
    </row>
    <row r="7" spans="1:55" ht="19.5" customHeight="1" x14ac:dyDescent="0.25">
      <c r="A7" s="34" t="s">
        <v>308</v>
      </c>
      <c r="B7" s="34"/>
      <c r="C7" s="34"/>
      <c r="D7" s="34"/>
      <c r="E7" s="34" t="s">
        <v>309</v>
      </c>
      <c r="F7" s="52" t="s">
        <v>310</v>
      </c>
      <c r="G7" s="52" t="s">
        <v>311</v>
      </c>
      <c r="H7" s="48" t="s">
        <v>312</v>
      </c>
      <c r="I7" s="52" t="s">
        <v>313</v>
      </c>
      <c r="J7" s="52" t="s">
        <v>314</v>
      </c>
      <c r="K7" s="34" t="s">
        <v>297</v>
      </c>
      <c r="L7" s="34" t="s">
        <v>315</v>
      </c>
      <c r="M7" s="34" t="s">
        <v>302</v>
      </c>
      <c r="N7" s="48" t="s">
        <v>316</v>
      </c>
      <c r="O7" s="34" t="s">
        <v>297</v>
      </c>
      <c r="P7" s="34" t="s">
        <v>315</v>
      </c>
      <c r="Q7" s="34" t="s">
        <v>302</v>
      </c>
      <c r="R7" s="48" t="s">
        <v>317</v>
      </c>
      <c r="S7" s="34" t="s">
        <v>297</v>
      </c>
      <c r="T7" s="34" t="s">
        <v>315</v>
      </c>
      <c r="U7" s="34" t="s">
        <v>302</v>
      </c>
      <c r="V7" s="48" t="s">
        <v>848</v>
      </c>
      <c r="W7" s="34" t="s">
        <v>297</v>
      </c>
      <c r="X7" s="34" t="s">
        <v>315</v>
      </c>
      <c r="Y7" s="34" t="s">
        <v>302</v>
      </c>
      <c r="Z7" s="48" t="s">
        <v>318</v>
      </c>
      <c r="AA7" s="34" t="s">
        <v>297</v>
      </c>
      <c r="AB7" s="34" t="s">
        <v>315</v>
      </c>
      <c r="AC7" s="34" t="s">
        <v>302</v>
      </c>
      <c r="AD7" s="52" t="s">
        <v>319</v>
      </c>
      <c r="AE7" s="34" t="s">
        <v>297</v>
      </c>
      <c r="AF7" s="34" t="s">
        <v>315</v>
      </c>
      <c r="AG7" s="34" t="s">
        <v>302</v>
      </c>
      <c r="AH7" s="48" t="s">
        <v>320</v>
      </c>
      <c r="AI7" s="34" t="s">
        <v>297</v>
      </c>
      <c r="AJ7" s="34" t="s">
        <v>315</v>
      </c>
      <c r="AK7" s="34" t="s">
        <v>302</v>
      </c>
      <c r="AL7" s="48" t="s">
        <v>321</v>
      </c>
      <c r="AM7" s="34" t="s">
        <v>297</v>
      </c>
      <c r="AN7" s="34" t="s">
        <v>315</v>
      </c>
      <c r="AO7" s="34" t="s">
        <v>302</v>
      </c>
      <c r="AP7" s="52" t="s">
        <v>322</v>
      </c>
      <c r="AQ7" s="34" t="s">
        <v>297</v>
      </c>
      <c r="AR7" s="34" t="s">
        <v>315</v>
      </c>
      <c r="AS7" s="34" t="s">
        <v>302</v>
      </c>
      <c r="AT7" s="48" t="s">
        <v>320</v>
      </c>
      <c r="AU7" s="34" t="s">
        <v>297</v>
      </c>
      <c r="AV7" s="34" t="s">
        <v>315</v>
      </c>
      <c r="AW7" s="34" t="s">
        <v>302</v>
      </c>
      <c r="AX7" s="48" t="s">
        <v>321</v>
      </c>
      <c r="AY7" s="34" t="s">
        <v>297</v>
      </c>
      <c r="AZ7" s="34" t="s">
        <v>315</v>
      </c>
      <c r="BA7" s="34" t="s">
        <v>302</v>
      </c>
      <c r="BB7" s="64" t="s">
        <v>849</v>
      </c>
      <c r="BC7" s="64" t="s">
        <v>850</v>
      </c>
    </row>
    <row r="8" spans="1:55" s="116" customFormat="1" ht="21" customHeight="1" x14ac:dyDescent="0.25">
      <c r="A8" s="13" t="s">
        <v>327</v>
      </c>
      <c r="B8" s="111"/>
      <c r="C8" s="111"/>
      <c r="D8" s="111"/>
      <c r="E8" s="128">
        <v>854</v>
      </c>
      <c r="F8" s="113" t="s">
        <v>328</v>
      </c>
      <c r="G8" s="113"/>
      <c r="H8" s="119"/>
      <c r="I8" s="113"/>
      <c r="J8" s="76">
        <f t="shared" ref="J8:BA8" si="0">J9+J15+J63+J67+J88+J92</f>
        <v>35166725</v>
      </c>
      <c r="K8" s="76">
        <f t="shared" si="0"/>
        <v>1618525</v>
      </c>
      <c r="L8" s="76">
        <f t="shared" si="0"/>
        <v>33525100</v>
      </c>
      <c r="M8" s="76">
        <f t="shared" si="0"/>
        <v>23100</v>
      </c>
      <c r="N8" s="76">
        <f t="shared" si="0"/>
        <v>2737375</v>
      </c>
      <c r="O8" s="76">
        <f t="shared" si="0"/>
        <v>0</v>
      </c>
      <c r="P8" s="76">
        <f t="shared" si="0"/>
        <v>2737375</v>
      </c>
      <c r="Q8" s="76">
        <f t="shared" si="0"/>
        <v>0</v>
      </c>
      <c r="R8" s="76">
        <f t="shared" si="0"/>
        <v>37904100</v>
      </c>
      <c r="S8" s="76">
        <f t="shared" si="0"/>
        <v>1618525</v>
      </c>
      <c r="T8" s="76">
        <f t="shared" si="0"/>
        <v>36262475</v>
      </c>
      <c r="U8" s="76">
        <f t="shared" si="0"/>
        <v>23100</v>
      </c>
      <c r="V8" s="76">
        <f t="shared" si="0"/>
        <v>547133.89</v>
      </c>
      <c r="W8" s="76">
        <f t="shared" si="0"/>
        <v>482962.89</v>
      </c>
      <c r="X8" s="76">
        <f t="shared" si="0"/>
        <v>64171</v>
      </c>
      <c r="Y8" s="76">
        <f t="shared" si="0"/>
        <v>0</v>
      </c>
      <c r="Z8" s="76">
        <f t="shared" si="0"/>
        <v>38451233.890000001</v>
      </c>
      <c r="AA8" s="76">
        <f t="shared" si="0"/>
        <v>2101487.8899999997</v>
      </c>
      <c r="AB8" s="76">
        <f t="shared" si="0"/>
        <v>36326646</v>
      </c>
      <c r="AC8" s="76">
        <f t="shared" si="0"/>
        <v>23100</v>
      </c>
      <c r="AD8" s="76">
        <f t="shared" si="0"/>
        <v>32672591</v>
      </c>
      <c r="AE8" s="76">
        <f t="shared" si="0"/>
        <v>1570072</v>
      </c>
      <c r="AF8" s="76">
        <f t="shared" si="0"/>
        <v>31079419</v>
      </c>
      <c r="AG8" s="76">
        <f t="shared" si="0"/>
        <v>23100</v>
      </c>
      <c r="AH8" s="76">
        <f t="shared" si="0"/>
        <v>1740.15</v>
      </c>
      <c r="AI8" s="76">
        <f t="shared" si="0"/>
        <v>0</v>
      </c>
      <c r="AJ8" s="76">
        <f t="shared" si="0"/>
        <v>1740.15</v>
      </c>
      <c r="AK8" s="76">
        <f t="shared" si="0"/>
        <v>0</v>
      </c>
      <c r="AL8" s="76">
        <f t="shared" si="0"/>
        <v>32674331.149999999</v>
      </c>
      <c r="AM8" s="76">
        <f t="shared" si="0"/>
        <v>1570072</v>
      </c>
      <c r="AN8" s="76">
        <f t="shared" si="0"/>
        <v>31081159.149999999</v>
      </c>
      <c r="AO8" s="76">
        <f t="shared" si="0"/>
        <v>23100</v>
      </c>
      <c r="AP8" s="76">
        <f t="shared" si="0"/>
        <v>35720564</v>
      </c>
      <c r="AQ8" s="76">
        <f t="shared" si="0"/>
        <v>1569723</v>
      </c>
      <c r="AR8" s="76">
        <f t="shared" si="0"/>
        <v>34127741</v>
      </c>
      <c r="AS8" s="76">
        <f t="shared" si="0"/>
        <v>23100</v>
      </c>
      <c r="AT8" s="76">
        <f t="shared" si="0"/>
        <v>2.1800000000000002</v>
      </c>
      <c r="AU8" s="76">
        <f t="shared" si="0"/>
        <v>0</v>
      </c>
      <c r="AV8" s="76">
        <f t="shared" si="0"/>
        <v>2.1800000000000002</v>
      </c>
      <c r="AW8" s="76">
        <f t="shared" si="0"/>
        <v>0</v>
      </c>
      <c r="AX8" s="76">
        <f t="shared" si="0"/>
        <v>35720566.18</v>
      </c>
      <c r="AY8" s="76">
        <f t="shared" si="0"/>
        <v>1569723</v>
      </c>
      <c r="AZ8" s="76">
        <f t="shared" si="0"/>
        <v>34127743.18</v>
      </c>
      <c r="BA8" s="76">
        <f t="shared" si="0"/>
        <v>23100</v>
      </c>
      <c r="BB8" s="123">
        <v>0</v>
      </c>
      <c r="BC8" s="123">
        <v>0</v>
      </c>
    </row>
    <row r="9" spans="1:55" s="116" customFormat="1" ht="27.75" hidden="1" customHeight="1" x14ac:dyDescent="0.25">
      <c r="A9" s="13" t="s">
        <v>639</v>
      </c>
      <c r="B9" s="111"/>
      <c r="C9" s="111"/>
      <c r="D9" s="111"/>
      <c r="E9" s="128">
        <v>854</v>
      </c>
      <c r="F9" s="113" t="s">
        <v>328</v>
      </c>
      <c r="G9" s="113" t="s">
        <v>401</v>
      </c>
      <c r="H9" s="119"/>
      <c r="I9" s="113"/>
      <c r="J9" s="76">
        <f t="shared" ref="J9:BA9" si="1">J10</f>
        <v>357700</v>
      </c>
      <c r="K9" s="76">
        <f t="shared" si="1"/>
        <v>0</v>
      </c>
      <c r="L9" s="76">
        <f t="shared" si="1"/>
        <v>357700</v>
      </c>
      <c r="M9" s="76">
        <f t="shared" si="1"/>
        <v>0</v>
      </c>
      <c r="N9" s="76">
        <f t="shared" si="1"/>
        <v>30100</v>
      </c>
      <c r="O9" s="76">
        <f t="shared" si="1"/>
        <v>0</v>
      </c>
      <c r="P9" s="76">
        <f t="shared" si="1"/>
        <v>30100</v>
      </c>
      <c r="Q9" s="76">
        <f t="shared" si="1"/>
        <v>0</v>
      </c>
      <c r="R9" s="76">
        <f t="shared" si="1"/>
        <v>387800</v>
      </c>
      <c r="S9" s="76">
        <f t="shared" si="1"/>
        <v>0</v>
      </c>
      <c r="T9" s="76">
        <f t="shared" si="1"/>
        <v>387800</v>
      </c>
      <c r="U9" s="76">
        <f t="shared" si="1"/>
        <v>0</v>
      </c>
      <c r="V9" s="76">
        <f t="shared" si="1"/>
        <v>0</v>
      </c>
      <c r="W9" s="76">
        <f t="shared" si="1"/>
        <v>0</v>
      </c>
      <c r="X9" s="76">
        <f t="shared" si="1"/>
        <v>0</v>
      </c>
      <c r="Y9" s="76">
        <f t="shared" si="1"/>
        <v>0</v>
      </c>
      <c r="Z9" s="76">
        <f t="shared" si="1"/>
        <v>387800</v>
      </c>
      <c r="AA9" s="76">
        <f t="shared" si="1"/>
        <v>0</v>
      </c>
      <c r="AB9" s="76">
        <f t="shared" si="1"/>
        <v>387800</v>
      </c>
      <c r="AC9" s="76">
        <f t="shared" si="1"/>
        <v>0</v>
      </c>
      <c r="AD9" s="76">
        <f t="shared" si="1"/>
        <v>323900</v>
      </c>
      <c r="AE9" s="76">
        <f t="shared" si="1"/>
        <v>0</v>
      </c>
      <c r="AF9" s="76">
        <f t="shared" si="1"/>
        <v>323900</v>
      </c>
      <c r="AG9" s="76">
        <f t="shared" si="1"/>
        <v>0</v>
      </c>
      <c r="AH9" s="76">
        <f t="shared" si="1"/>
        <v>0</v>
      </c>
      <c r="AI9" s="76">
        <f t="shared" si="1"/>
        <v>0</v>
      </c>
      <c r="AJ9" s="76">
        <f t="shared" si="1"/>
        <v>0</v>
      </c>
      <c r="AK9" s="76">
        <f t="shared" si="1"/>
        <v>0</v>
      </c>
      <c r="AL9" s="76">
        <f t="shared" si="1"/>
        <v>323900</v>
      </c>
      <c r="AM9" s="76">
        <f t="shared" si="1"/>
        <v>0</v>
      </c>
      <c r="AN9" s="76">
        <f t="shared" si="1"/>
        <v>323900</v>
      </c>
      <c r="AO9" s="76">
        <f t="shared" si="1"/>
        <v>0</v>
      </c>
      <c r="AP9" s="76">
        <f t="shared" si="1"/>
        <v>323900</v>
      </c>
      <c r="AQ9" s="76">
        <f t="shared" si="1"/>
        <v>0</v>
      </c>
      <c r="AR9" s="76">
        <f t="shared" si="1"/>
        <v>323900</v>
      </c>
      <c r="AS9" s="76">
        <f t="shared" si="1"/>
        <v>0</v>
      </c>
      <c r="AT9" s="76">
        <f t="shared" si="1"/>
        <v>0</v>
      </c>
      <c r="AU9" s="76">
        <f t="shared" si="1"/>
        <v>0</v>
      </c>
      <c r="AV9" s="76">
        <f t="shared" si="1"/>
        <v>0</v>
      </c>
      <c r="AW9" s="76">
        <f t="shared" si="1"/>
        <v>0</v>
      </c>
      <c r="AX9" s="76">
        <f t="shared" si="1"/>
        <v>323900</v>
      </c>
      <c r="AY9" s="76">
        <f t="shared" si="1"/>
        <v>0</v>
      </c>
      <c r="AZ9" s="76">
        <f t="shared" si="1"/>
        <v>323900</v>
      </c>
      <c r="BA9" s="76">
        <f t="shared" si="1"/>
        <v>0</v>
      </c>
      <c r="BB9" s="123">
        <v>0</v>
      </c>
      <c r="BC9" s="123">
        <v>0</v>
      </c>
    </row>
    <row r="10" spans="1:55" s="116" customFormat="1" ht="27.75" hidden="1" customHeight="1" x14ac:dyDescent="0.25">
      <c r="A10" s="13" t="s">
        <v>354</v>
      </c>
      <c r="B10" s="128"/>
      <c r="C10" s="128"/>
      <c r="D10" s="128"/>
      <c r="E10" s="128">
        <v>854</v>
      </c>
      <c r="F10" s="113" t="s">
        <v>353</v>
      </c>
      <c r="G10" s="113" t="s">
        <v>401</v>
      </c>
      <c r="H10" s="119" t="s">
        <v>640</v>
      </c>
      <c r="I10" s="113"/>
      <c r="J10" s="76">
        <f t="shared" ref="J10:BA10" si="2">J11+J13</f>
        <v>357700</v>
      </c>
      <c r="K10" s="76">
        <f t="shared" si="2"/>
        <v>0</v>
      </c>
      <c r="L10" s="76">
        <f t="shared" si="2"/>
        <v>357700</v>
      </c>
      <c r="M10" s="76">
        <f t="shared" si="2"/>
        <v>0</v>
      </c>
      <c r="N10" s="76">
        <f t="shared" si="2"/>
        <v>30100</v>
      </c>
      <c r="O10" s="76">
        <f t="shared" si="2"/>
        <v>0</v>
      </c>
      <c r="P10" s="76">
        <f t="shared" si="2"/>
        <v>30100</v>
      </c>
      <c r="Q10" s="76">
        <f t="shared" si="2"/>
        <v>0</v>
      </c>
      <c r="R10" s="76">
        <f t="shared" si="2"/>
        <v>387800</v>
      </c>
      <c r="S10" s="76">
        <f t="shared" si="2"/>
        <v>0</v>
      </c>
      <c r="T10" s="76">
        <f t="shared" si="2"/>
        <v>387800</v>
      </c>
      <c r="U10" s="76">
        <f t="shared" si="2"/>
        <v>0</v>
      </c>
      <c r="V10" s="76">
        <f t="shared" si="2"/>
        <v>0</v>
      </c>
      <c r="W10" s="76">
        <f t="shared" si="2"/>
        <v>0</v>
      </c>
      <c r="X10" s="76">
        <f t="shared" si="2"/>
        <v>0</v>
      </c>
      <c r="Y10" s="76">
        <f t="shared" si="2"/>
        <v>0</v>
      </c>
      <c r="Z10" s="76">
        <f t="shared" si="2"/>
        <v>387800</v>
      </c>
      <c r="AA10" s="76">
        <f t="shared" si="2"/>
        <v>0</v>
      </c>
      <c r="AB10" s="76">
        <f t="shared" si="2"/>
        <v>387800</v>
      </c>
      <c r="AC10" s="76">
        <f t="shared" si="2"/>
        <v>0</v>
      </c>
      <c r="AD10" s="76">
        <f t="shared" si="2"/>
        <v>323900</v>
      </c>
      <c r="AE10" s="76">
        <f t="shared" si="2"/>
        <v>0</v>
      </c>
      <c r="AF10" s="76">
        <f t="shared" si="2"/>
        <v>323900</v>
      </c>
      <c r="AG10" s="76">
        <f t="shared" si="2"/>
        <v>0</v>
      </c>
      <c r="AH10" s="76">
        <f t="shared" si="2"/>
        <v>0</v>
      </c>
      <c r="AI10" s="76">
        <f t="shared" si="2"/>
        <v>0</v>
      </c>
      <c r="AJ10" s="76">
        <f t="shared" si="2"/>
        <v>0</v>
      </c>
      <c r="AK10" s="76">
        <f t="shared" si="2"/>
        <v>0</v>
      </c>
      <c r="AL10" s="76">
        <f t="shared" si="2"/>
        <v>323900</v>
      </c>
      <c r="AM10" s="76">
        <f t="shared" si="2"/>
        <v>0</v>
      </c>
      <c r="AN10" s="76">
        <f t="shared" si="2"/>
        <v>323900</v>
      </c>
      <c r="AO10" s="76">
        <f t="shared" si="2"/>
        <v>0</v>
      </c>
      <c r="AP10" s="76">
        <f t="shared" si="2"/>
        <v>323900</v>
      </c>
      <c r="AQ10" s="76">
        <f t="shared" si="2"/>
        <v>0</v>
      </c>
      <c r="AR10" s="76">
        <f t="shared" si="2"/>
        <v>323900</v>
      </c>
      <c r="AS10" s="76">
        <f t="shared" si="2"/>
        <v>0</v>
      </c>
      <c r="AT10" s="76">
        <f t="shared" si="2"/>
        <v>0</v>
      </c>
      <c r="AU10" s="76">
        <f t="shared" si="2"/>
        <v>0</v>
      </c>
      <c r="AV10" s="76">
        <f t="shared" si="2"/>
        <v>0</v>
      </c>
      <c r="AW10" s="76">
        <f t="shared" si="2"/>
        <v>0</v>
      </c>
      <c r="AX10" s="76">
        <f t="shared" si="2"/>
        <v>323900</v>
      </c>
      <c r="AY10" s="76">
        <f t="shared" si="2"/>
        <v>0</v>
      </c>
      <c r="AZ10" s="76">
        <f t="shared" si="2"/>
        <v>323900</v>
      </c>
      <c r="BA10" s="76">
        <f t="shared" si="2"/>
        <v>0</v>
      </c>
      <c r="BB10" s="123">
        <v>0</v>
      </c>
      <c r="BC10" s="123">
        <v>0</v>
      </c>
    </row>
    <row r="11" spans="1:55" s="116" customFormat="1" ht="27.75" hidden="1" customHeight="1" x14ac:dyDescent="0.25">
      <c r="A11" s="13" t="s">
        <v>333</v>
      </c>
      <c r="B11" s="128"/>
      <c r="C11" s="128"/>
      <c r="D11" s="128"/>
      <c r="E11" s="128">
        <v>854</v>
      </c>
      <c r="F11" s="113" t="s">
        <v>328</v>
      </c>
      <c r="G11" s="113" t="s">
        <v>401</v>
      </c>
      <c r="H11" s="119" t="s">
        <v>640</v>
      </c>
      <c r="I11" s="113" t="s">
        <v>334</v>
      </c>
      <c r="J11" s="76">
        <f t="shared" ref="J11:BA11" si="3">J12</f>
        <v>301300</v>
      </c>
      <c r="K11" s="76">
        <f t="shared" si="3"/>
        <v>0</v>
      </c>
      <c r="L11" s="76">
        <f t="shared" si="3"/>
        <v>301300</v>
      </c>
      <c r="M11" s="76">
        <f t="shared" si="3"/>
        <v>0</v>
      </c>
      <c r="N11" s="76">
        <f t="shared" si="3"/>
        <v>30100</v>
      </c>
      <c r="O11" s="76">
        <f t="shared" si="3"/>
        <v>0</v>
      </c>
      <c r="P11" s="76">
        <f t="shared" si="3"/>
        <v>30100</v>
      </c>
      <c r="Q11" s="76">
        <f t="shared" si="3"/>
        <v>0</v>
      </c>
      <c r="R11" s="76">
        <f t="shared" si="3"/>
        <v>331400</v>
      </c>
      <c r="S11" s="76">
        <f t="shared" si="3"/>
        <v>0</v>
      </c>
      <c r="T11" s="76">
        <f t="shared" si="3"/>
        <v>331400</v>
      </c>
      <c r="U11" s="76">
        <f t="shared" si="3"/>
        <v>0</v>
      </c>
      <c r="V11" s="76">
        <f t="shared" si="3"/>
        <v>0</v>
      </c>
      <c r="W11" s="76">
        <f t="shared" si="3"/>
        <v>0</v>
      </c>
      <c r="X11" s="76">
        <f t="shared" si="3"/>
        <v>0</v>
      </c>
      <c r="Y11" s="76">
        <f t="shared" si="3"/>
        <v>0</v>
      </c>
      <c r="Z11" s="76">
        <f t="shared" si="3"/>
        <v>331400</v>
      </c>
      <c r="AA11" s="76">
        <f t="shared" si="3"/>
        <v>0</v>
      </c>
      <c r="AB11" s="76">
        <f t="shared" si="3"/>
        <v>331400</v>
      </c>
      <c r="AC11" s="76">
        <f t="shared" si="3"/>
        <v>0</v>
      </c>
      <c r="AD11" s="76">
        <f t="shared" si="3"/>
        <v>301300</v>
      </c>
      <c r="AE11" s="76">
        <f t="shared" si="3"/>
        <v>0</v>
      </c>
      <c r="AF11" s="76">
        <f t="shared" si="3"/>
        <v>301300</v>
      </c>
      <c r="AG11" s="76">
        <f t="shared" si="3"/>
        <v>0</v>
      </c>
      <c r="AH11" s="76">
        <f t="shared" si="3"/>
        <v>0</v>
      </c>
      <c r="AI11" s="76">
        <f t="shared" si="3"/>
        <v>0</v>
      </c>
      <c r="AJ11" s="76">
        <f t="shared" si="3"/>
        <v>0</v>
      </c>
      <c r="AK11" s="76">
        <f t="shared" si="3"/>
        <v>0</v>
      </c>
      <c r="AL11" s="76">
        <f t="shared" si="3"/>
        <v>301300</v>
      </c>
      <c r="AM11" s="76">
        <f t="shared" si="3"/>
        <v>0</v>
      </c>
      <c r="AN11" s="76">
        <f t="shared" si="3"/>
        <v>301300</v>
      </c>
      <c r="AO11" s="76">
        <f t="shared" si="3"/>
        <v>0</v>
      </c>
      <c r="AP11" s="76">
        <f t="shared" si="3"/>
        <v>301300</v>
      </c>
      <c r="AQ11" s="76">
        <f t="shared" si="3"/>
        <v>0</v>
      </c>
      <c r="AR11" s="76">
        <f t="shared" si="3"/>
        <v>301300</v>
      </c>
      <c r="AS11" s="76">
        <f t="shared" si="3"/>
        <v>0</v>
      </c>
      <c r="AT11" s="76">
        <f t="shared" si="3"/>
        <v>0</v>
      </c>
      <c r="AU11" s="76">
        <f t="shared" si="3"/>
        <v>0</v>
      </c>
      <c r="AV11" s="76">
        <f t="shared" si="3"/>
        <v>0</v>
      </c>
      <c r="AW11" s="76">
        <f t="shared" si="3"/>
        <v>0</v>
      </c>
      <c r="AX11" s="76">
        <f t="shared" si="3"/>
        <v>301300</v>
      </c>
      <c r="AY11" s="76">
        <f t="shared" si="3"/>
        <v>0</v>
      </c>
      <c r="AZ11" s="76">
        <f t="shared" si="3"/>
        <v>301300</v>
      </c>
      <c r="BA11" s="76">
        <f t="shared" si="3"/>
        <v>0</v>
      </c>
      <c r="BB11" s="123">
        <v>0</v>
      </c>
      <c r="BC11" s="123">
        <v>0</v>
      </c>
    </row>
    <row r="12" spans="1:55" s="116" customFormat="1" ht="27.75" hidden="1" customHeight="1" x14ac:dyDescent="0.25">
      <c r="A12" s="13" t="s">
        <v>647</v>
      </c>
      <c r="B12" s="128"/>
      <c r="C12" s="128"/>
      <c r="D12" s="128"/>
      <c r="E12" s="128">
        <v>854</v>
      </c>
      <c r="F12" s="113" t="s">
        <v>328</v>
      </c>
      <c r="G12" s="113" t="s">
        <v>401</v>
      </c>
      <c r="H12" s="119" t="s">
        <v>640</v>
      </c>
      <c r="I12" s="113" t="s">
        <v>336</v>
      </c>
      <c r="J12" s="76">
        <f>'3.ВС'!J489</f>
        <v>301300</v>
      </c>
      <c r="K12" s="76">
        <f>'3.ВС'!K489</f>
        <v>0</v>
      </c>
      <c r="L12" s="76">
        <f>'3.ВС'!L489</f>
        <v>301300</v>
      </c>
      <c r="M12" s="76">
        <f>'3.ВС'!M489</f>
        <v>0</v>
      </c>
      <c r="N12" s="76">
        <f>'3.ВС'!N489</f>
        <v>30100</v>
      </c>
      <c r="O12" s="76">
        <f>'3.ВС'!O489</f>
        <v>0</v>
      </c>
      <c r="P12" s="76">
        <f>'3.ВС'!P489</f>
        <v>30100</v>
      </c>
      <c r="Q12" s="76">
        <f>'3.ВС'!Q489</f>
        <v>0</v>
      </c>
      <c r="R12" s="76">
        <f>'3.ВС'!R489</f>
        <v>331400</v>
      </c>
      <c r="S12" s="76">
        <f>'3.ВС'!S489</f>
        <v>0</v>
      </c>
      <c r="T12" s="76">
        <f>'3.ВС'!T489</f>
        <v>331400</v>
      </c>
      <c r="U12" s="76">
        <f>'3.ВС'!U489</f>
        <v>0</v>
      </c>
      <c r="V12" s="76">
        <f>'3.ВС'!V489</f>
        <v>0</v>
      </c>
      <c r="W12" s="76">
        <f>'3.ВС'!W489</f>
        <v>0</v>
      </c>
      <c r="X12" s="76">
        <f>'3.ВС'!X489</f>
        <v>0</v>
      </c>
      <c r="Y12" s="76">
        <f>'3.ВС'!Y489</f>
        <v>0</v>
      </c>
      <c r="Z12" s="76">
        <f>'3.ВС'!Z489</f>
        <v>331400</v>
      </c>
      <c r="AA12" s="76">
        <f>'3.ВС'!AA489</f>
        <v>0</v>
      </c>
      <c r="AB12" s="76">
        <f>'3.ВС'!AB489</f>
        <v>331400</v>
      </c>
      <c r="AC12" s="76">
        <f>'3.ВС'!AC489</f>
        <v>0</v>
      </c>
      <c r="AD12" s="76">
        <f>'3.ВС'!AD489</f>
        <v>301300</v>
      </c>
      <c r="AE12" s="76">
        <f>'3.ВС'!AE489</f>
        <v>0</v>
      </c>
      <c r="AF12" s="76">
        <f>'3.ВС'!AF489</f>
        <v>301300</v>
      </c>
      <c r="AG12" s="76">
        <f>'3.ВС'!AG489</f>
        <v>0</v>
      </c>
      <c r="AH12" s="76">
        <f>'3.ВС'!AH489</f>
        <v>0</v>
      </c>
      <c r="AI12" s="76">
        <f>'3.ВС'!AI489</f>
        <v>0</v>
      </c>
      <c r="AJ12" s="76">
        <f>'3.ВС'!AJ489</f>
        <v>0</v>
      </c>
      <c r="AK12" s="76">
        <f>'3.ВС'!AK489</f>
        <v>0</v>
      </c>
      <c r="AL12" s="76">
        <f>'3.ВС'!AL489</f>
        <v>301300</v>
      </c>
      <c r="AM12" s="76">
        <f>'3.ВС'!AM489</f>
        <v>0</v>
      </c>
      <c r="AN12" s="76">
        <f>'3.ВС'!AN489</f>
        <v>301300</v>
      </c>
      <c r="AO12" s="76">
        <f>'3.ВС'!AO489</f>
        <v>0</v>
      </c>
      <c r="AP12" s="76">
        <f>'3.ВС'!AP489</f>
        <v>301300</v>
      </c>
      <c r="AQ12" s="76">
        <f>'3.ВС'!AQ489</f>
        <v>0</v>
      </c>
      <c r="AR12" s="76">
        <f>'3.ВС'!AR489</f>
        <v>301300</v>
      </c>
      <c r="AS12" s="76">
        <f>'3.ВС'!AS489</f>
        <v>0</v>
      </c>
      <c r="AT12" s="76">
        <f>'3.ВС'!AT489</f>
        <v>0</v>
      </c>
      <c r="AU12" s="76">
        <f>'3.ВС'!AU489</f>
        <v>0</v>
      </c>
      <c r="AV12" s="76">
        <f>'3.ВС'!AV489</f>
        <v>0</v>
      </c>
      <c r="AW12" s="76">
        <f>'3.ВС'!AW489</f>
        <v>0</v>
      </c>
      <c r="AX12" s="76">
        <f>'3.ВС'!AX489</f>
        <v>301300</v>
      </c>
      <c r="AY12" s="76">
        <f>'3.ВС'!AY489</f>
        <v>0</v>
      </c>
      <c r="AZ12" s="76">
        <f>'3.ВС'!AZ489</f>
        <v>301300</v>
      </c>
      <c r="BA12" s="76">
        <f>'3.ВС'!BA489</f>
        <v>0</v>
      </c>
      <c r="BB12" s="123">
        <v>0</v>
      </c>
      <c r="BC12" s="123">
        <v>0</v>
      </c>
    </row>
    <row r="13" spans="1:55" s="116" customFormat="1" ht="27.75" hidden="1" customHeight="1" x14ac:dyDescent="0.25">
      <c r="A13" s="111" t="s">
        <v>337</v>
      </c>
      <c r="B13" s="128"/>
      <c r="C13" s="128"/>
      <c r="D13" s="128"/>
      <c r="E13" s="128">
        <v>854</v>
      </c>
      <c r="F13" s="113" t="s">
        <v>328</v>
      </c>
      <c r="G13" s="113" t="s">
        <v>401</v>
      </c>
      <c r="H13" s="119" t="s">
        <v>640</v>
      </c>
      <c r="I13" s="113" t="s">
        <v>338</v>
      </c>
      <c r="J13" s="76">
        <f t="shared" ref="J13:BA13" si="4">J14</f>
        <v>56400</v>
      </c>
      <c r="K13" s="76">
        <f t="shared" si="4"/>
        <v>0</v>
      </c>
      <c r="L13" s="76">
        <f t="shared" si="4"/>
        <v>56400</v>
      </c>
      <c r="M13" s="76">
        <f t="shared" si="4"/>
        <v>0</v>
      </c>
      <c r="N13" s="76">
        <f t="shared" si="4"/>
        <v>0</v>
      </c>
      <c r="O13" s="76">
        <f t="shared" si="4"/>
        <v>0</v>
      </c>
      <c r="P13" s="76">
        <f t="shared" si="4"/>
        <v>0</v>
      </c>
      <c r="Q13" s="76">
        <f t="shared" si="4"/>
        <v>0</v>
      </c>
      <c r="R13" s="76">
        <f t="shared" si="4"/>
        <v>56400</v>
      </c>
      <c r="S13" s="76">
        <f t="shared" si="4"/>
        <v>0</v>
      </c>
      <c r="T13" s="76">
        <f t="shared" si="4"/>
        <v>56400</v>
      </c>
      <c r="U13" s="76">
        <f t="shared" si="4"/>
        <v>0</v>
      </c>
      <c r="V13" s="76">
        <f t="shared" si="4"/>
        <v>0</v>
      </c>
      <c r="W13" s="76">
        <f t="shared" si="4"/>
        <v>0</v>
      </c>
      <c r="X13" s="76">
        <f t="shared" si="4"/>
        <v>0</v>
      </c>
      <c r="Y13" s="76">
        <f t="shared" si="4"/>
        <v>0</v>
      </c>
      <c r="Z13" s="76">
        <f t="shared" si="4"/>
        <v>56400</v>
      </c>
      <c r="AA13" s="76">
        <f t="shared" si="4"/>
        <v>0</v>
      </c>
      <c r="AB13" s="76">
        <f t="shared" si="4"/>
        <v>56400</v>
      </c>
      <c r="AC13" s="76">
        <f t="shared" si="4"/>
        <v>0</v>
      </c>
      <c r="AD13" s="76">
        <f t="shared" si="4"/>
        <v>22600</v>
      </c>
      <c r="AE13" s="76">
        <f t="shared" si="4"/>
        <v>0</v>
      </c>
      <c r="AF13" s="76">
        <f t="shared" si="4"/>
        <v>22600</v>
      </c>
      <c r="AG13" s="76">
        <f t="shared" si="4"/>
        <v>0</v>
      </c>
      <c r="AH13" s="76">
        <f t="shared" si="4"/>
        <v>0</v>
      </c>
      <c r="AI13" s="76">
        <f t="shared" si="4"/>
        <v>0</v>
      </c>
      <c r="AJ13" s="76">
        <f t="shared" si="4"/>
        <v>0</v>
      </c>
      <c r="AK13" s="76">
        <f t="shared" si="4"/>
        <v>0</v>
      </c>
      <c r="AL13" s="76">
        <f t="shared" si="4"/>
        <v>22600</v>
      </c>
      <c r="AM13" s="76">
        <f t="shared" si="4"/>
        <v>0</v>
      </c>
      <c r="AN13" s="76">
        <f t="shared" si="4"/>
        <v>22600</v>
      </c>
      <c r="AO13" s="76">
        <f t="shared" si="4"/>
        <v>0</v>
      </c>
      <c r="AP13" s="76">
        <f t="shared" si="4"/>
        <v>22600</v>
      </c>
      <c r="AQ13" s="76">
        <f t="shared" si="4"/>
        <v>0</v>
      </c>
      <c r="AR13" s="76">
        <f t="shared" si="4"/>
        <v>22600</v>
      </c>
      <c r="AS13" s="76">
        <f t="shared" si="4"/>
        <v>0</v>
      </c>
      <c r="AT13" s="76">
        <f t="shared" si="4"/>
        <v>0</v>
      </c>
      <c r="AU13" s="76">
        <f t="shared" si="4"/>
        <v>0</v>
      </c>
      <c r="AV13" s="76">
        <f t="shared" si="4"/>
        <v>0</v>
      </c>
      <c r="AW13" s="76">
        <f t="shared" si="4"/>
        <v>0</v>
      </c>
      <c r="AX13" s="76">
        <f t="shared" si="4"/>
        <v>22600</v>
      </c>
      <c r="AY13" s="76">
        <f t="shared" si="4"/>
        <v>0</v>
      </c>
      <c r="AZ13" s="76">
        <f t="shared" si="4"/>
        <v>22600</v>
      </c>
      <c r="BA13" s="76">
        <f t="shared" si="4"/>
        <v>0</v>
      </c>
      <c r="BB13" s="123">
        <v>0</v>
      </c>
      <c r="BC13" s="123">
        <v>0</v>
      </c>
    </row>
    <row r="14" spans="1:55" s="116" customFormat="1" ht="27.75" hidden="1" customHeight="1" x14ac:dyDescent="0.25">
      <c r="A14" s="111" t="s">
        <v>339</v>
      </c>
      <c r="B14" s="128"/>
      <c r="C14" s="128"/>
      <c r="D14" s="128"/>
      <c r="E14" s="128">
        <v>854</v>
      </c>
      <c r="F14" s="113" t="s">
        <v>328</v>
      </c>
      <c r="G14" s="113" t="s">
        <v>401</v>
      </c>
      <c r="H14" s="119" t="s">
        <v>640</v>
      </c>
      <c r="I14" s="113" t="s">
        <v>340</v>
      </c>
      <c r="J14" s="76">
        <f>'3.ВС'!J491</f>
        <v>56400</v>
      </c>
      <c r="K14" s="76">
        <f>'3.ВС'!K491</f>
        <v>0</v>
      </c>
      <c r="L14" s="76">
        <f>'3.ВС'!L491</f>
        <v>56400</v>
      </c>
      <c r="M14" s="76">
        <f>'3.ВС'!M491</f>
        <v>0</v>
      </c>
      <c r="N14" s="76">
        <f>'3.ВС'!N491</f>
        <v>0</v>
      </c>
      <c r="O14" s="76">
        <f>'3.ВС'!O491</f>
        <v>0</v>
      </c>
      <c r="P14" s="76">
        <f>'3.ВС'!P491</f>
        <v>0</v>
      </c>
      <c r="Q14" s="76">
        <f>'3.ВС'!Q491</f>
        <v>0</v>
      </c>
      <c r="R14" s="76">
        <f>'3.ВС'!R491</f>
        <v>56400</v>
      </c>
      <c r="S14" s="76">
        <f>'3.ВС'!S491</f>
        <v>0</v>
      </c>
      <c r="T14" s="76">
        <f>'3.ВС'!T491</f>
        <v>56400</v>
      </c>
      <c r="U14" s="76">
        <f>'3.ВС'!U491</f>
        <v>0</v>
      </c>
      <c r="V14" s="76">
        <f>'3.ВС'!V491</f>
        <v>0</v>
      </c>
      <c r="W14" s="76">
        <f>'3.ВС'!W491</f>
        <v>0</v>
      </c>
      <c r="X14" s="76">
        <f>'3.ВС'!X491</f>
        <v>0</v>
      </c>
      <c r="Y14" s="76">
        <f>'3.ВС'!Y491</f>
        <v>0</v>
      </c>
      <c r="Z14" s="76">
        <f>'3.ВС'!Z491</f>
        <v>56400</v>
      </c>
      <c r="AA14" s="76">
        <f>'3.ВС'!AA491</f>
        <v>0</v>
      </c>
      <c r="AB14" s="76">
        <f>'3.ВС'!AB491</f>
        <v>56400</v>
      </c>
      <c r="AC14" s="76">
        <f>'3.ВС'!AC491</f>
        <v>0</v>
      </c>
      <c r="AD14" s="76">
        <f>'3.ВС'!AD491</f>
        <v>22600</v>
      </c>
      <c r="AE14" s="76">
        <f>'3.ВС'!AE491</f>
        <v>0</v>
      </c>
      <c r="AF14" s="76">
        <f>'3.ВС'!AF491</f>
        <v>22600</v>
      </c>
      <c r="AG14" s="76">
        <f>'3.ВС'!AG491</f>
        <v>0</v>
      </c>
      <c r="AH14" s="76">
        <f>'3.ВС'!AH491</f>
        <v>0</v>
      </c>
      <c r="AI14" s="76">
        <f>'3.ВС'!AI491</f>
        <v>0</v>
      </c>
      <c r="AJ14" s="76">
        <f>'3.ВС'!AJ491</f>
        <v>0</v>
      </c>
      <c r="AK14" s="76">
        <f>'3.ВС'!AK491</f>
        <v>0</v>
      </c>
      <c r="AL14" s="76">
        <f>'3.ВС'!AL491</f>
        <v>22600</v>
      </c>
      <c r="AM14" s="76">
        <f>'3.ВС'!AM491</f>
        <v>0</v>
      </c>
      <c r="AN14" s="76">
        <f>'3.ВС'!AN491</f>
        <v>22600</v>
      </c>
      <c r="AO14" s="76">
        <f>'3.ВС'!AO491</f>
        <v>0</v>
      </c>
      <c r="AP14" s="76">
        <f>'3.ВС'!AP491</f>
        <v>22600</v>
      </c>
      <c r="AQ14" s="76">
        <f>'3.ВС'!AQ491</f>
        <v>0</v>
      </c>
      <c r="AR14" s="76">
        <f>'3.ВС'!AR491</f>
        <v>22600</v>
      </c>
      <c r="AS14" s="76">
        <f>'3.ВС'!AS491</f>
        <v>0</v>
      </c>
      <c r="AT14" s="76">
        <f>'3.ВС'!AT491</f>
        <v>0</v>
      </c>
      <c r="AU14" s="76">
        <f>'3.ВС'!AU491</f>
        <v>0</v>
      </c>
      <c r="AV14" s="76">
        <f>'3.ВС'!AV491</f>
        <v>0</v>
      </c>
      <c r="AW14" s="76">
        <f>'3.ВС'!AW491</f>
        <v>0</v>
      </c>
      <c r="AX14" s="76">
        <f>'3.ВС'!AX491</f>
        <v>22600</v>
      </c>
      <c r="AY14" s="76">
        <f>'3.ВС'!AY491</f>
        <v>0</v>
      </c>
      <c r="AZ14" s="76">
        <f>'3.ВС'!AZ491</f>
        <v>22600</v>
      </c>
      <c r="BA14" s="76">
        <f>'3.ВС'!BA491</f>
        <v>0</v>
      </c>
      <c r="BB14" s="123">
        <v>0</v>
      </c>
      <c r="BC14" s="123">
        <v>0</v>
      </c>
    </row>
    <row r="15" spans="1:55" s="116" customFormat="1" ht="73.5" customHeight="1" x14ac:dyDescent="0.25">
      <c r="A15" s="13" t="s">
        <v>329</v>
      </c>
      <c r="B15" s="111"/>
      <c r="C15" s="111"/>
      <c r="D15" s="111"/>
      <c r="E15" s="128">
        <v>851</v>
      </c>
      <c r="F15" s="113" t="s">
        <v>328</v>
      </c>
      <c r="G15" s="113" t="s">
        <v>330</v>
      </c>
      <c r="H15" s="119"/>
      <c r="I15" s="113"/>
      <c r="J15" s="76">
        <f>J16+J21+J26+J31+J36+J39+J57+J48+J51+J54</f>
        <v>24133140</v>
      </c>
      <c r="K15" s="76">
        <f t="shared" ref="K15:BA15" si="5">K16+K21+K26+K31+K36+K39+K57+K48+K51+K54</f>
        <v>1566940</v>
      </c>
      <c r="L15" s="76">
        <f t="shared" si="5"/>
        <v>22563500</v>
      </c>
      <c r="M15" s="76">
        <f t="shared" si="5"/>
        <v>2700</v>
      </c>
      <c r="N15" s="76">
        <f t="shared" si="5"/>
        <v>1765575</v>
      </c>
      <c r="O15" s="76">
        <f t="shared" si="5"/>
        <v>0</v>
      </c>
      <c r="P15" s="76">
        <f t="shared" si="5"/>
        <v>1765575</v>
      </c>
      <c r="Q15" s="76">
        <f t="shared" si="5"/>
        <v>0</v>
      </c>
      <c r="R15" s="76">
        <f>R16+R21+R26+R31+R36+R39+R57+R48+R51+R54+R60</f>
        <v>25898715</v>
      </c>
      <c r="S15" s="76">
        <f t="shared" ref="S15:AC15" si="6">S16+S21+S26+S31+S36+S39+S57+S48+S51+S54+S60</f>
        <v>1566940</v>
      </c>
      <c r="T15" s="76">
        <f t="shared" si="6"/>
        <v>24329075</v>
      </c>
      <c r="U15" s="76">
        <f t="shared" si="6"/>
        <v>2700</v>
      </c>
      <c r="V15" s="76">
        <f t="shared" si="6"/>
        <v>331523.36</v>
      </c>
      <c r="W15" s="76">
        <f t="shared" si="6"/>
        <v>331523.36</v>
      </c>
      <c r="X15" s="76">
        <f t="shared" si="6"/>
        <v>0</v>
      </c>
      <c r="Y15" s="76">
        <f t="shared" si="6"/>
        <v>0</v>
      </c>
      <c r="Z15" s="76">
        <f t="shared" si="6"/>
        <v>26230238.359999999</v>
      </c>
      <c r="AA15" s="76">
        <f t="shared" si="6"/>
        <v>1898463.3599999999</v>
      </c>
      <c r="AB15" s="76">
        <f t="shared" si="6"/>
        <v>24329075</v>
      </c>
      <c r="AC15" s="76">
        <f t="shared" si="6"/>
        <v>2700</v>
      </c>
      <c r="AD15" s="76">
        <f t="shared" si="5"/>
        <v>20291440</v>
      </c>
      <c r="AE15" s="76">
        <f t="shared" si="5"/>
        <v>1566940</v>
      </c>
      <c r="AF15" s="76">
        <f t="shared" si="5"/>
        <v>18721800</v>
      </c>
      <c r="AG15" s="76">
        <f t="shared" si="5"/>
        <v>2700</v>
      </c>
      <c r="AH15" s="76">
        <f t="shared" si="5"/>
        <v>0</v>
      </c>
      <c r="AI15" s="76">
        <f t="shared" si="5"/>
        <v>0</v>
      </c>
      <c r="AJ15" s="76">
        <f t="shared" si="5"/>
        <v>0</v>
      </c>
      <c r="AK15" s="76">
        <f t="shared" si="5"/>
        <v>0</v>
      </c>
      <c r="AL15" s="76">
        <f t="shared" si="5"/>
        <v>20291440</v>
      </c>
      <c r="AM15" s="76">
        <f t="shared" si="5"/>
        <v>1566940</v>
      </c>
      <c r="AN15" s="76">
        <f t="shared" si="5"/>
        <v>18721800</v>
      </c>
      <c r="AO15" s="76">
        <f t="shared" si="5"/>
        <v>2700</v>
      </c>
      <c r="AP15" s="76">
        <f t="shared" si="5"/>
        <v>20291440</v>
      </c>
      <c r="AQ15" s="76">
        <f t="shared" si="5"/>
        <v>1566940</v>
      </c>
      <c r="AR15" s="76">
        <f t="shared" si="5"/>
        <v>18721800</v>
      </c>
      <c r="AS15" s="76">
        <f t="shared" si="5"/>
        <v>2700</v>
      </c>
      <c r="AT15" s="76">
        <f t="shared" si="5"/>
        <v>0</v>
      </c>
      <c r="AU15" s="76">
        <f t="shared" si="5"/>
        <v>0</v>
      </c>
      <c r="AV15" s="76">
        <f t="shared" si="5"/>
        <v>0</v>
      </c>
      <c r="AW15" s="76">
        <f t="shared" si="5"/>
        <v>0</v>
      </c>
      <c r="AX15" s="76">
        <f t="shared" si="5"/>
        <v>20291440</v>
      </c>
      <c r="AY15" s="76">
        <f t="shared" si="5"/>
        <v>1566940</v>
      </c>
      <c r="AZ15" s="76">
        <f t="shared" si="5"/>
        <v>18721800</v>
      </c>
      <c r="BA15" s="76">
        <f t="shared" si="5"/>
        <v>2700</v>
      </c>
      <c r="BB15" s="123">
        <v>0</v>
      </c>
      <c r="BC15" s="123">
        <v>0</v>
      </c>
    </row>
    <row r="16" spans="1:55" s="11" customFormat="1" ht="222.75" customHeight="1" x14ac:dyDescent="0.25">
      <c r="A16" s="61" t="s">
        <v>331</v>
      </c>
      <c r="B16" s="12"/>
      <c r="C16" s="12"/>
      <c r="D16" s="12"/>
      <c r="E16" s="62">
        <v>851</v>
      </c>
      <c r="F16" s="63" t="s">
        <v>328</v>
      </c>
      <c r="G16" s="63" t="s">
        <v>330</v>
      </c>
      <c r="H16" s="60" t="s">
        <v>332</v>
      </c>
      <c r="I16" s="63"/>
      <c r="J16" s="77">
        <f>J17+J19</f>
        <v>783270</v>
      </c>
      <c r="K16" s="77">
        <f t="shared" ref="K16:BA16" si="7">K17+K19</f>
        <v>783270</v>
      </c>
      <c r="L16" s="77">
        <f t="shared" si="7"/>
        <v>0</v>
      </c>
      <c r="M16" s="77">
        <f t="shared" si="7"/>
        <v>0</v>
      </c>
      <c r="N16" s="77">
        <f t="shared" si="7"/>
        <v>0</v>
      </c>
      <c r="O16" s="77">
        <f t="shared" si="7"/>
        <v>0</v>
      </c>
      <c r="P16" s="77">
        <f t="shared" si="7"/>
        <v>0</v>
      </c>
      <c r="Q16" s="77">
        <f t="shared" si="7"/>
        <v>0</v>
      </c>
      <c r="R16" s="77">
        <f t="shared" si="7"/>
        <v>783270</v>
      </c>
      <c r="S16" s="77">
        <f t="shared" si="7"/>
        <v>783270</v>
      </c>
      <c r="T16" s="77">
        <f t="shared" si="7"/>
        <v>0</v>
      </c>
      <c r="U16" s="77">
        <f t="shared" si="7"/>
        <v>0</v>
      </c>
      <c r="V16" s="77">
        <f t="shared" si="7"/>
        <v>0</v>
      </c>
      <c r="W16" s="77">
        <f t="shared" si="7"/>
        <v>0</v>
      </c>
      <c r="X16" s="77">
        <f t="shared" si="7"/>
        <v>0</v>
      </c>
      <c r="Y16" s="77">
        <f t="shared" si="7"/>
        <v>0</v>
      </c>
      <c r="Z16" s="77">
        <f t="shared" si="7"/>
        <v>783270</v>
      </c>
      <c r="AA16" s="77">
        <f t="shared" si="7"/>
        <v>783270</v>
      </c>
      <c r="AB16" s="77">
        <f t="shared" si="7"/>
        <v>0</v>
      </c>
      <c r="AC16" s="77">
        <f t="shared" si="7"/>
        <v>0</v>
      </c>
      <c r="AD16" s="77">
        <f t="shared" si="7"/>
        <v>783270</v>
      </c>
      <c r="AE16" s="77">
        <f t="shared" si="7"/>
        <v>783270</v>
      </c>
      <c r="AF16" s="77">
        <f t="shared" si="7"/>
        <v>0</v>
      </c>
      <c r="AG16" s="77">
        <f t="shared" si="7"/>
        <v>0</v>
      </c>
      <c r="AH16" s="77">
        <f t="shared" si="7"/>
        <v>0</v>
      </c>
      <c r="AI16" s="77">
        <f t="shared" si="7"/>
        <v>0</v>
      </c>
      <c r="AJ16" s="77">
        <f t="shared" si="7"/>
        <v>0</v>
      </c>
      <c r="AK16" s="77">
        <f t="shared" si="7"/>
        <v>0</v>
      </c>
      <c r="AL16" s="77">
        <f t="shared" si="7"/>
        <v>783270</v>
      </c>
      <c r="AM16" s="77">
        <f t="shared" si="7"/>
        <v>783270</v>
      </c>
      <c r="AN16" s="77">
        <f t="shared" si="7"/>
        <v>0</v>
      </c>
      <c r="AO16" s="77">
        <f t="shared" si="7"/>
        <v>0</v>
      </c>
      <c r="AP16" s="77">
        <f t="shared" si="7"/>
        <v>783270</v>
      </c>
      <c r="AQ16" s="77">
        <f t="shared" si="7"/>
        <v>783270</v>
      </c>
      <c r="AR16" s="77">
        <f t="shared" si="7"/>
        <v>0</v>
      </c>
      <c r="AS16" s="77">
        <f t="shared" si="7"/>
        <v>0</v>
      </c>
      <c r="AT16" s="77">
        <f t="shared" si="7"/>
        <v>0</v>
      </c>
      <c r="AU16" s="77">
        <f t="shared" si="7"/>
        <v>0</v>
      </c>
      <c r="AV16" s="77">
        <f t="shared" si="7"/>
        <v>0</v>
      </c>
      <c r="AW16" s="77">
        <f t="shared" si="7"/>
        <v>0</v>
      </c>
      <c r="AX16" s="77">
        <f t="shared" si="7"/>
        <v>783270</v>
      </c>
      <c r="AY16" s="77">
        <f t="shared" si="7"/>
        <v>783270</v>
      </c>
      <c r="AZ16" s="77">
        <f t="shared" si="7"/>
        <v>0</v>
      </c>
      <c r="BA16" s="77">
        <f t="shared" si="7"/>
        <v>0</v>
      </c>
      <c r="BB16" s="103">
        <v>0</v>
      </c>
      <c r="BC16" s="103">
        <v>0</v>
      </c>
    </row>
    <row r="17" spans="1:55" s="11" customFormat="1" ht="93" customHeight="1" x14ac:dyDescent="0.25">
      <c r="A17" s="61" t="s">
        <v>333</v>
      </c>
      <c r="B17" s="12"/>
      <c r="C17" s="12"/>
      <c r="D17" s="12"/>
      <c r="E17" s="62">
        <v>851</v>
      </c>
      <c r="F17" s="63" t="s">
        <v>328</v>
      </c>
      <c r="G17" s="63" t="s">
        <v>330</v>
      </c>
      <c r="H17" s="60" t="s">
        <v>332</v>
      </c>
      <c r="I17" s="63" t="s">
        <v>334</v>
      </c>
      <c r="J17" s="77">
        <f t="shared" ref="J17:BA17" si="8">J18</f>
        <v>430300</v>
      </c>
      <c r="K17" s="77">
        <f t="shared" si="8"/>
        <v>430300</v>
      </c>
      <c r="L17" s="77">
        <f t="shared" si="8"/>
        <v>0</v>
      </c>
      <c r="M17" s="77">
        <f t="shared" si="8"/>
        <v>0</v>
      </c>
      <c r="N17" s="77">
        <f t="shared" si="8"/>
        <v>40800</v>
      </c>
      <c r="O17" s="77">
        <f t="shared" si="8"/>
        <v>40800</v>
      </c>
      <c r="P17" s="77">
        <f t="shared" si="8"/>
        <v>0</v>
      </c>
      <c r="Q17" s="77">
        <f t="shared" si="8"/>
        <v>0</v>
      </c>
      <c r="R17" s="77">
        <f t="shared" si="8"/>
        <v>471100</v>
      </c>
      <c r="S17" s="77">
        <f t="shared" si="8"/>
        <v>471100</v>
      </c>
      <c r="T17" s="77">
        <f t="shared" si="8"/>
        <v>0</v>
      </c>
      <c r="U17" s="77">
        <f t="shared" si="8"/>
        <v>0</v>
      </c>
      <c r="V17" s="77">
        <f t="shared" si="8"/>
        <v>35029</v>
      </c>
      <c r="W17" s="77">
        <f t="shared" si="8"/>
        <v>35029</v>
      </c>
      <c r="X17" s="77">
        <f t="shared" si="8"/>
        <v>0</v>
      </c>
      <c r="Y17" s="77">
        <f t="shared" si="8"/>
        <v>0</v>
      </c>
      <c r="Z17" s="77">
        <f t="shared" si="8"/>
        <v>506129</v>
      </c>
      <c r="AA17" s="77">
        <f t="shared" si="8"/>
        <v>506129</v>
      </c>
      <c r="AB17" s="77">
        <f t="shared" si="8"/>
        <v>0</v>
      </c>
      <c r="AC17" s="77">
        <f t="shared" si="8"/>
        <v>0</v>
      </c>
      <c r="AD17" s="77">
        <f t="shared" si="8"/>
        <v>430300</v>
      </c>
      <c r="AE17" s="77">
        <f t="shared" si="8"/>
        <v>430300</v>
      </c>
      <c r="AF17" s="77">
        <f t="shared" si="8"/>
        <v>0</v>
      </c>
      <c r="AG17" s="77">
        <f t="shared" si="8"/>
        <v>0</v>
      </c>
      <c r="AH17" s="77">
        <f t="shared" si="8"/>
        <v>0</v>
      </c>
      <c r="AI17" s="77">
        <f t="shared" si="8"/>
        <v>0</v>
      </c>
      <c r="AJ17" s="77">
        <f t="shared" si="8"/>
        <v>0</v>
      </c>
      <c r="AK17" s="77">
        <f t="shared" si="8"/>
        <v>0</v>
      </c>
      <c r="AL17" s="77">
        <f t="shared" si="8"/>
        <v>430300</v>
      </c>
      <c r="AM17" s="77">
        <f t="shared" si="8"/>
        <v>430300</v>
      </c>
      <c r="AN17" s="77">
        <f t="shared" si="8"/>
        <v>0</v>
      </c>
      <c r="AO17" s="77">
        <f t="shared" si="8"/>
        <v>0</v>
      </c>
      <c r="AP17" s="77">
        <f t="shared" si="8"/>
        <v>430300</v>
      </c>
      <c r="AQ17" s="77">
        <f t="shared" si="8"/>
        <v>430300</v>
      </c>
      <c r="AR17" s="77">
        <f t="shared" si="8"/>
        <v>0</v>
      </c>
      <c r="AS17" s="77">
        <f t="shared" si="8"/>
        <v>0</v>
      </c>
      <c r="AT17" s="77">
        <f t="shared" si="8"/>
        <v>0</v>
      </c>
      <c r="AU17" s="77">
        <f t="shared" si="8"/>
        <v>0</v>
      </c>
      <c r="AV17" s="77">
        <f t="shared" si="8"/>
        <v>0</v>
      </c>
      <c r="AW17" s="77">
        <f t="shared" si="8"/>
        <v>0</v>
      </c>
      <c r="AX17" s="77">
        <f t="shared" si="8"/>
        <v>430300</v>
      </c>
      <c r="AY17" s="77">
        <f t="shared" si="8"/>
        <v>430300</v>
      </c>
      <c r="AZ17" s="77">
        <f t="shared" si="8"/>
        <v>0</v>
      </c>
      <c r="BA17" s="77">
        <f t="shared" si="8"/>
        <v>0</v>
      </c>
      <c r="BB17" s="103">
        <v>0</v>
      </c>
      <c r="BC17" s="103">
        <v>0</v>
      </c>
    </row>
    <row r="18" spans="1:55" s="11" customFormat="1" ht="31.5" customHeight="1" x14ac:dyDescent="0.25">
      <c r="A18" s="61" t="s">
        <v>335</v>
      </c>
      <c r="B18" s="12"/>
      <c r="C18" s="12"/>
      <c r="D18" s="12"/>
      <c r="E18" s="62">
        <v>851</v>
      </c>
      <c r="F18" s="63" t="s">
        <v>328</v>
      </c>
      <c r="G18" s="63" t="s">
        <v>330</v>
      </c>
      <c r="H18" s="60" t="s">
        <v>332</v>
      </c>
      <c r="I18" s="63" t="s">
        <v>336</v>
      </c>
      <c r="J18" s="77">
        <f>'3.ВС'!J14</f>
        <v>430300</v>
      </c>
      <c r="K18" s="77">
        <f>'3.ВС'!K14</f>
        <v>430300</v>
      </c>
      <c r="L18" s="77">
        <f>'3.ВС'!L14</f>
        <v>0</v>
      </c>
      <c r="M18" s="77">
        <f>'3.ВС'!M14</f>
        <v>0</v>
      </c>
      <c r="N18" s="77">
        <f>'3.ВС'!N14</f>
        <v>40800</v>
      </c>
      <c r="O18" s="77">
        <f>'3.ВС'!O14</f>
        <v>40800</v>
      </c>
      <c r="P18" s="77">
        <f>'3.ВС'!P14</f>
        <v>0</v>
      </c>
      <c r="Q18" s="77">
        <f>'3.ВС'!Q14</f>
        <v>0</v>
      </c>
      <c r="R18" s="77">
        <f>'3.ВС'!R14</f>
        <v>471100</v>
      </c>
      <c r="S18" s="77">
        <f>'3.ВС'!S14</f>
        <v>471100</v>
      </c>
      <c r="T18" s="77">
        <f>'3.ВС'!T14</f>
        <v>0</v>
      </c>
      <c r="U18" s="77">
        <f>'3.ВС'!U14</f>
        <v>0</v>
      </c>
      <c r="V18" s="77">
        <f>'3.ВС'!V14</f>
        <v>35029</v>
      </c>
      <c r="W18" s="77">
        <f>'3.ВС'!W14</f>
        <v>35029</v>
      </c>
      <c r="X18" s="77">
        <f>'3.ВС'!X14</f>
        <v>0</v>
      </c>
      <c r="Y18" s="77">
        <f>'3.ВС'!Y14</f>
        <v>0</v>
      </c>
      <c r="Z18" s="77">
        <f>'3.ВС'!Z14</f>
        <v>506129</v>
      </c>
      <c r="AA18" s="77">
        <f>'3.ВС'!AA14</f>
        <v>506129</v>
      </c>
      <c r="AB18" s="77">
        <f>'3.ВС'!AB14</f>
        <v>0</v>
      </c>
      <c r="AC18" s="77">
        <f>'3.ВС'!AC14</f>
        <v>0</v>
      </c>
      <c r="AD18" s="77">
        <f>'3.ВС'!AD14</f>
        <v>430300</v>
      </c>
      <c r="AE18" s="77">
        <f>'3.ВС'!AE14</f>
        <v>430300</v>
      </c>
      <c r="AF18" s="77">
        <f>'3.ВС'!AF14</f>
        <v>0</v>
      </c>
      <c r="AG18" s="77">
        <f>'3.ВС'!AG14</f>
        <v>0</v>
      </c>
      <c r="AH18" s="77">
        <f>'3.ВС'!AH14</f>
        <v>0</v>
      </c>
      <c r="AI18" s="77">
        <f>'3.ВС'!AI14</f>
        <v>0</v>
      </c>
      <c r="AJ18" s="77">
        <f>'3.ВС'!AJ14</f>
        <v>0</v>
      </c>
      <c r="AK18" s="77">
        <f>'3.ВС'!AK14</f>
        <v>0</v>
      </c>
      <c r="AL18" s="77">
        <f>'3.ВС'!AL14</f>
        <v>430300</v>
      </c>
      <c r="AM18" s="77">
        <f>'3.ВС'!AM14</f>
        <v>430300</v>
      </c>
      <c r="AN18" s="77">
        <f>'3.ВС'!AN14</f>
        <v>0</v>
      </c>
      <c r="AO18" s="77">
        <f>'3.ВС'!AO14</f>
        <v>0</v>
      </c>
      <c r="AP18" s="77">
        <f>'3.ВС'!AP14</f>
        <v>430300</v>
      </c>
      <c r="AQ18" s="77">
        <f>'3.ВС'!AQ14</f>
        <v>430300</v>
      </c>
      <c r="AR18" s="77">
        <f>'3.ВС'!AR14</f>
        <v>0</v>
      </c>
      <c r="AS18" s="77">
        <f>'3.ВС'!AS14</f>
        <v>0</v>
      </c>
      <c r="AT18" s="77">
        <f>'3.ВС'!AT14</f>
        <v>0</v>
      </c>
      <c r="AU18" s="77">
        <f>'3.ВС'!AU14</f>
        <v>0</v>
      </c>
      <c r="AV18" s="77">
        <f>'3.ВС'!AV14</f>
        <v>0</v>
      </c>
      <c r="AW18" s="77">
        <f>'3.ВС'!AW14</f>
        <v>0</v>
      </c>
      <c r="AX18" s="77">
        <f>'3.ВС'!AX14</f>
        <v>430300</v>
      </c>
      <c r="AY18" s="77">
        <f>'3.ВС'!AY14</f>
        <v>430300</v>
      </c>
      <c r="AZ18" s="77">
        <f>'3.ВС'!AZ14</f>
        <v>0</v>
      </c>
      <c r="BA18" s="77">
        <f>'3.ВС'!BA14</f>
        <v>0</v>
      </c>
      <c r="BB18" s="103">
        <v>0</v>
      </c>
      <c r="BC18" s="103">
        <v>0</v>
      </c>
    </row>
    <row r="19" spans="1:55" s="11" customFormat="1" ht="46.5" customHeight="1" x14ac:dyDescent="0.25">
      <c r="A19" s="61" t="s">
        <v>337</v>
      </c>
      <c r="B19" s="12"/>
      <c r="C19" s="12"/>
      <c r="D19" s="12"/>
      <c r="E19" s="62">
        <v>851</v>
      </c>
      <c r="F19" s="63" t="s">
        <v>328</v>
      </c>
      <c r="G19" s="63" t="s">
        <v>330</v>
      </c>
      <c r="H19" s="60" t="s">
        <v>332</v>
      </c>
      <c r="I19" s="63" t="s">
        <v>338</v>
      </c>
      <c r="J19" s="77">
        <f t="shared" ref="J19:BA19" si="9">J20</f>
        <v>352970</v>
      </c>
      <c r="K19" s="77">
        <f t="shared" si="9"/>
        <v>352970</v>
      </c>
      <c r="L19" s="77">
        <f t="shared" si="9"/>
        <v>0</v>
      </c>
      <c r="M19" s="77">
        <f t="shared" si="9"/>
        <v>0</v>
      </c>
      <c r="N19" s="77">
        <f t="shared" si="9"/>
        <v>-40800</v>
      </c>
      <c r="O19" s="77">
        <f t="shared" si="9"/>
        <v>-40800</v>
      </c>
      <c r="P19" s="77">
        <f t="shared" si="9"/>
        <v>0</v>
      </c>
      <c r="Q19" s="77">
        <f t="shared" si="9"/>
        <v>0</v>
      </c>
      <c r="R19" s="77">
        <f t="shared" si="9"/>
        <v>312170</v>
      </c>
      <c r="S19" s="77">
        <f t="shared" si="9"/>
        <v>312170</v>
      </c>
      <c r="T19" s="77">
        <f t="shared" si="9"/>
        <v>0</v>
      </c>
      <c r="U19" s="77">
        <f t="shared" si="9"/>
        <v>0</v>
      </c>
      <c r="V19" s="77">
        <f t="shared" si="9"/>
        <v>-35029</v>
      </c>
      <c r="W19" s="77">
        <f t="shared" si="9"/>
        <v>-35029</v>
      </c>
      <c r="X19" s="77">
        <f t="shared" si="9"/>
        <v>0</v>
      </c>
      <c r="Y19" s="77">
        <f t="shared" si="9"/>
        <v>0</v>
      </c>
      <c r="Z19" s="77">
        <f t="shared" si="9"/>
        <v>277141</v>
      </c>
      <c r="AA19" s="77">
        <f t="shared" si="9"/>
        <v>277141</v>
      </c>
      <c r="AB19" s="77">
        <f t="shared" si="9"/>
        <v>0</v>
      </c>
      <c r="AC19" s="77">
        <f t="shared" si="9"/>
        <v>0</v>
      </c>
      <c r="AD19" s="77">
        <f t="shared" si="9"/>
        <v>352970</v>
      </c>
      <c r="AE19" s="77">
        <f t="shared" si="9"/>
        <v>352970</v>
      </c>
      <c r="AF19" s="77">
        <f t="shared" si="9"/>
        <v>0</v>
      </c>
      <c r="AG19" s="77">
        <f t="shared" si="9"/>
        <v>0</v>
      </c>
      <c r="AH19" s="77">
        <f t="shared" si="9"/>
        <v>0</v>
      </c>
      <c r="AI19" s="77">
        <f t="shared" si="9"/>
        <v>0</v>
      </c>
      <c r="AJ19" s="77">
        <f t="shared" si="9"/>
        <v>0</v>
      </c>
      <c r="AK19" s="77">
        <f t="shared" si="9"/>
        <v>0</v>
      </c>
      <c r="AL19" s="77">
        <f t="shared" si="9"/>
        <v>352970</v>
      </c>
      <c r="AM19" s="77">
        <f t="shared" si="9"/>
        <v>352970</v>
      </c>
      <c r="AN19" s="77">
        <f t="shared" si="9"/>
        <v>0</v>
      </c>
      <c r="AO19" s="77">
        <f t="shared" si="9"/>
        <v>0</v>
      </c>
      <c r="AP19" s="77">
        <f t="shared" si="9"/>
        <v>352970</v>
      </c>
      <c r="AQ19" s="77">
        <f t="shared" si="9"/>
        <v>352970</v>
      </c>
      <c r="AR19" s="77">
        <f t="shared" si="9"/>
        <v>0</v>
      </c>
      <c r="AS19" s="77">
        <f t="shared" si="9"/>
        <v>0</v>
      </c>
      <c r="AT19" s="77">
        <f t="shared" si="9"/>
        <v>0</v>
      </c>
      <c r="AU19" s="77">
        <f t="shared" si="9"/>
        <v>0</v>
      </c>
      <c r="AV19" s="77">
        <f t="shared" si="9"/>
        <v>0</v>
      </c>
      <c r="AW19" s="77">
        <f t="shared" si="9"/>
        <v>0</v>
      </c>
      <c r="AX19" s="77">
        <f t="shared" si="9"/>
        <v>352970</v>
      </c>
      <c r="AY19" s="77">
        <f t="shared" si="9"/>
        <v>352970</v>
      </c>
      <c r="AZ19" s="77">
        <f t="shared" si="9"/>
        <v>0</v>
      </c>
      <c r="BA19" s="77">
        <f t="shared" si="9"/>
        <v>0</v>
      </c>
      <c r="BB19" s="103">
        <v>0</v>
      </c>
      <c r="BC19" s="103">
        <v>0</v>
      </c>
    </row>
    <row r="20" spans="1:55" s="11" customFormat="1" ht="46.5" customHeight="1" x14ac:dyDescent="0.25">
      <c r="A20" s="61" t="s">
        <v>339</v>
      </c>
      <c r="B20" s="12"/>
      <c r="C20" s="12"/>
      <c r="D20" s="12"/>
      <c r="E20" s="62">
        <v>851</v>
      </c>
      <c r="F20" s="63" t="s">
        <v>328</v>
      </c>
      <c r="G20" s="63" t="s">
        <v>330</v>
      </c>
      <c r="H20" s="60" t="s">
        <v>332</v>
      </c>
      <c r="I20" s="63" t="s">
        <v>340</v>
      </c>
      <c r="J20" s="77">
        <f>'3.ВС'!J16</f>
        <v>352970</v>
      </c>
      <c r="K20" s="77">
        <f>'3.ВС'!K16</f>
        <v>352970</v>
      </c>
      <c r="L20" s="77">
        <f>'3.ВС'!L16</f>
        <v>0</v>
      </c>
      <c r="M20" s="77">
        <f>'3.ВС'!M16</f>
        <v>0</v>
      </c>
      <c r="N20" s="77">
        <f>'3.ВС'!N16</f>
        <v>-40800</v>
      </c>
      <c r="O20" s="77">
        <f>'3.ВС'!O16</f>
        <v>-40800</v>
      </c>
      <c r="P20" s="77">
        <f>'3.ВС'!P16</f>
        <v>0</v>
      </c>
      <c r="Q20" s="77">
        <f>'3.ВС'!Q16</f>
        <v>0</v>
      </c>
      <c r="R20" s="77">
        <f>'3.ВС'!R16</f>
        <v>312170</v>
      </c>
      <c r="S20" s="77">
        <f>'3.ВС'!S16</f>
        <v>312170</v>
      </c>
      <c r="T20" s="77">
        <f>'3.ВС'!T16</f>
        <v>0</v>
      </c>
      <c r="U20" s="77">
        <f>'3.ВС'!U16</f>
        <v>0</v>
      </c>
      <c r="V20" s="77">
        <f>'3.ВС'!V16</f>
        <v>-35029</v>
      </c>
      <c r="W20" s="77">
        <f>'3.ВС'!W16</f>
        <v>-35029</v>
      </c>
      <c r="X20" s="77">
        <f>'3.ВС'!X16</f>
        <v>0</v>
      </c>
      <c r="Y20" s="77">
        <f>'3.ВС'!Y16</f>
        <v>0</v>
      </c>
      <c r="Z20" s="77">
        <f>'3.ВС'!Z16</f>
        <v>277141</v>
      </c>
      <c r="AA20" s="77">
        <f>'3.ВС'!AA16</f>
        <v>277141</v>
      </c>
      <c r="AB20" s="77">
        <f>'3.ВС'!AB16</f>
        <v>0</v>
      </c>
      <c r="AC20" s="77">
        <f>'3.ВС'!AC16</f>
        <v>0</v>
      </c>
      <c r="AD20" s="77">
        <f>'3.ВС'!AD16</f>
        <v>352970</v>
      </c>
      <c r="AE20" s="77">
        <f>'3.ВС'!AE16</f>
        <v>352970</v>
      </c>
      <c r="AF20" s="77">
        <f>'3.ВС'!AF16</f>
        <v>0</v>
      </c>
      <c r="AG20" s="77">
        <f>'3.ВС'!AG16</f>
        <v>0</v>
      </c>
      <c r="AH20" s="77">
        <f>'3.ВС'!AH16</f>
        <v>0</v>
      </c>
      <c r="AI20" s="77">
        <f>'3.ВС'!AI16</f>
        <v>0</v>
      </c>
      <c r="AJ20" s="77">
        <f>'3.ВС'!AJ16</f>
        <v>0</v>
      </c>
      <c r="AK20" s="77">
        <f>'3.ВС'!AK16</f>
        <v>0</v>
      </c>
      <c r="AL20" s="77">
        <f>'3.ВС'!AL16</f>
        <v>352970</v>
      </c>
      <c r="AM20" s="77">
        <f>'3.ВС'!AM16</f>
        <v>352970</v>
      </c>
      <c r="AN20" s="77">
        <f>'3.ВС'!AN16</f>
        <v>0</v>
      </c>
      <c r="AO20" s="77">
        <f>'3.ВС'!AO16</f>
        <v>0</v>
      </c>
      <c r="AP20" s="77">
        <f>'3.ВС'!AP16</f>
        <v>352970</v>
      </c>
      <c r="AQ20" s="77">
        <f>'3.ВС'!AQ16</f>
        <v>352970</v>
      </c>
      <c r="AR20" s="77">
        <f>'3.ВС'!AR16</f>
        <v>0</v>
      </c>
      <c r="AS20" s="77">
        <f>'3.ВС'!AS16</f>
        <v>0</v>
      </c>
      <c r="AT20" s="77">
        <f>'3.ВС'!AT16</f>
        <v>0</v>
      </c>
      <c r="AU20" s="77">
        <f>'3.ВС'!AU16</f>
        <v>0</v>
      </c>
      <c r="AV20" s="77">
        <f>'3.ВС'!AV16</f>
        <v>0</v>
      </c>
      <c r="AW20" s="77">
        <f>'3.ВС'!AW16</f>
        <v>0</v>
      </c>
      <c r="AX20" s="77">
        <f>'3.ВС'!AX16</f>
        <v>352970</v>
      </c>
      <c r="AY20" s="77">
        <f>'3.ВС'!AY16</f>
        <v>352970</v>
      </c>
      <c r="AZ20" s="77">
        <f>'3.ВС'!AZ16</f>
        <v>0</v>
      </c>
      <c r="BA20" s="77">
        <f>'3.ВС'!BA16</f>
        <v>0</v>
      </c>
      <c r="BB20" s="103">
        <v>0</v>
      </c>
      <c r="BC20" s="103">
        <v>0</v>
      </c>
    </row>
    <row r="21" spans="1:55" s="11" customFormat="1" ht="27.75" hidden="1" customHeight="1" x14ac:dyDescent="0.25">
      <c r="A21" s="61" t="s">
        <v>648</v>
      </c>
      <c r="B21" s="12"/>
      <c r="C21" s="12"/>
      <c r="D21" s="12"/>
      <c r="E21" s="62">
        <v>851</v>
      </c>
      <c r="F21" s="63" t="s">
        <v>328</v>
      </c>
      <c r="G21" s="63" t="s">
        <v>330</v>
      </c>
      <c r="H21" s="60" t="s">
        <v>342</v>
      </c>
      <c r="I21" s="63"/>
      <c r="J21" s="77">
        <f>J22+J24</f>
        <v>522380</v>
      </c>
      <c r="K21" s="77">
        <f t="shared" ref="K21:BA21" si="10">K22+K24</f>
        <v>522380</v>
      </c>
      <c r="L21" s="77">
        <f t="shared" si="10"/>
        <v>0</v>
      </c>
      <c r="M21" s="77">
        <f t="shared" si="10"/>
        <v>0</v>
      </c>
      <c r="N21" s="77">
        <f t="shared" si="10"/>
        <v>0</v>
      </c>
      <c r="O21" s="77">
        <f t="shared" si="10"/>
        <v>0</v>
      </c>
      <c r="P21" s="77">
        <f t="shared" si="10"/>
        <v>0</v>
      </c>
      <c r="Q21" s="77">
        <f t="shared" si="10"/>
        <v>0</v>
      </c>
      <c r="R21" s="77">
        <f t="shared" si="10"/>
        <v>522380</v>
      </c>
      <c r="S21" s="77">
        <f t="shared" si="10"/>
        <v>522380</v>
      </c>
      <c r="T21" s="77">
        <f t="shared" si="10"/>
        <v>0</v>
      </c>
      <c r="U21" s="77">
        <f t="shared" si="10"/>
        <v>0</v>
      </c>
      <c r="V21" s="77">
        <f t="shared" si="10"/>
        <v>0</v>
      </c>
      <c r="W21" s="77">
        <f t="shared" si="10"/>
        <v>0</v>
      </c>
      <c r="X21" s="77">
        <f t="shared" si="10"/>
        <v>0</v>
      </c>
      <c r="Y21" s="77">
        <f t="shared" si="10"/>
        <v>0</v>
      </c>
      <c r="Z21" s="77">
        <f t="shared" si="10"/>
        <v>522380</v>
      </c>
      <c r="AA21" s="77">
        <f t="shared" si="10"/>
        <v>522380</v>
      </c>
      <c r="AB21" s="77">
        <f t="shared" si="10"/>
        <v>0</v>
      </c>
      <c r="AC21" s="77">
        <f t="shared" si="10"/>
        <v>0</v>
      </c>
      <c r="AD21" s="77">
        <f t="shared" si="10"/>
        <v>522380</v>
      </c>
      <c r="AE21" s="77">
        <f t="shared" si="10"/>
        <v>522380</v>
      </c>
      <c r="AF21" s="77">
        <f t="shared" si="10"/>
        <v>0</v>
      </c>
      <c r="AG21" s="77">
        <f t="shared" si="10"/>
        <v>0</v>
      </c>
      <c r="AH21" s="77">
        <f t="shared" si="10"/>
        <v>0</v>
      </c>
      <c r="AI21" s="77">
        <f t="shared" si="10"/>
        <v>0</v>
      </c>
      <c r="AJ21" s="77">
        <f t="shared" si="10"/>
        <v>0</v>
      </c>
      <c r="AK21" s="77">
        <f t="shared" si="10"/>
        <v>0</v>
      </c>
      <c r="AL21" s="77">
        <f t="shared" si="10"/>
        <v>522380</v>
      </c>
      <c r="AM21" s="77">
        <f t="shared" si="10"/>
        <v>522380</v>
      </c>
      <c r="AN21" s="77">
        <f t="shared" si="10"/>
        <v>0</v>
      </c>
      <c r="AO21" s="77">
        <f t="shared" si="10"/>
        <v>0</v>
      </c>
      <c r="AP21" s="77">
        <f t="shared" si="10"/>
        <v>522380</v>
      </c>
      <c r="AQ21" s="77">
        <f t="shared" si="10"/>
        <v>522380</v>
      </c>
      <c r="AR21" s="77">
        <f t="shared" si="10"/>
        <v>0</v>
      </c>
      <c r="AS21" s="77">
        <f t="shared" si="10"/>
        <v>0</v>
      </c>
      <c r="AT21" s="77">
        <f t="shared" si="10"/>
        <v>0</v>
      </c>
      <c r="AU21" s="77">
        <f t="shared" si="10"/>
        <v>0</v>
      </c>
      <c r="AV21" s="77">
        <f t="shared" si="10"/>
        <v>0</v>
      </c>
      <c r="AW21" s="77">
        <f t="shared" si="10"/>
        <v>0</v>
      </c>
      <c r="AX21" s="77">
        <f t="shared" si="10"/>
        <v>522380</v>
      </c>
      <c r="AY21" s="77">
        <f t="shared" si="10"/>
        <v>522380</v>
      </c>
      <c r="AZ21" s="77">
        <f t="shared" si="10"/>
        <v>0</v>
      </c>
      <c r="BA21" s="77">
        <f t="shared" si="10"/>
        <v>0</v>
      </c>
      <c r="BB21" s="103">
        <v>0</v>
      </c>
      <c r="BC21" s="103">
        <v>0</v>
      </c>
    </row>
    <row r="22" spans="1:55" s="11" customFormat="1" ht="27.75" hidden="1" customHeight="1" x14ac:dyDescent="0.25">
      <c r="A22" s="61" t="s">
        <v>333</v>
      </c>
      <c r="B22" s="12"/>
      <c r="C22" s="12"/>
      <c r="D22" s="12"/>
      <c r="E22" s="62">
        <v>851</v>
      </c>
      <c r="F22" s="63" t="s">
        <v>328</v>
      </c>
      <c r="G22" s="63" t="s">
        <v>330</v>
      </c>
      <c r="H22" s="60" t="s">
        <v>342</v>
      </c>
      <c r="I22" s="63" t="s">
        <v>334</v>
      </c>
      <c r="J22" s="77">
        <f t="shared" ref="J22:BA22" si="11">J23</f>
        <v>286300</v>
      </c>
      <c r="K22" s="77">
        <f t="shared" si="11"/>
        <v>286300</v>
      </c>
      <c r="L22" s="77">
        <f t="shared" si="11"/>
        <v>0</v>
      </c>
      <c r="M22" s="77">
        <f t="shared" si="11"/>
        <v>0</v>
      </c>
      <c r="N22" s="77">
        <f t="shared" si="11"/>
        <v>24230</v>
      </c>
      <c r="O22" s="77">
        <f t="shared" si="11"/>
        <v>24230</v>
      </c>
      <c r="P22" s="77">
        <f t="shared" si="11"/>
        <v>0</v>
      </c>
      <c r="Q22" s="77">
        <f t="shared" si="11"/>
        <v>0</v>
      </c>
      <c r="R22" s="77">
        <f t="shared" si="11"/>
        <v>310530</v>
      </c>
      <c r="S22" s="77">
        <f t="shared" si="11"/>
        <v>310530</v>
      </c>
      <c r="T22" s="77">
        <f t="shared" si="11"/>
        <v>0</v>
      </c>
      <c r="U22" s="77">
        <f t="shared" si="11"/>
        <v>0</v>
      </c>
      <c r="V22" s="77">
        <f t="shared" si="11"/>
        <v>0</v>
      </c>
      <c r="W22" s="77">
        <f t="shared" si="11"/>
        <v>0</v>
      </c>
      <c r="X22" s="77">
        <f t="shared" si="11"/>
        <v>0</v>
      </c>
      <c r="Y22" s="77">
        <f t="shared" si="11"/>
        <v>0</v>
      </c>
      <c r="Z22" s="77">
        <f t="shared" si="11"/>
        <v>310530</v>
      </c>
      <c r="AA22" s="77">
        <f t="shared" si="11"/>
        <v>310530</v>
      </c>
      <c r="AB22" s="77">
        <f t="shared" si="11"/>
        <v>0</v>
      </c>
      <c r="AC22" s="77">
        <f t="shared" si="11"/>
        <v>0</v>
      </c>
      <c r="AD22" s="77">
        <f t="shared" si="11"/>
        <v>286300</v>
      </c>
      <c r="AE22" s="77">
        <f t="shared" si="11"/>
        <v>286300</v>
      </c>
      <c r="AF22" s="77">
        <f t="shared" si="11"/>
        <v>0</v>
      </c>
      <c r="AG22" s="77">
        <f t="shared" si="11"/>
        <v>0</v>
      </c>
      <c r="AH22" s="77">
        <f t="shared" si="11"/>
        <v>0</v>
      </c>
      <c r="AI22" s="77">
        <f t="shared" si="11"/>
        <v>0</v>
      </c>
      <c r="AJ22" s="77">
        <f t="shared" si="11"/>
        <v>0</v>
      </c>
      <c r="AK22" s="77">
        <f t="shared" si="11"/>
        <v>0</v>
      </c>
      <c r="AL22" s="77">
        <f t="shared" si="11"/>
        <v>286300</v>
      </c>
      <c r="AM22" s="77">
        <f t="shared" si="11"/>
        <v>286300</v>
      </c>
      <c r="AN22" s="77">
        <f t="shared" si="11"/>
        <v>0</v>
      </c>
      <c r="AO22" s="77">
        <f t="shared" si="11"/>
        <v>0</v>
      </c>
      <c r="AP22" s="77">
        <f t="shared" si="11"/>
        <v>286300</v>
      </c>
      <c r="AQ22" s="77">
        <f t="shared" si="11"/>
        <v>286300</v>
      </c>
      <c r="AR22" s="77">
        <f t="shared" si="11"/>
        <v>0</v>
      </c>
      <c r="AS22" s="77">
        <f t="shared" si="11"/>
        <v>0</v>
      </c>
      <c r="AT22" s="77">
        <f t="shared" si="11"/>
        <v>0</v>
      </c>
      <c r="AU22" s="77">
        <f t="shared" si="11"/>
        <v>0</v>
      </c>
      <c r="AV22" s="77">
        <f t="shared" si="11"/>
        <v>0</v>
      </c>
      <c r="AW22" s="77">
        <f t="shared" si="11"/>
        <v>0</v>
      </c>
      <c r="AX22" s="77">
        <f t="shared" si="11"/>
        <v>286300</v>
      </c>
      <c r="AY22" s="77">
        <f t="shared" si="11"/>
        <v>286300</v>
      </c>
      <c r="AZ22" s="77">
        <f t="shared" si="11"/>
        <v>0</v>
      </c>
      <c r="BA22" s="77">
        <f t="shared" si="11"/>
        <v>0</v>
      </c>
      <c r="BB22" s="103">
        <v>0</v>
      </c>
      <c r="BC22" s="103">
        <v>0</v>
      </c>
    </row>
    <row r="23" spans="1:55" s="11" customFormat="1" ht="27.75" hidden="1" customHeight="1" x14ac:dyDescent="0.25">
      <c r="A23" s="61" t="s">
        <v>335</v>
      </c>
      <c r="B23" s="12"/>
      <c r="C23" s="12"/>
      <c r="D23" s="12"/>
      <c r="E23" s="62">
        <v>851</v>
      </c>
      <c r="F23" s="63" t="s">
        <v>328</v>
      </c>
      <c r="G23" s="63" t="s">
        <v>330</v>
      </c>
      <c r="H23" s="60" t="s">
        <v>342</v>
      </c>
      <c r="I23" s="63" t="s">
        <v>336</v>
      </c>
      <c r="J23" s="77">
        <f>'3.ВС'!J19</f>
        <v>286300</v>
      </c>
      <c r="K23" s="77">
        <f>'3.ВС'!K19</f>
        <v>286300</v>
      </c>
      <c r="L23" s="77">
        <f>'3.ВС'!L19</f>
        <v>0</v>
      </c>
      <c r="M23" s="77">
        <f>'3.ВС'!M19</f>
        <v>0</v>
      </c>
      <c r="N23" s="77">
        <f>'3.ВС'!N19</f>
        <v>24230</v>
      </c>
      <c r="O23" s="77">
        <f>'3.ВС'!O19</f>
        <v>24230</v>
      </c>
      <c r="P23" s="77">
        <f>'3.ВС'!P19</f>
        <v>0</v>
      </c>
      <c r="Q23" s="77">
        <f>'3.ВС'!Q19</f>
        <v>0</v>
      </c>
      <c r="R23" s="77">
        <f>'3.ВС'!R19</f>
        <v>310530</v>
      </c>
      <c r="S23" s="77">
        <f>'3.ВС'!S19</f>
        <v>310530</v>
      </c>
      <c r="T23" s="77">
        <f>'3.ВС'!T19</f>
        <v>0</v>
      </c>
      <c r="U23" s="77">
        <f>'3.ВС'!U19</f>
        <v>0</v>
      </c>
      <c r="V23" s="77">
        <f>'3.ВС'!V19</f>
        <v>0</v>
      </c>
      <c r="W23" s="77">
        <f>'3.ВС'!W19</f>
        <v>0</v>
      </c>
      <c r="X23" s="77">
        <f>'3.ВС'!X19</f>
        <v>0</v>
      </c>
      <c r="Y23" s="77">
        <f>'3.ВС'!Y19</f>
        <v>0</v>
      </c>
      <c r="Z23" s="77">
        <f>'3.ВС'!Z19</f>
        <v>310530</v>
      </c>
      <c r="AA23" s="77">
        <f>'3.ВС'!AA19</f>
        <v>310530</v>
      </c>
      <c r="AB23" s="77">
        <f>'3.ВС'!AB19</f>
        <v>0</v>
      </c>
      <c r="AC23" s="77">
        <f>'3.ВС'!AC19</f>
        <v>0</v>
      </c>
      <c r="AD23" s="77">
        <f>'3.ВС'!AD19</f>
        <v>286300</v>
      </c>
      <c r="AE23" s="77">
        <f>'3.ВС'!AE19</f>
        <v>286300</v>
      </c>
      <c r="AF23" s="77">
        <f>'3.ВС'!AF19</f>
        <v>0</v>
      </c>
      <c r="AG23" s="77">
        <f>'3.ВС'!AG19</f>
        <v>0</v>
      </c>
      <c r="AH23" s="77">
        <f>'3.ВС'!AH19</f>
        <v>0</v>
      </c>
      <c r="AI23" s="77">
        <f>'3.ВС'!AI19</f>
        <v>0</v>
      </c>
      <c r="AJ23" s="77">
        <f>'3.ВС'!AJ19</f>
        <v>0</v>
      </c>
      <c r="AK23" s="77">
        <f>'3.ВС'!AK19</f>
        <v>0</v>
      </c>
      <c r="AL23" s="77">
        <f>'3.ВС'!AL19</f>
        <v>286300</v>
      </c>
      <c r="AM23" s="77">
        <f>'3.ВС'!AM19</f>
        <v>286300</v>
      </c>
      <c r="AN23" s="77">
        <f>'3.ВС'!AN19</f>
        <v>0</v>
      </c>
      <c r="AO23" s="77">
        <f>'3.ВС'!AO19</f>
        <v>0</v>
      </c>
      <c r="AP23" s="77">
        <f>'3.ВС'!AP19</f>
        <v>286300</v>
      </c>
      <c r="AQ23" s="77">
        <f>'3.ВС'!AQ19</f>
        <v>286300</v>
      </c>
      <c r="AR23" s="77">
        <f>'3.ВС'!AR19</f>
        <v>0</v>
      </c>
      <c r="AS23" s="77">
        <f>'3.ВС'!AS19</f>
        <v>0</v>
      </c>
      <c r="AT23" s="77">
        <f>'3.ВС'!AT19</f>
        <v>0</v>
      </c>
      <c r="AU23" s="77">
        <f>'3.ВС'!AU19</f>
        <v>0</v>
      </c>
      <c r="AV23" s="77">
        <f>'3.ВС'!AV19</f>
        <v>0</v>
      </c>
      <c r="AW23" s="77">
        <f>'3.ВС'!AW19</f>
        <v>0</v>
      </c>
      <c r="AX23" s="77">
        <f>'3.ВС'!AX19</f>
        <v>286300</v>
      </c>
      <c r="AY23" s="77">
        <f>'3.ВС'!AY19</f>
        <v>286300</v>
      </c>
      <c r="AZ23" s="77">
        <f>'3.ВС'!AZ19</f>
        <v>0</v>
      </c>
      <c r="BA23" s="77">
        <f>'3.ВС'!BA19</f>
        <v>0</v>
      </c>
      <c r="BB23" s="103">
        <v>0</v>
      </c>
      <c r="BC23" s="103">
        <v>0</v>
      </c>
    </row>
    <row r="24" spans="1:55" s="11" customFormat="1" ht="27.75" hidden="1" customHeight="1" x14ac:dyDescent="0.25">
      <c r="A24" s="61" t="s">
        <v>337</v>
      </c>
      <c r="B24" s="12"/>
      <c r="C24" s="12"/>
      <c r="D24" s="12"/>
      <c r="E24" s="62">
        <v>851</v>
      </c>
      <c r="F24" s="63" t="s">
        <v>328</v>
      </c>
      <c r="G24" s="63" t="s">
        <v>330</v>
      </c>
      <c r="H24" s="60" t="s">
        <v>342</v>
      </c>
      <c r="I24" s="63" t="s">
        <v>338</v>
      </c>
      <c r="J24" s="77">
        <f t="shared" ref="J24:BA24" si="12">J25</f>
        <v>236080</v>
      </c>
      <c r="K24" s="77">
        <f t="shared" si="12"/>
        <v>236080</v>
      </c>
      <c r="L24" s="77">
        <f t="shared" si="12"/>
        <v>0</v>
      </c>
      <c r="M24" s="77">
        <f t="shared" si="12"/>
        <v>0</v>
      </c>
      <c r="N24" s="77">
        <f t="shared" si="12"/>
        <v>-24230</v>
      </c>
      <c r="O24" s="77">
        <f t="shared" si="12"/>
        <v>-24230</v>
      </c>
      <c r="P24" s="77">
        <f t="shared" si="12"/>
        <v>0</v>
      </c>
      <c r="Q24" s="77">
        <f t="shared" si="12"/>
        <v>0</v>
      </c>
      <c r="R24" s="77">
        <f t="shared" si="12"/>
        <v>211850</v>
      </c>
      <c r="S24" s="77">
        <f t="shared" si="12"/>
        <v>211850</v>
      </c>
      <c r="T24" s="77">
        <f t="shared" si="12"/>
        <v>0</v>
      </c>
      <c r="U24" s="77">
        <f t="shared" si="12"/>
        <v>0</v>
      </c>
      <c r="V24" s="77">
        <f t="shared" si="12"/>
        <v>0</v>
      </c>
      <c r="W24" s="77">
        <f t="shared" si="12"/>
        <v>0</v>
      </c>
      <c r="X24" s="77">
        <f t="shared" si="12"/>
        <v>0</v>
      </c>
      <c r="Y24" s="77">
        <f t="shared" si="12"/>
        <v>0</v>
      </c>
      <c r="Z24" s="77">
        <f t="shared" si="12"/>
        <v>211850</v>
      </c>
      <c r="AA24" s="77">
        <f t="shared" si="12"/>
        <v>211850</v>
      </c>
      <c r="AB24" s="77">
        <f t="shared" si="12"/>
        <v>0</v>
      </c>
      <c r="AC24" s="77">
        <f t="shared" si="12"/>
        <v>0</v>
      </c>
      <c r="AD24" s="77">
        <f t="shared" si="12"/>
        <v>236080</v>
      </c>
      <c r="AE24" s="77">
        <f t="shared" si="12"/>
        <v>236080</v>
      </c>
      <c r="AF24" s="77">
        <f t="shared" si="12"/>
        <v>0</v>
      </c>
      <c r="AG24" s="77">
        <f t="shared" si="12"/>
        <v>0</v>
      </c>
      <c r="AH24" s="77">
        <f t="shared" si="12"/>
        <v>0</v>
      </c>
      <c r="AI24" s="77">
        <f t="shared" si="12"/>
        <v>0</v>
      </c>
      <c r="AJ24" s="77">
        <f t="shared" si="12"/>
        <v>0</v>
      </c>
      <c r="AK24" s="77">
        <f t="shared" si="12"/>
        <v>0</v>
      </c>
      <c r="AL24" s="77">
        <f t="shared" si="12"/>
        <v>236080</v>
      </c>
      <c r="AM24" s="77">
        <f t="shared" si="12"/>
        <v>236080</v>
      </c>
      <c r="AN24" s="77">
        <f t="shared" si="12"/>
        <v>0</v>
      </c>
      <c r="AO24" s="77">
        <f t="shared" si="12"/>
        <v>0</v>
      </c>
      <c r="AP24" s="77">
        <f t="shared" si="12"/>
        <v>236080</v>
      </c>
      <c r="AQ24" s="77">
        <f t="shared" si="12"/>
        <v>236080</v>
      </c>
      <c r="AR24" s="77">
        <f t="shared" si="12"/>
        <v>0</v>
      </c>
      <c r="AS24" s="77">
        <f t="shared" si="12"/>
        <v>0</v>
      </c>
      <c r="AT24" s="77">
        <f t="shared" si="12"/>
        <v>0</v>
      </c>
      <c r="AU24" s="77">
        <f t="shared" si="12"/>
        <v>0</v>
      </c>
      <c r="AV24" s="77">
        <f t="shared" si="12"/>
        <v>0</v>
      </c>
      <c r="AW24" s="77">
        <f t="shared" si="12"/>
        <v>0</v>
      </c>
      <c r="AX24" s="77">
        <f t="shared" si="12"/>
        <v>236080</v>
      </c>
      <c r="AY24" s="77">
        <f t="shared" si="12"/>
        <v>236080</v>
      </c>
      <c r="AZ24" s="77">
        <f t="shared" si="12"/>
        <v>0</v>
      </c>
      <c r="BA24" s="77">
        <f t="shared" si="12"/>
        <v>0</v>
      </c>
      <c r="BB24" s="103">
        <v>0</v>
      </c>
      <c r="BC24" s="103">
        <v>0</v>
      </c>
    </row>
    <row r="25" spans="1:55" s="11" customFormat="1" ht="27.75" hidden="1" customHeight="1" x14ac:dyDescent="0.25">
      <c r="A25" s="61" t="s">
        <v>339</v>
      </c>
      <c r="B25" s="12"/>
      <c r="C25" s="12"/>
      <c r="D25" s="12"/>
      <c r="E25" s="62">
        <v>851</v>
      </c>
      <c r="F25" s="63" t="s">
        <v>328</v>
      </c>
      <c r="G25" s="63" t="s">
        <v>330</v>
      </c>
      <c r="H25" s="60" t="s">
        <v>342</v>
      </c>
      <c r="I25" s="63" t="s">
        <v>340</v>
      </c>
      <c r="J25" s="77">
        <f>'3.ВС'!J21</f>
        <v>236080</v>
      </c>
      <c r="K25" s="77">
        <f>'3.ВС'!K21</f>
        <v>236080</v>
      </c>
      <c r="L25" s="77">
        <f>'3.ВС'!L21</f>
        <v>0</v>
      </c>
      <c r="M25" s="77">
        <f>'3.ВС'!M21</f>
        <v>0</v>
      </c>
      <c r="N25" s="77">
        <f>'3.ВС'!N21</f>
        <v>-24230</v>
      </c>
      <c r="O25" s="77">
        <f>'3.ВС'!O21</f>
        <v>-24230</v>
      </c>
      <c r="P25" s="77">
        <f>'3.ВС'!P21</f>
        <v>0</v>
      </c>
      <c r="Q25" s="77">
        <f>'3.ВС'!Q21</f>
        <v>0</v>
      </c>
      <c r="R25" s="77">
        <f>'3.ВС'!R21</f>
        <v>211850</v>
      </c>
      <c r="S25" s="77">
        <f>'3.ВС'!S21</f>
        <v>211850</v>
      </c>
      <c r="T25" s="77">
        <f>'3.ВС'!T21</f>
        <v>0</v>
      </c>
      <c r="U25" s="77">
        <f>'3.ВС'!U21</f>
        <v>0</v>
      </c>
      <c r="V25" s="77">
        <f>'3.ВС'!V21</f>
        <v>0</v>
      </c>
      <c r="W25" s="77">
        <f>'3.ВС'!W21</f>
        <v>0</v>
      </c>
      <c r="X25" s="77">
        <f>'3.ВС'!X21</f>
        <v>0</v>
      </c>
      <c r="Y25" s="77">
        <f>'3.ВС'!Y21</f>
        <v>0</v>
      </c>
      <c r="Z25" s="77">
        <f>'3.ВС'!Z21</f>
        <v>211850</v>
      </c>
      <c r="AA25" s="77">
        <f>'3.ВС'!AA21</f>
        <v>211850</v>
      </c>
      <c r="AB25" s="77">
        <f>'3.ВС'!AB21</f>
        <v>0</v>
      </c>
      <c r="AC25" s="77">
        <f>'3.ВС'!AC21</f>
        <v>0</v>
      </c>
      <c r="AD25" s="77">
        <f>'3.ВС'!AD21</f>
        <v>236080</v>
      </c>
      <c r="AE25" s="77">
        <f>'3.ВС'!AE21</f>
        <v>236080</v>
      </c>
      <c r="AF25" s="77">
        <f>'3.ВС'!AF21</f>
        <v>0</v>
      </c>
      <c r="AG25" s="77">
        <f>'3.ВС'!AG21</f>
        <v>0</v>
      </c>
      <c r="AH25" s="77">
        <f>'3.ВС'!AH21</f>
        <v>0</v>
      </c>
      <c r="AI25" s="77">
        <f>'3.ВС'!AI21</f>
        <v>0</v>
      </c>
      <c r="AJ25" s="77">
        <f>'3.ВС'!AJ21</f>
        <v>0</v>
      </c>
      <c r="AK25" s="77">
        <f>'3.ВС'!AK21</f>
        <v>0</v>
      </c>
      <c r="AL25" s="77">
        <f>'3.ВС'!AL21</f>
        <v>236080</v>
      </c>
      <c r="AM25" s="77">
        <f>'3.ВС'!AM21</f>
        <v>236080</v>
      </c>
      <c r="AN25" s="77">
        <f>'3.ВС'!AN21</f>
        <v>0</v>
      </c>
      <c r="AO25" s="77">
        <f>'3.ВС'!AO21</f>
        <v>0</v>
      </c>
      <c r="AP25" s="77">
        <f>'3.ВС'!AP21</f>
        <v>236080</v>
      </c>
      <c r="AQ25" s="77">
        <f>'3.ВС'!AQ21</f>
        <v>236080</v>
      </c>
      <c r="AR25" s="77">
        <f>'3.ВС'!AR21</f>
        <v>0</v>
      </c>
      <c r="AS25" s="77">
        <f>'3.ВС'!AS21</f>
        <v>0</v>
      </c>
      <c r="AT25" s="77">
        <f>'3.ВС'!AT21</f>
        <v>0</v>
      </c>
      <c r="AU25" s="77">
        <f>'3.ВС'!AU21</f>
        <v>0</v>
      </c>
      <c r="AV25" s="77">
        <f>'3.ВС'!AV21</f>
        <v>0</v>
      </c>
      <c r="AW25" s="77">
        <f>'3.ВС'!AW21</f>
        <v>0</v>
      </c>
      <c r="AX25" s="77">
        <f>'3.ВС'!AX21</f>
        <v>236080</v>
      </c>
      <c r="AY25" s="77">
        <f>'3.ВС'!AY21</f>
        <v>236080</v>
      </c>
      <c r="AZ25" s="77">
        <f>'3.ВС'!AZ21</f>
        <v>0</v>
      </c>
      <c r="BA25" s="77">
        <f>'3.ВС'!BA21</f>
        <v>0</v>
      </c>
      <c r="BB25" s="103">
        <v>0</v>
      </c>
      <c r="BC25" s="103">
        <v>0</v>
      </c>
    </row>
    <row r="26" spans="1:55" s="11" customFormat="1" ht="27.75" hidden="1" customHeight="1" x14ac:dyDescent="0.25">
      <c r="A26" s="61" t="s">
        <v>343</v>
      </c>
      <c r="B26" s="12"/>
      <c r="C26" s="12"/>
      <c r="D26" s="12"/>
      <c r="E26" s="62">
        <v>851</v>
      </c>
      <c r="F26" s="63" t="s">
        <v>328</v>
      </c>
      <c r="G26" s="63" t="s">
        <v>330</v>
      </c>
      <c r="H26" s="60" t="s">
        <v>344</v>
      </c>
      <c r="I26" s="63"/>
      <c r="J26" s="77">
        <f>J27+J29</f>
        <v>400</v>
      </c>
      <c r="K26" s="77">
        <f t="shared" ref="K26:BA26" si="13">K27+K29</f>
        <v>200</v>
      </c>
      <c r="L26" s="77">
        <f t="shared" si="13"/>
        <v>0</v>
      </c>
      <c r="M26" s="77">
        <f t="shared" si="13"/>
        <v>200</v>
      </c>
      <c r="N26" s="77">
        <f t="shared" si="13"/>
        <v>0</v>
      </c>
      <c r="O26" s="77">
        <f t="shared" si="13"/>
        <v>0</v>
      </c>
      <c r="P26" s="77">
        <f t="shared" si="13"/>
        <v>0</v>
      </c>
      <c r="Q26" s="77">
        <f t="shared" si="13"/>
        <v>0</v>
      </c>
      <c r="R26" s="77">
        <f t="shared" si="13"/>
        <v>400</v>
      </c>
      <c r="S26" s="77">
        <f t="shared" si="13"/>
        <v>200</v>
      </c>
      <c r="T26" s="77">
        <f t="shared" si="13"/>
        <v>0</v>
      </c>
      <c r="U26" s="77">
        <f t="shared" si="13"/>
        <v>200</v>
      </c>
      <c r="V26" s="77">
        <f t="shared" si="13"/>
        <v>0</v>
      </c>
      <c r="W26" s="77">
        <f t="shared" si="13"/>
        <v>0</v>
      </c>
      <c r="X26" s="77">
        <f t="shared" si="13"/>
        <v>0</v>
      </c>
      <c r="Y26" s="77">
        <f t="shared" si="13"/>
        <v>0</v>
      </c>
      <c r="Z26" s="77">
        <f t="shared" si="13"/>
        <v>400</v>
      </c>
      <c r="AA26" s="77">
        <f t="shared" si="13"/>
        <v>200</v>
      </c>
      <c r="AB26" s="77">
        <f t="shared" si="13"/>
        <v>0</v>
      </c>
      <c r="AC26" s="77">
        <f t="shared" si="13"/>
        <v>200</v>
      </c>
      <c r="AD26" s="77">
        <f t="shared" si="13"/>
        <v>400</v>
      </c>
      <c r="AE26" s="77">
        <f t="shared" si="13"/>
        <v>200</v>
      </c>
      <c r="AF26" s="77">
        <f t="shared" si="13"/>
        <v>0</v>
      </c>
      <c r="AG26" s="77">
        <f t="shared" si="13"/>
        <v>200</v>
      </c>
      <c r="AH26" s="77">
        <f t="shared" si="13"/>
        <v>0</v>
      </c>
      <c r="AI26" s="77">
        <f t="shared" si="13"/>
        <v>0</v>
      </c>
      <c r="AJ26" s="77">
        <f t="shared" si="13"/>
        <v>0</v>
      </c>
      <c r="AK26" s="77">
        <f t="shared" si="13"/>
        <v>0</v>
      </c>
      <c r="AL26" s="77">
        <f t="shared" si="13"/>
        <v>400</v>
      </c>
      <c r="AM26" s="77">
        <f t="shared" si="13"/>
        <v>200</v>
      </c>
      <c r="AN26" s="77">
        <f t="shared" si="13"/>
        <v>0</v>
      </c>
      <c r="AO26" s="77">
        <f t="shared" si="13"/>
        <v>200</v>
      </c>
      <c r="AP26" s="77">
        <f t="shared" si="13"/>
        <v>400</v>
      </c>
      <c r="AQ26" s="77">
        <f t="shared" si="13"/>
        <v>200</v>
      </c>
      <c r="AR26" s="77">
        <f t="shared" si="13"/>
        <v>0</v>
      </c>
      <c r="AS26" s="77">
        <f t="shared" si="13"/>
        <v>200</v>
      </c>
      <c r="AT26" s="77">
        <f t="shared" si="13"/>
        <v>0</v>
      </c>
      <c r="AU26" s="77">
        <f t="shared" si="13"/>
        <v>0</v>
      </c>
      <c r="AV26" s="77">
        <f t="shared" si="13"/>
        <v>0</v>
      </c>
      <c r="AW26" s="77">
        <f t="shared" si="13"/>
        <v>0</v>
      </c>
      <c r="AX26" s="77">
        <f t="shared" si="13"/>
        <v>400</v>
      </c>
      <c r="AY26" s="77">
        <f t="shared" si="13"/>
        <v>200</v>
      </c>
      <c r="AZ26" s="77">
        <f t="shared" si="13"/>
        <v>0</v>
      </c>
      <c r="BA26" s="77">
        <f t="shared" si="13"/>
        <v>200</v>
      </c>
      <c r="BB26" s="103">
        <v>0</v>
      </c>
      <c r="BC26" s="103">
        <v>0</v>
      </c>
    </row>
    <row r="27" spans="1:55" s="11" customFormat="1" ht="27.75" hidden="1" customHeight="1" x14ac:dyDescent="0.25">
      <c r="A27" s="61" t="s">
        <v>337</v>
      </c>
      <c r="B27" s="12"/>
      <c r="C27" s="12"/>
      <c r="D27" s="12"/>
      <c r="E27" s="62">
        <v>851</v>
      </c>
      <c r="F27" s="63" t="s">
        <v>328</v>
      </c>
      <c r="G27" s="63" t="s">
        <v>330</v>
      </c>
      <c r="H27" s="60" t="s">
        <v>344</v>
      </c>
      <c r="I27" s="63" t="s">
        <v>338</v>
      </c>
      <c r="J27" s="77">
        <f>J28</f>
        <v>200</v>
      </c>
      <c r="K27" s="77">
        <f t="shared" ref="K27:BA27" si="14">K28</f>
        <v>0</v>
      </c>
      <c r="L27" s="77">
        <f t="shared" si="14"/>
        <v>0</v>
      </c>
      <c r="M27" s="77">
        <f t="shared" si="14"/>
        <v>200</v>
      </c>
      <c r="N27" s="77">
        <f t="shared" si="14"/>
        <v>0</v>
      </c>
      <c r="O27" s="77">
        <f t="shared" si="14"/>
        <v>0</v>
      </c>
      <c r="P27" s="77">
        <f t="shared" si="14"/>
        <v>0</v>
      </c>
      <c r="Q27" s="77">
        <f t="shared" si="14"/>
        <v>0</v>
      </c>
      <c r="R27" s="77">
        <f t="shared" si="14"/>
        <v>200</v>
      </c>
      <c r="S27" s="77">
        <f t="shared" si="14"/>
        <v>0</v>
      </c>
      <c r="T27" s="77">
        <f t="shared" si="14"/>
        <v>0</v>
      </c>
      <c r="U27" s="77">
        <f t="shared" si="14"/>
        <v>200</v>
      </c>
      <c r="V27" s="77">
        <f t="shared" si="14"/>
        <v>0</v>
      </c>
      <c r="W27" s="77">
        <f t="shared" si="14"/>
        <v>0</v>
      </c>
      <c r="X27" s="77">
        <f t="shared" si="14"/>
        <v>0</v>
      </c>
      <c r="Y27" s="77">
        <f t="shared" si="14"/>
        <v>0</v>
      </c>
      <c r="Z27" s="77">
        <f t="shared" si="14"/>
        <v>200</v>
      </c>
      <c r="AA27" s="77">
        <f t="shared" si="14"/>
        <v>0</v>
      </c>
      <c r="AB27" s="77">
        <f t="shared" si="14"/>
        <v>0</v>
      </c>
      <c r="AC27" s="77">
        <f t="shared" si="14"/>
        <v>200</v>
      </c>
      <c r="AD27" s="77">
        <f t="shared" si="14"/>
        <v>200</v>
      </c>
      <c r="AE27" s="77">
        <f t="shared" si="14"/>
        <v>0</v>
      </c>
      <c r="AF27" s="77">
        <f t="shared" si="14"/>
        <v>0</v>
      </c>
      <c r="AG27" s="77">
        <f t="shared" si="14"/>
        <v>200</v>
      </c>
      <c r="AH27" s="77">
        <f t="shared" si="14"/>
        <v>0</v>
      </c>
      <c r="AI27" s="77">
        <f t="shared" si="14"/>
        <v>0</v>
      </c>
      <c r="AJ27" s="77">
        <f t="shared" si="14"/>
        <v>0</v>
      </c>
      <c r="AK27" s="77">
        <f t="shared" si="14"/>
        <v>0</v>
      </c>
      <c r="AL27" s="77">
        <f t="shared" si="14"/>
        <v>200</v>
      </c>
      <c r="AM27" s="77">
        <f t="shared" si="14"/>
        <v>0</v>
      </c>
      <c r="AN27" s="77">
        <f t="shared" si="14"/>
        <v>0</v>
      </c>
      <c r="AO27" s="77">
        <f t="shared" si="14"/>
        <v>200</v>
      </c>
      <c r="AP27" s="77">
        <f t="shared" si="14"/>
        <v>200</v>
      </c>
      <c r="AQ27" s="77">
        <f t="shared" si="14"/>
        <v>0</v>
      </c>
      <c r="AR27" s="77">
        <f t="shared" si="14"/>
        <v>0</v>
      </c>
      <c r="AS27" s="77">
        <f t="shared" si="14"/>
        <v>200</v>
      </c>
      <c r="AT27" s="77">
        <f t="shared" si="14"/>
        <v>0</v>
      </c>
      <c r="AU27" s="77">
        <f t="shared" si="14"/>
        <v>0</v>
      </c>
      <c r="AV27" s="77">
        <f t="shared" si="14"/>
        <v>0</v>
      </c>
      <c r="AW27" s="77">
        <f t="shared" si="14"/>
        <v>0</v>
      </c>
      <c r="AX27" s="77">
        <f t="shared" si="14"/>
        <v>200</v>
      </c>
      <c r="AY27" s="77">
        <f t="shared" si="14"/>
        <v>0</v>
      </c>
      <c r="AZ27" s="77">
        <f t="shared" si="14"/>
        <v>0</v>
      </c>
      <c r="BA27" s="77">
        <f t="shared" si="14"/>
        <v>200</v>
      </c>
      <c r="BB27" s="103">
        <v>0</v>
      </c>
      <c r="BC27" s="103">
        <v>0</v>
      </c>
    </row>
    <row r="28" spans="1:55" s="11" customFormat="1" ht="27.75" hidden="1" customHeight="1" x14ac:dyDescent="0.25">
      <c r="A28" s="61" t="s">
        <v>339</v>
      </c>
      <c r="B28" s="12"/>
      <c r="C28" s="12"/>
      <c r="D28" s="12"/>
      <c r="E28" s="62">
        <v>851</v>
      </c>
      <c r="F28" s="63" t="s">
        <v>328</v>
      </c>
      <c r="G28" s="63" t="s">
        <v>330</v>
      </c>
      <c r="H28" s="60" t="s">
        <v>344</v>
      </c>
      <c r="I28" s="63" t="s">
        <v>340</v>
      </c>
      <c r="J28" s="77">
        <f>'3.ВС'!J24</f>
        <v>200</v>
      </c>
      <c r="K28" s="77">
        <f>'3.ВС'!K24</f>
        <v>0</v>
      </c>
      <c r="L28" s="77">
        <f>'3.ВС'!L24</f>
        <v>0</v>
      </c>
      <c r="M28" s="77">
        <f>'3.ВС'!M24</f>
        <v>200</v>
      </c>
      <c r="N28" s="77">
        <f>'3.ВС'!N24</f>
        <v>0</v>
      </c>
      <c r="O28" s="77">
        <f>'3.ВС'!O24</f>
        <v>0</v>
      </c>
      <c r="P28" s="77">
        <f>'3.ВС'!P24</f>
        <v>0</v>
      </c>
      <c r="Q28" s="77">
        <f>'3.ВС'!Q24</f>
        <v>0</v>
      </c>
      <c r="R28" s="77">
        <f>'3.ВС'!R24</f>
        <v>200</v>
      </c>
      <c r="S28" s="77">
        <f>'3.ВС'!S24</f>
        <v>0</v>
      </c>
      <c r="T28" s="77">
        <f>'3.ВС'!T24</f>
        <v>0</v>
      </c>
      <c r="U28" s="77">
        <f>'3.ВС'!U24</f>
        <v>200</v>
      </c>
      <c r="V28" s="77">
        <f>'3.ВС'!V24</f>
        <v>0</v>
      </c>
      <c r="W28" s="77">
        <f>'3.ВС'!W24</f>
        <v>0</v>
      </c>
      <c r="X28" s="77">
        <f>'3.ВС'!X24</f>
        <v>0</v>
      </c>
      <c r="Y28" s="77">
        <f>'3.ВС'!Y24</f>
        <v>0</v>
      </c>
      <c r="Z28" s="77">
        <f>'3.ВС'!Z24</f>
        <v>200</v>
      </c>
      <c r="AA28" s="77">
        <f>'3.ВС'!AA24</f>
        <v>0</v>
      </c>
      <c r="AB28" s="77">
        <f>'3.ВС'!AB24</f>
        <v>0</v>
      </c>
      <c r="AC28" s="77">
        <f>'3.ВС'!AC24</f>
        <v>200</v>
      </c>
      <c r="AD28" s="77">
        <f>'3.ВС'!AD24</f>
        <v>200</v>
      </c>
      <c r="AE28" s="77">
        <f>'3.ВС'!AE24</f>
        <v>0</v>
      </c>
      <c r="AF28" s="77">
        <f>'3.ВС'!AF24</f>
        <v>0</v>
      </c>
      <c r="AG28" s="77">
        <f>'3.ВС'!AG24</f>
        <v>200</v>
      </c>
      <c r="AH28" s="77">
        <f>'3.ВС'!AH24</f>
        <v>0</v>
      </c>
      <c r="AI28" s="77">
        <f>'3.ВС'!AI24</f>
        <v>0</v>
      </c>
      <c r="AJ28" s="77">
        <f>'3.ВС'!AJ24</f>
        <v>0</v>
      </c>
      <c r="AK28" s="77">
        <f>'3.ВС'!AK24</f>
        <v>0</v>
      </c>
      <c r="AL28" s="77">
        <f>'3.ВС'!AL24</f>
        <v>200</v>
      </c>
      <c r="AM28" s="77">
        <f>'3.ВС'!AM24</f>
        <v>0</v>
      </c>
      <c r="AN28" s="77">
        <f>'3.ВС'!AN24</f>
        <v>0</v>
      </c>
      <c r="AO28" s="77">
        <f>'3.ВС'!AO24</f>
        <v>200</v>
      </c>
      <c r="AP28" s="77">
        <f>'3.ВС'!AP24</f>
        <v>200</v>
      </c>
      <c r="AQ28" s="77">
        <f>'3.ВС'!AQ24</f>
        <v>0</v>
      </c>
      <c r="AR28" s="77">
        <f>'3.ВС'!AR24</f>
        <v>0</v>
      </c>
      <c r="AS28" s="77">
        <f>'3.ВС'!AS24</f>
        <v>200</v>
      </c>
      <c r="AT28" s="77">
        <f>'3.ВС'!AT24</f>
        <v>0</v>
      </c>
      <c r="AU28" s="77">
        <f>'3.ВС'!AU24</f>
        <v>0</v>
      </c>
      <c r="AV28" s="77">
        <f>'3.ВС'!AV24</f>
        <v>0</v>
      </c>
      <c r="AW28" s="77">
        <f>'3.ВС'!AW24</f>
        <v>0</v>
      </c>
      <c r="AX28" s="77">
        <f>'3.ВС'!AX24</f>
        <v>200</v>
      </c>
      <c r="AY28" s="77">
        <f>'3.ВС'!AY24</f>
        <v>0</v>
      </c>
      <c r="AZ28" s="77">
        <f>'3.ВС'!AZ24</f>
        <v>0</v>
      </c>
      <c r="BA28" s="77">
        <f>'3.ВС'!BA24</f>
        <v>200</v>
      </c>
      <c r="BB28" s="103">
        <v>0</v>
      </c>
      <c r="BC28" s="103">
        <v>0</v>
      </c>
    </row>
    <row r="29" spans="1:55" s="11" customFormat="1" ht="27.75" hidden="1" customHeight="1" x14ac:dyDescent="0.25">
      <c r="A29" s="61" t="s">
        <v>345</v>
      </c>
      <c r="B29" s="15"/>
      <c r="C29" s="15"/>
      <c r="D29" s="15"/>
      <c r="E29" s="62">
        <v>851</v>
      </c>
      <c r="F29" s="63" t="s">
        <v>328</v>
      </c>
      <c r="G29" s="63" t="s">
        <v>330</v>
      </c>
      <c r="H29" s="60" t="s">
        <v>344</v>
      </c>
      <c r="I29" s="63" t="s">
        <v>346</v>
      </c>
      <c r="J29" s="77">
        <f t="shared" ref="J29:BA29" si="15">J30</f>
        <v>200</v>
      </c>
      <c r="K29" s="77">
        <f t="shared" si="15"/>
        <v>200</v>
      </c>
      <c r="L29" s="77">
        <f t="shared" si="15"/>
        <v>0</v>
      </c>
      <c r="M29" s="77">
        <f t="shared" si="15"/>
        <v>0</v>
      </c>
      <c r="N29" s="77">
        <f t="shared" si="15"/>
        <v>0</v>
      </c>
      <c r="O29" s="77">
        <f t="shared" si="15"/>
        <v>0</v>
      </c>
      <c r="P29" s="77">
        <f t="shared" si="15"/>
        <v>0</v>
      </c>
      <c r="Q29" s="77">
        <f t="shared" si="15"/>
        <v>0</v>
      </c>
      <c r="R29" s="77">
        <f t="shared" si="15"/>
        <v>200</v>
      </c>
      <c r="S29" s="77">
        <f t="shared" si="15"/>
        <v>200</v>
      </c>
      <c r="T29" s="77">
        <f t="shared" si="15"/>
        <v>0</v>
      </c>
      <c r="U29" s="77">
        <f t="shared" si="15"/>
        <v>0</v>
      </c>
      <c r="V29" s="77">
        <f t="shared" si="15"/>
        <v>0</v>
      </c>
      <c r="W29" s="77">
        <f t="shared" si="15"/>
        <v>0</v>
      </c>
      <c r="X29" s="77">
        <f t="shared" si="15"/>
        <v>0</v>
      </c>
      <c r="Y29" s="77">
        <f t="shared" si="15"/>
        <v>0</v>
      </c>
      <c r="Z29" s="77">
        <f t="shared" si="15"/>
        <v>200</v>
      </c>
      <c r="AA29" s="77">
        <f t="shared" si="15"/>
        <v>200</v>
      </c>
      <c r="AB29" s="77">
        <f t="shared" si="15"/>
        <v>0</v>
      </c>
      <c r="AC29" s="77">
        <f t="shared" si="15"/>
        <v>0</v>
      </c>
      <c r="AD29" s="77">
        <f t="shared" si="15"/>
        <v>200</v>
      </c>
      <c r="AE29" s="77">
        <f t="shared" si="15"/>
        <v>200</v>
      </c>
      <c r="AF29" s="77">
        <f t="shared" si="15"/>
        <v>0</v>
      </c>
      <c r="AG29" s="77">
        <f t="shared" si="15"/>
        <v>0</v>
      </c>
      <c r="AH29" s="77">
        <f t="shared" si="15"/>
        <v>0</v>
      </c>
      <c r="AI29" s="77">
        <f t="shared" si="15"/>
        <v>0</v>
      </c>
      <c r="AJ29" s="77">
        <f t="shared" si="15"/>
        <v>0</v>
      </c>
      <c r="AK29" s="77">
        <f t="shared" si="15"/>
        <v>0</v>
      </c>
      <c r="AL29" s="77">
        <f t="shared" si="15"/>
        <v>200</v>
      </c>
      <c r="AM29" s="77">
        <f t="shared" si="15"/>
        <v>200</v>
      </c>
      <c r="AN29" s="77">
        <f t="shared" si="15"/>
        <v>0</v>
      </c>
      <c r="AO29" s="77">
        <f t="shared" si="15"/>
        <v>0</v>
      </c>
      <c r="AP29" s="77">
        <f t="shared" si="15"/>
        <v>200</v>
      </c>
      <c r="AQ29" s="77">
        <f t="shared" si="15"/>
        <v>200</v>
      </c>
      <c r="AR29" s="77">
        <f t="shared" si="15"/>
        <v>0</v>
      </c>
      <c r="AS29" s="77">
        <f t="shared" si="15"/>
        <v>0</v>
      </c>
      <c r="AT29" s="77">
        <f t="shared" si="15"/>
        <v>0</v>
      </c>
      <c r="AU29" s="77">
        <f t="shared" si="15"/>
        <v>0</v>
      </c>
      <c r="AV29" s="77">
        <f t="shared" si="15"/>
        <v>0</v>
      </c>
      <c r="AW29" s="77">
        <f t="shared" si="15"/>
        <v>0</v>
      </c>
      <c r="AX29" s="77">
        <f t="shared" si="15"/>
        <v>200</v>
      </c>
      <c r="AY29" s="77">
        <f t="shared" si="15"/>
        <v>200</v>
      </c>
      <c r="AZ29" s="77">
        <f t="shared" si="15"/>
        <v>0</v>
      </c>
      <c r="BA29" s="77">
        <f t="shared" si="15"/>
        <v>0</v>
      </c>
      <c r="BB29" s="103">
        <v>0</v>
      </c>
      <c r="BC29" s="103">
        <v>0</v>
      </c>
    </row>
    <row r="30" spans="1:55" s="11" customFormat="1" ht="27.75" hidden="1" customHeight="1" x14ac:dyDescent="0.25">
      <c r="A30" s="61" t="s">
        <v>347</v>
      </c>
      <c r="B30" s="15"/>
      <c r="C30" s="15"/>
      <c r="D30" s="15"/>
      <c r="E30" s="62">
        <v>851</v>
      </c>
      <c r="F30" s="63" t="s">
        <v>328</v>
      </c>
      <c r="G30" s="63" t="s">
        <v>330</v>
      </c>
      <c r="H30" s="60" t="s">
        <v>344</v>
      </c>
      <c r="I30" s="63" t="s">
        <v>348</v>
      </c>
      <c r="J30" s="77">
        <f>'3.ВС'!J26</f>
        <v>200</v>
      </c>
      <c r="K30" s="77">
        <f>'3.ВС'!K26</f>
        <v>200</v>
      </c>
      <c r="L30" s="77">
        <f>'3.ВС'!L26</f>
        <v>0</v>
      </c>
      <c r="M30" s="77">
        <f>'3.ВС'!M26</f>
        <v>0</v>
      </c>
      <c r="N30" s="77">
        <f>'3.ВС'!N26</f>
        <v>0</v>
      </c>
      <c r="O30" s="77">
        <f>'3.ВС'!O26</f>
        <v>0</v>
      </c>
      <c r="P30" s="77">
        <f>'3.ВС'!P26</f>
        <v>0</v>
      </c>
      <c r="Q30" s="77">
        <f>'3.ВС'!Q26</f>
        <v>0</v>
      </c>
      <c r="R30" s="77">
        <f>'3.ВС'!R26</f>
        <v>200</v>
      </c>
      <c r="S30" s="77">
        <f>'3.ВС'!S26</f>
        <v>200</v>
      </c>
      <c r="T30" s="77">
        <f>'3.ВС'!T26</f>
        <v>0</v>
      </c>
      <c r="U30" s="77">
        <f>'3.ВС'!U26</f>
        <v>0</v>
      </c>
      <c r="V30" s="77">
        <f>'3.ВС'!V26</f>
        <v>0</v>
      </c>
      <c r="W30" s="77">
        <f>'3.ВС'!W26</f>
        <v>0</v>
      </c>
      <c r="X30" s="77">
        <f>'3.ВС'!X26</f>
        <v>0</v>
      </c>
      <c r="Y30" s="77">
        <f>'3.ВС'!Y26</f>
        <v>0</v>
      </c>
      <c r="Z30" s="77">
        <f>'3.ВС'!Z26</f>
        <v>200</v>
      </c>
      <c r="AA30" s="77">
        <f>'3.ВС'!AA26</f>
        <v>200</v>
      </c>
      <c r="AB30" s="77">
        <f>'3.ВС'!AB26</f>
        <v>0</v>
      </c>
      <c r="AC30" s="77">
        <f>'3.ВС'!AC26</f>
        <v>0</v>
      </c>
      <c r="AD30" s="77">
        <f>'3.ВС'!AD26</f>
        <v>200</v>
      </c>
      <c r="AE30" s="77">
        <f>'3.ВС'!AE26</f>
        <v>200</v>
      </c>
      <c r="AF30" s="77">
        <f>'3.ВС'!AF26</f>
        <v>0</v>
      </c>
      <c r="AG30" s="77">
        <f>'3.ВС'!AG26</f>
        <v>0</v>
      </c>
      <c r="AH30" s="77">
        <f>'3.ВС'!AH26</f>
        <v>0</v>
      </c>
      <c r="AI30" s="77">
        <f>'3.ВС'!AI26</f>
        <v>0</v>
      </c>
      <c r="AJ30" s="77">
        <f>'3.ВС'!AJ26</f>
        <v>0</v>
      </c>
      <c r="AK30" s="77">
        <f>'3.ВС'!AK26</f>
        <v>0</v>
      </c>
      <c r="AL30" s="77">
        <f>'3.ВС'!AL26</f>
        <v>200</v>
      </c>
      <c r="AM30" s="77">
        <f>'3.ВС'!AM26</f>
        <v>200</v>
      </c>
      <c r="AN30" s="77">
        <f>'3.ВС'!AN26</f>
        <v>0</v>
      </c>
      <c r="AO30" s="77">
        <f>'3.ВС'!AO26</f>
        <v>0</v>
      </c>
      <c r="AP30" s="77">
        <f>'3.ВС'!AP26</f>
        <v>200</v>
      </c>
      <c r="AQ30" s="77">
        <f>'3.ВС'!AQ26</f>
        <v>200</v>
      </c>
      <c r="AR30" s="77">
        <f>'3.ВС'!AR26</f>
        <v>0</v>
      </c>
      <c r="AS30" s="77">
        <f>'3.ВС'!AS26</f>
        <v>0</v>
      </c>
      <c r="AT30" s="77">
        <f>'3.ВС'!AT26</f>
        <v>0</v>
      </c>
      <c r="AU30" s="77">
        <f>'3.ВС'!AU26</f>
        <v>0</v>
      </c>
      <c r="AV30" s="77">
        <f>'3.ВС'!AV26</f>
        <v>0</v>
      </c>
      <c r="AW30" s="77">
        <f>'3.ВС'!AW26</f>
        <v>0</v>
      </c>
      <c r="AX30" s="77">
        <f>'3.ВС'!AX26</f>
        <v>200</v>
      </c>
      <c r="AY30" s="77">
        <f>'3.ВС'!AY26</f>
        <v>200</v>
      </c>
      <c r="AZ30" s="77">
        <f>'3.ВС'!AZ26</f>
        <v>0</v>
      </c>
      <c r="BA30" s="77">
        <f>'3.ВС'!BA26</f>
        <v>0</v>
      </c>
      <c r="BB30" s="103">
        <v>0</v>
      </c>
      <c r="BC30" s="103">
        <v>0</v>
      </c>
    </row>
    <row r="31" spans="1:55" s="11" customFormat="1" ht="27.75" hidden="1" customHeight="1" x14ac:dyDescent="0.25">
      <c r="A31" s="15" t="s">
        <v>349</v>
      </c>
      <c r="B31" s="27"/>
      <c r="C31" s="27"/>
      <c r="D31" s="27"/>
      <c r="E31" s="12">
        <v>851</v>
      </c>
      <c r="F31" s="63" t="s">
        <v>328</v>
      </c>
      <c r="G31" s="63" t="s">
        <v>330</v>
      </c>
      <c r="H31" s="60" t="s">
        <v>350</v>
      </c>
      <c r="I31" s="62"/>
      <c r="J31" s="77">
        <f t="shared" ref="J31:BA31" si="16">J32+J34</f>
        <v>261090</v>
      </c>
      <c r="K31" s="77">
        <f t="shared" si="16"/>
        <v>261090</v>
      </c>
      <c r="L31" s="77">
        <f t="shared" si="16"/>
        <v>0</v>
      </c>
      <c r="M31" s="77">
        <f t="shared" si="16"/>
        <v>0</v>
      </c>
      <c r="N31" s="77">
        <f t="shared" si="16"/>
        <v>0</v>
      </c>
      <c r="O31" s="77">
        <f t="shared" si="16"/>
        <v>0</v>
      </c>
      <c r="P31" s="77">
        <f t="shared" si="16"/>
        <v>0</v>
      </c>
      <c r="Q31" s="77">
        <f t="shared" si="16"/>
        <v>0</v>
      </c>
      <c r="R31" s="77">
        <f t="shared" si="16"/>
        <v>261090</v>
      </c>
      <c r="S31" s="77">
        <f t="shared" si="16"/>
        <v>261090</v>
      </c>
      <c r="T31" s="77">
        <f t="shared" si="16"/>
        <v>0</v>
      </c>
      <c r="U31" s="77">
        <f t="shared" si="16"/>
        <v>0</v>
      </c>
      <c r="V31" s="77">
        <f t="shared" si="16"/>
        <v>0</v>
      </c>
      <c r="W31" s="77">
        <f t="shared" si="16"/>
        <v>0</v>
      </c>
      <c r="X31" s="77">
        <f t="shared" si="16"/>
        <v>0</v>
      </c>
      <c r="Y31" s="77">
        <f t="shared" si="16"/>
        <v>0</v>
      </c>
      <c r="Z31" s="77">
        <f t="shared" si="16"/>
        <v>261090</v>
      </c>
      <c r="AA31" s="77">
        <f t="shared" si="16"/>
        <v>261090</v>
      </c>
      <c r="AB31" s="77">
        <f t="shared" si="16"/>
        <v>0</v>
      </c>
      <c r="AC31" s="77">
        <f t="shared" si="16"/>
        <v>0</v>
      </c>
      <c r="AD31" s="77">
        <f t="shared" si="16"/>
        <v>261090</v>
      </c>
      <c r="AE31" s="77">
        <f t="shared" si="16"/>
        <v>261090</v>
      </c>
      <c r="AF31" s="77">
        <f t="shared" si="16"/>
        <v>0</v>
      </c>
      <c r="AG31" s="77">
        <f t="shared" si="16"/>
        <v>0</v>
      </c>
      <c r="AH31" s="77">
        <f t="shared" si="16"/>
        <v>0</v>
      </c>
      <c r="AI31" s="77">
        <f t="shared" si="16"/>
        <v>0</v>
      </c>
      <c r="AJ31" s="77">
        <f t="shared" si="16"/>
        <v>0</v>
      </c>
      <c r="AK31" s="77">
        <f t="shared" si="16"/>
        <v>0</v>
      </c>
      <c r="AL31" s="77">
        <f t="shared" si="16"/>
        <v>261090</v>
      </c>
      <c r="AM31" s="77">
        <f t="shared" si="16"/>
        <v>261090</v>
      </c>
      <c r="AN31" s="77">
        <f t="shared" si="16"/>
        <v>0</v>
      </c>
      <c r="AO31" s="77">
        <f t="shared" si="16"/>
        <v>0</v>
      </c>
      <c r="AP31" s="77">
        <f t="shared" si="16"/>
        <v>261090</v>
      </c>
      <c r="AQ31" s="77">
        <f t="shared" si="16"/>
        <v>261090</v>
      </c>
      <c r="AR31" s="77">
        <f t="shared" si="16"/>
        <v>0</v>
      </c>
      <c r="AS31" s="77">
        <f t="shared" si="16"/>
        <v>0</v>
      </c>
      <c r="AT31" s="77">
        <f t="shared" si="16"/>
        <v>0</v>
      </c>
      <c r="AU31" s="77">
        <f t="shared" si="16"/>
        <v>0</v>
      </c>
      <c r="AV31" s="77">
        <f t="shared" si="16"/>
        <v>0</v>
      </c>
      <c r="AW31" s="77">
        <f t="shared" si="16"/>
        <v>0</v>
      </c>
      <c r="AX31" s="77">
        <f t="shared" si="16"/>
        <v>261090</v>
      </c>
      <c r="AY31" s="77">
        <f t="shared" si="16"/>
        <v>261090</v>
      </c>
      <c r="AZ31" s="77">
        <f t="shared" si="16"/>
        <v>0</v>
      </c>
      <c r="BA31" s="77">
        <f t="shared" si="16"/>
        <v>0</v>
      </c>
      <c r="BB31" s="103">
        <v>0</v>
      </c>
      <c r="BC31" s="103">
        <v>0</v>
      </c>
    </row>
    <row r="32" spans="1:55" s="11" customFormat="1" ht="27.75" hidden="1" customHeight="1" x14ac:dyDescent="0.25">
      <c r="A32" s="15" t="s">
        <v>333</v>
      </c>
      <c r="B32" s="27"/>
      <c r="C32" s="27"/>
      <c r="D32" s="27"/>
      <c r="E32" s="12">
        <v>851</v>
      </c>
      <c r="F32" s="63" t="s">
        <v>328</v>
      </c>
      <c r="G32" s="63" t="s">
        <v>330</v>
      </c>
      <c r="H32" s="60" t="s">
        <v>350</v>
      </c>
      <c r="I32" s="63" t="s">
        <v>334</v>
      </c>
      <c r="J32" s="77">
        <f t="shared" ref="J32:BA32" si="17">J33</f>
        <v>143200</v>
      </c>
      <c r="K32" s="77">
        <f t="shared" si="17"/>
        <v>143200</v>
      </c>
      <c r="L32" s="77">
        <f t="shared" si="17"/>
        <v>0</v>
      </c>
      <c r="M32" s="77">
        <f t="shared" si="17"/>
        <v>0</v>
      </c>
      <c r="N32" s="77">
        <f t="shared" si="17"/>
        <v>22550</v>
      </c>
      <c r="O32" s="77">
        <f t="shared" si="17"/>
        <v>22550</v>
      </c>
      <c r="P32" s="77">
        <f t="shared" si="17"/>
        <v>0</v>
      </c>
      <c r="Q32" s="77">
        <f t="shared" si="17"/>
        <v>0</v>
      </c>
      <c r="R32" s="77">
        <f t="shared" si="17"/>
        <v>165750</v>
      </c>
      <c r="S32" s="77">
        <f t="shared" si="17"/>
        <v>165750</v>
      </c>
      <c r="T32" s="77">
        <f t="shared" si="17"/>
        <v>0</v>
      </c>
      <c r="U32" s="77">
        <f t="shared" si="17"/>
        <v>0</v>
      </c>
      <c r="V32" s="77">
        <f t="shared" si="17"/>
        <v>0</v>
      </c>
      <c r="W32" s="77">
        <f t="shared" si="17"/>
        <v>0</v>
      </c>
      <c r="X32" s="77">
        <f t="shared" si="17"/>
        <v>0</v>
      </c>
      <c r="Y32" s="77">
        <f t="shared" si="17"/>
        <v>0</v>
      </c>
      <c r="Z32" s="77">
        <f t="shared" si="17"/>
        <v>165750</v>
      </c>
      <c r="AA32" s="77">
        <f t="shared" si="17"/>
        <v>165750</v>
      </c>
      <c r="AB32" s="77">
        <f t="shared" si="17"/>
        <v>0</v>
      </c>
      <c r="AC32" s="77">
        <f t="shared" si="17"/>
        <v>0</v>
      </c>
      <c r="AD32" s="77">
        <f t="shared" si="17"/>
        <v>143200</v>
      </c>
      <c r="AE32" s="77">
        <f t="shared" si="17"/>
        <v>143200</v>
      </c>
      <c r="AF32" s="77">
        <f t="shared" si="17"/>
        <v>0</v>
      </c>
      <c r="AG32" s="77">
        <f t="shared" si="17"/>
        <v>0</v>
      </c>
      <c r="AH32" s="77">
        <f t="shared" si="17"/>
        <v>0</v>
      </c>
      <c r="AI32" s="77">
        <f t="shared" si="17"/>
        <v>0</v>
      </c>
      <c r="AJ32" s="77">
        <f t="shared" si="17"/>
        <v>0</v>
      </c>
      <c r="AK32" s="77">
        <f t="shared" si="17"/>
        <v>0</v>
      </c>
      <c r="AL32" s="77">
        <f t="shared" si="17"/>
        <v>143200</v>
      </c>
      <c r="AM32" s="77">
        <f t="shared" si="17"/>
        <v>143200</v>
      </c>
      <c r="AN32" s="77">
        <f t="shared" si="17"/>
        <v>0</v>
      </c>
      <c r="AO32" s="77">
        <f t="shared" si="17"/>
        <v>0</v>
      </c>
      <c r="AP32" s="77">
        <f t="shared" si="17"/>
        <v>143200</v>
      </c>
      <c r="AQ32" s="77">
        <f t="shared" si="17"/>
        <v>143200</v>
      </c>
      <c r="AR32" s="77">
        <f t="shared" si="17"/>
        <v>0</v>
      </c>
      <c r="AS32" s="77">
        <f t="shared" si="17"/>
        <v>0</v>
      </c>
      <c r="AT32" s="77">
        <f t="shared" si="17"/>
        <v>0</v>
      </c>
      <c r="AU32" s="77">
        <f t="shared" si="17"/>
        <v>0</v>
      </c>
      <c r="AV32" s="77">
        <f t="shared" si="17"/>
        <v>0</v>
      </c>
      <c r="AW32" s="77">
        <f t="shared" si="17"/>
        <v>0</v>
      </c>
      <c r="AX32" s="77">
        <f t="shared" si="17"/>
        <v>143200</v>
      </c>
      <c r="AY32" s="77">
        <f t="shared" si="17"/>
        <v>143200</v>
      </c>
      <c r="AZ32" s="77">
        <f t="shared" si="17"/>
        <v>0</v>
      </c>
      <c r="BA32" s="77">
        <f t="shared" si="17"/>
        <v>0</v>
      </c>
      <c r="BB32" s="103">
        <v>0</v>
      </c>
      <c r="BC32" s="103">
        <v>0</v>
      </c>
    </row>
    <row r="33" spans="1:55" s="11" customFormat="1" ht="27.75" hidden="1" customHeight="1" x14ac:dyDescent="0.25">
      <c r="A33" s="15" t="s">
        <v>647</v>
      </c>
      <c r="B33" s="15"/>
      <c r="C33" s="15"/>
      <c r="D33" s="15"/>
      <c r="E33" s="12">
        <v>851</v>
      </c>
      <c r="F33" s="63" t="s">
        <v>328</v>
      </c>
      <c r="G33" s="63" t="s">
        <v>330</v>
      </c>
      <c r="H33" s="60" t="s">
        <v>350</v>
      </c>
      <c r="I33" s="63" t="s">
        <v>336</v>
      </c>
      <c r="J33" s="77">
        <f>'3.ВС'!J29</f>
        <v>143200</v>
      </c>
      <c r="K33" s="77">
        <f>'3.ВС'!K29</f>
        <v>143200</v>
      </c>
      <c r="L33" s="77">
        <f>'3.ВС'!L29</f>
        <v>0</v>
      </c>
      <c r="M33" s="77">
        <f>'3.ВС'!M29</f>
        <v>0</v>
      </c>
      <c r="N33" s="77">
        <f>'3.ВС'!N29</f>
        <v>22550</v>
      </c>
      <c r="O33" s="77">
        <f>'3.ВС'!O29</f>
        <v>22550</v>
      </c>
      <c r="P33" s="77">
        <f>'3.ВС'!P29</f>
        <v>0</v>
      </c>
      <c r="Q33" s="77">
        <f>'3.ВС'!Q29</f>
        <v>0</v>
      </c>
      <c r="R33" s="77">
        <f>'3.ВС'!R29</f>
        <v>165750</v>
      </c>
      <c r="S33" s="77">
        <f>'3.ВС'!S29</f>
        <v>165750</v>
      </c>
      <c r="T33" s="77">
        <f>'3.ВС'!T29</f>
        <v>0</v>
      </c>
      <c r="U33" s="77">
        <f>'3.ВС'!U29</f>
        <v>0</v>
      </c>
      <c r="V33" s="77">
        <f>'3.ВС'!V29</f>
        <v>0</v>
      </c>
      <c r="W33" s="77">
        <f>'3.ВС'!W29</f>
        <v>0</v>
      </c>
      <c r="X33" s="77">
        <f>'3.ВС'!X29</f>
        <v>0</v>
      </c>
      <c r="Y33" s="77">
        <f>'3.ВС'!Y29</f>
        <v>0</v>
      </c>
      <c r="Z33" s="77">
        <f>'3.ВС'!Z29</f>
        <v>165750</v>
      </c>
      <c r="AA33" s="77">
        <f>'3.ВС'!AA29</f>
        <v>165750</v>
      </c>
      <c r="AB33" s="77">
        <f>'3.ВС'!AB29</f>
        <v>0</v>
      </c>
      <c r="AC33" s="77">
        <f>'3.ВС'!AC29</f>
        <v>0</v>
      </c>
      <c r="AD33" s="77">
        <f>'3.ВС'!AD29</f>
        <v>143200</v>
      </c>
      <c r="AE33" s="77">
        <f>'3.ВС'!AE29</f>
        <v>143200</v>
      </c>
      <c r="AF33" s="77">
        <f>'3.ВС'!AF29</f>
        <v>0</v>
      </c>
      <c r="AG33" s="77">
        <f>'3.ВС'!AG29</f>
        <v>0</v>
      </c>
      <c r="AH33" s="77">
        <f>'3.ВС'!AH29</f>
        <v>0</v>
      </c>
      <c r="AI33" s="77">
        <f>'3.ВС'!AI29</f>
        <v>0</v>
      </c>
      <c r="AJ33" s="77">
        <f>'3.ВС'!AJ29</f>
        <v>0</v>
      </c>
      <c r="AK33" s="77">
        <f>'3.ВС'!AK29</f>
        <v>0</v>
      </c>
      <c r="AL33" s="77">
        <f>'3.ВС'!AL29</f>
        <v>143200</v>
      </c>
      <c r="AM33" s="77">
        <f>'3.ВС'!AM29</f>
        <v>143200</v>
      </c>
      <c r="AN33" s="77">
        <f>'3.ВС'!AN29</f>
        <v>0</v>
      </c>
      <c r="AO33" s="77">
        <f>'3.ВС'!AO29</f>
        <v>0</v>
      </c>
      <c r="AP33" s="77">
        <f>'3.ВС'!AP29</f>
        <v>143200</v>
      </c>
      <c r="AQ33" s="77">
        <f>'3.ВС'!AQ29</f>
        <v>143200</v>
      </c>
      <c r="AR33" s="77">
        <f>'3.ВС'!AR29</f>
        <v>0</v>
      </c>
      <c r="AS33" s="77">
        <f>'3.ВС'!AS29</f>
        <v>0</v>
      </c>
      <c r="AT33" s="77">
        <f>'3.ВС'!AT29</f>
        <v>0</v>
      </c>
      <c r="AU33" s="77">
        <f>'3.ВС'!AU29</f>
        <v>0</v>
      </c>
      <c r="AV33" s="77">
        <f>'3.ВС'!AV29</f>
        <v>0</v>
      </c>
      <c r="AW33" s="77">
        <f>'3.ВС'!AW29</f>
        <v>0</v>
      </c>
      <c r="AX33" s="77">
        <f>'3.ВС'!AX29</f>
        <v>143200</v>
      </c>
      <c r="AY33" s="77">
        <f>'3.ВС'!AY29</f>
        <v>143200</v>
      </c>
      <c r="AZ33" s="77">
        <f>'3.ВС'!AZ29</f>
        <v>0</v>
      </c>
      <c r="BA33" s="77">
        <f>'3.ВС'!BA29</f>
        <v>0</v>
      </c>
      <c r="BB33" s="103">
        <v>0</v>
      </c>
      <c r="BC33" s="103">
        <v>0</v>
      </c>
    </row>
    <row r="34" spans="1:55" s="11" customFormat="1" ht="27.75" hidden="1" customHeight="1" x14ac:dyDescent="0.25">
      <c r="A34" s="27" t="s">
        <v>337</v>
      </c>
      <c r="B34" s="15"/>
      <c r="C34" s="15"/>
      <c r="D34" s="15"/>
      <c r="E34" s="12">
        <v>851</v>
      </c>
      <c r="F34" s="63" t="s">
        <v>328</v>
      </c>
      <c r="G34" s="63" t="s">
        <v>330</v>
      </c>
      <c r="H34" s="60" t="s">
        <v>350</v>
      </c>
      <c r="I34" s="63" t="s">
        <v>338</v>
      </c>
      <c r="J34" s="77">
        <f t="shared" ref="J34:BA34" si="18">J35</f>
        <v>117890</v>
      </c>
      <c r="K34" s="77">
        <f t="shared" si="18"/>
        <v>117890</v>
      </c>
      <c r="L34" s="77">
        <f t="shared" si="18"/>
        <v>0</v>
      </c>
      <c r="M34" s="77">
        <f t="shared" si="18"/>
        <v>0</v>
      </c>
      <c r="N34" s="77">
        <f t="shared" si="18"/>
        <v>-22550</v>
      </c>
      <c r="O34" s="77">
        <f t="shared" si="18"/>
        <v>-22550</v>
      </c>
      <c r="P34" s="77">
        <f t="shared" si="18"/>
        <v>0</v>
      </c>
      <c r="Q34" s="77">
        <f t="shared" si="18"/>
        <v>0</v>
      </c>
      <c r="R34" s="77">
        <f t="shared" si="18"/>
        <v>95340</v>
      </c>
      <c r="S34" s="77">
        <f t="shared" si="18"/>
        <v>95340</v>
      </c>
      <c r="T34" s="77">
        <f t="shared" si="18"/>
        <v>0</v>
      </c>
      <c r="U34" s="77">
        <f t="shared" si="18"/>
        <v>0</v>
      </c>
      <c r="V34" s="77">
        <f t="shared" si="18"/>
        <v>0</v>
      </c>
      <c r="W34" s="77">
        <f t="shared" si="18"/>
        <v>0</v>
      </c>
      <c r="X34" s="77">
        <f t="shared" si="18"/>
        <v>0</v>
      </c>
      <c r="Y34" s="77">
        <f t="shared" si="18"/>
        <v>0</v>
      </c>
      <c r="Z34" s="77">
        <f t="shared" si="18"/>
        <v>95340</v>
      </c>
      <c r="AA34" s="77">
        <f t="shared" si="18"/>
        <v>95340</v>
      </c>
      <c r="AB34" s="77">
        <f t="shared" si="18"/>
        <v>0</v>
      </c>
      <c r="AC34" s="77">
        <f t="shared" si="18"/>
        <v>0</v>
      </c>
      <c r="AD34" s="77">
        <f t="shared" si="18"/>
        <v>117890</v>
      </c>
      <c r="AE34" s="77">
        <f t="shared" si="18"/>
        <v>117890</v>
      </c>
      <c r="AF34" s="77">
        <f t="shared" si="18"/>
        <v>0</v>
      </c>
      <c r="AG34" s="77">
        <f t="shared" si="18"/>
        <v>0</v>
      </c>
      <c r="AH34" s="77">
        <f t="shared" si="18"/>
        <v>0</v>
      </c>
      <c r="AI34" s="77">
        <f t="shared" si="18"/>
        <v>0</v>
      </c>
      <c r="AJ34" s="77">
        <f t="shared" si="18"/>
        <v>0</v>
      </c>
      <c r="AK34" s="77">
        <f t="shared" si="18"/>
        <v>0</v>
      </c>
      <c r="AL34" s="77">
        <f t="shared" si="18"/>
        <v>117890</v>
      </c>
      <c r="AM34" s="77">
        <f t="shared" si="18"/>
        <v>117890</v>
      </c>
      <c r="AN34" s="77">
        <f t="shared" si="18"/>
        <v>0</v>
      </c>
      <c r="AO34" s="77">
        <f t="shared" si="18"/>
        <v>0</v>
      </c>
      <c r="AP34" s="77">
        <f t="shared" si="18"/>
        <v>117890</v>
      </c>
      <c r="AQ34" s="77">
        <f t="shared" si="18"/>
        <v>117890</v>
      </c>
      <c r="AR34" s="77">
        <f t="shared" si="18"/>
        <v>0</v>
      </c>
      <c r="AS34" s="77">
        <f t="shared" si="18"/>
        <v>0</v>
      </c>
      <c r="AT34" s="77">
        <f t="shared" si="18"/>
        <v>0</v>
      </c>
      <c r="AU34" s="77">
        <f t="shared" si="18"/>
        <v>0</v>
      </c>
      <c r="AV34" s="77">
        <f t="shared" si="18"/>
        <v>0</v>
      </c>
      <c r="AW34" s="77">
        <f t="shared" si="18"/>
        <v>0</v>
      </c>
      <c r="AX34" s="77">
        <f t="shared" si="18"/>
        <v>117890</v>
      </c>
      <c r="AY34" s="77">
        <f t="shared" si="18"/>
        <v>117890</v>
      </c>
      <c r="AZ34" s="77">
        <f t="shared" si="18"/>
        <v>0</v>
      </c>
      <c r="BA34" s="77">
        <f t="shared" si="18"/>
        <v>0</v>
      </c>
      <c r="BB34" s="103">
        <v>0</v>
      </c>
      <c r="BC34" s="103">
        <v>0</v>
      </c>
    </row>
    <row r="35" spans="1:55" s="11" customFormat="1" ht="27.75" hidden="1" customHeight="1" x14ac:dyDescent="0.25">
      <c r="A35" s="27" t="s">
        <v>339</v>
      </c>
      <c r="B35" s="27"/>
      <c r="C35" s="27"/>
      <c r="D35" s="27"/>
      <c r="E35" s="12">
        <v>851</v>
      </c>
      <c r="F35" s="63" t="s">
        <v>328</v>
      </c>
      <c r="G35" s="63" t="s">
        <v>330</v>
      </c>
      <c r="H35" s="60" t="s">
        <v>350</v>
      </c>
      <c r="I35" s="63" t="s">
        <v>340</v>
      </c>
      <c r="J35" s="77">
        <f>'3.ВС'!J31</f>
        <v>117890</v>
      </c>
      <c r="K35" s="77">
        <f>'3.ВС'!K31</f>
        <v>117890</v>
      </c>
      <c r="L35" s="77">
        <f>'3.ВС'!L31</f>
        <v>0</v>
      </c>
      <c r="M35" s="77">
        <f>'3.ВС'!M31</f>
        <v>0</v>
      </c>
      <c r="N35" s="77">
        <f>'3.ВС'!N31</f>
        <v>-22550</v>
      </c>
      <c r="O35" s="77">
        <f>'3.ВС'!O31</f>
        <v>-22550</v>
      </c>
      <c r="P35" s="77">
        <f>'3.ВС'!P31</f>
        <v>0</v>
      </c>
      <c r="Q35" s="77">
        <f>'3.ВС'!Q31</f>
        <v>0</v>
      </c>
      <c r="R35" s="77">
        <f>'3.ВС'!R31</f>
        <v>95340</v>
      </c>
      <c r="S35" s="77">
        <f>'3.ВС'!S31</f>
        <v>95340</v>
      </c>
      <c r="T35" s="77">
        <f>'3.ВС'!T31</f>
        <v>0</v>
      </c>
      <c r="U35" s="77">
        <f>'3.ВС'!U31</f>
        <v>0</v>
      </c>
      <c r="V35" s="77">
        <f>'3.ВС'!V31</f>
        <v>0</v>
      </c>
      <c r="W35" s="77">
        <f>'3.ВС'!W31</f>
        <v>0</v>
      </c>
      <c r="X35" s="77">
        <f>'3.ВС'!X31</f>
        <v>0</v>
      </c>
      <c r="Y35" s="77">
        <f>'3.ВС'!Y31</f>
        <v>0</v>
      </c>
      <c r="Z35" s="77">
        <f>'3.ВС'!Z31</f>
        <v>95340</v>
      </c>
      <c r="AA35" s="77">
        <f>'3.ВС'!AA31</f>
        <v>95340</v>
      </c>
      <c r="AB35" s="77">
        <f>'3.ВС'!AB31</f>
        <v>0</v>
      </c>
      <c r="AC35" s="77">
        <f>'3.ВС'!AC31</f>
        <v>0</v>
      </c>
      <c r="AD35" s="77">
        <f>'3.ВС'!AD31</f>
        <v>117890</v>
      </c>
      <c r="AE35" s="77">
        <f>'3.ВС'!AE31</f>
        <v>117890</v>
      </c>
      <c r="AF35" s="77">
        <f>'3.ВС'!AF31</f>
        <v>0</v>
      </c>
      <c r="AG35" s="77">
        <f>'3.ВС'!AG31</f>
        <v>0</v>
      </c>
      <c r="AH35" s="77">
        <f>'3.ВС'!AH31</f>
        <v>0</v>
      </c>
      <c r="AI35" s="77">
        <f>'3.ВС'!AI31</f>
        <v>0</v>
      </c>
      <c r="AJ35" s="77">
        <f>'3.ВС'!AJ31</f>
        <v>0</v>
      </c>
      <c r="AK35" s="77">
        <f>'3.ВС'!AK31</f>
        <v>0</v>
      </c>
      <c r="AL35" s="77">
        <f>'3.ВС'!AL31</f>
        <v>117890</v>
      </c>
      <c r="AM35" s="77">
        <f>'3.ВС'!AM31</f>
        <v>117890</v>
      </c>
      <c r="AN35" s="77">
        <f>'3.ВС'!AN31</f>
        <v>0</v>
      </c>
      <c r="AO35" s="77">
        <f>'3.ВС'!AO31</f>
        <v>0</v>
      </c>
      <c r="AP35" s="77">
        <f>'3.ВС'!AP31</f>
        <v>117890</v>
      </c>
      <c r="AQ35" s="77">
        <f>'3.ВС'!AQ31</f>
        <v>117890</v>
      </c>
      <c r="AR35" s="77">
        <f>'3.ВС'!AR31</f>
        <v>0</v>
      </c>
      <c r="AS35" s="77">
        <f>'3.ВС'!AS31</f>
        <v>0</v>
      </c>
      <c r="AT35" s="77">
        <f>'3.ВС'!AT31</f>
        <v>0</v>
      </c>
      <c r="AU35" s="77">
        <f>'3.ВС'!AU31</f>
        <v>0</v>
      </c>
      <c r="AV35" s="77">
        <f>'3.ВС'!AV31</f>
        <v>0</v>
      </c>
      <c r="AW35" s="77">
        <f>'3.ВС'!AW31</f>
        <v>0</v>
      </c>
      <c r="AX35" s="77">
        <f>'3.ВС'!AX31</f>
        <v>117890</v>
      </c>
      <c r="AY35" s="77">
        <f>'3.ВС'!AY31</f>
        <v>117890</v>
      </c>
      <c r="AZ35" s="77">
        <f>'3.ВС'!AZ31</f>
        <v>0</v>
      </c>
      <c r="BA35" s="77">
        <f>'3.ВС'!BA31</f>
        <v>0</v>
      </c>
      <c r="BB35" s="103">
        <v>0</v>
      </c>
      <c r="BC35" s="103">
        <v>0</v>
      </c>
    </row>
    <row r="36" spans="1:55" s="11" customFormat="1" ht="27.75" hidden="1" customHeight="1" x14ac:dyDescent="0.25">
      <c r="A36" s="15" t="s">
        <v>649</v>
      </c>
      <c r="B36" s="27"/>
      <c r="C36" s="27"/>
      <c r="D36" s="27"/>
      <c r="E36" s="12">
        <v>851</v>
      </c>
      <c r="F36" s="63" t="s">
        <v>328</v>
      </c>
      <c r="G36" s="63" t="s">
        <v>330</v>
      </c>
      <c r="H36" s="60" t="s">
        <v>352</v>
      </c>
      <c r="I36" s="63"/>
      <c r="J36" s="77">
        <f t="shared" ref="J36:AT37" si="19">J37</f>
        <v>1505600</v>
      </c>
      <c r="K36" s="77">
        <f t="shared" si="19"/>
        <v>0</v>
      </c>
      <c r="L36" s="77">
        <f t="shared" si="19"/>
        <v>1505600</v>
      </c>
      <c r="M36" s="77">
        <f t="shared" si="19"/>
        <v>0</v>
      </c>
      <c r="N36" s="77">
        <f t="shared" si="19"/>
        <v>64600</v>
      </c>
      <c r="O36" s="77">
        <f t="shared" si="19"/>
        <v>0</v>
      </c>
      <c r="P36" s="77">
        <f t="shared" si="19"/>
        <v>64600</v>
      </c>
      <c r="Q36" s="77">
        <f t="shared" si="19"/>
        <v>0</v>
      </c>
      <c r="R36" s="77">
        <f t="shared" si="19"/>
        <v>1570200</v>
      </c>
      <c r="S36" s="77">
        <f t="shared" si="19"/>
        <v>0</v>
      </c>
      <c r="T36" s="77">
        <f t="shared" si="19"/>
        <v>1570200</v>
      </c>
      <c r="U36" s="77">
        <f t="shared" si="19"/>
        <v>0</v>
      </c>
      <c r="V36" s="77">
        <f t="shared" si="19"/>
        <v>0</v>
      </c>
      <c r="W36" s="77">
        <f t="shared" si="19"/>
        <v>0</v>
      </c>
      <c r="X36" s="77">
        <f t="shared" si="19"/>
        <v>0</v>
      </c>
      <c r="Y36" s="77">
        <f t="shared" si="19"/>
        <v>0</v>
      </c>
      <c r="Z36" s="77">
        <f t="shared" si="19"/>
        <v>1570200</v>
      </c>
      <c r="AA36" s="77">
        <f t="shared" si="19"/>
        <v>0</v>
      </c>
      <c r="AB36" s="77">
        <f t="shared" si="19"/>
        <v>1570200</v>
      </c>
      <c r="AC36" s="77">
        <f t="shared" si="19"/>
        <v>0</v>
      </c>
      <c r="AD36" s="77">
        <f t="shared" si="19"/>
        <v>1505600</v>
      </c>
      <c r="AE36" s="77">
        <f t="shared" si="19"/>
        <v>0</v>
      </c>
      <c r="AF36" s="77">
        <f t="shared" si="19"/>
        <v>1505600</v>
      </c>
      <c r="AG36" s="77">
        <f t="shared" si="19"/>
        <v>0</v>
      </c>
      <c r="AH36" s="77">
        <f t="shared" si="19"/>
        <v>0</v>
      </c>
      <c r="AI36" s="77">
        <f t="shared" si="19"/>
        <v>0</v>
      </c>
      <c r="AJ36" s="77">
        <f t="shared" si="19"/>
        <v>0</v>
      </c>
      <c r="AK36" s="77">
        <f t="shared" si="19"/>
        <v>0</v>
      </c>
      <c r="AL36" s="77">
        <f t="shared" si="19"/>
        <v>1505600</v>
      </c>
      <c r="AM36" s="77">
        <f t="shared" si="19"/>
        <v>0</v>
      </c>
      <c r="AN36" s="77">
        <f t="shared" si="19"/>
        <v>1505600</v>
      </c>
      <c r="AO36" s="77">
        <f t="shared" si="19"/>
        <v>0</v>
      </c>
      <c r="AP36" s="77">
        <f t="shared" si="19"/>
        <v>1505600</v>
      </c>
      <c r="AQ36" s="77">
        <f t="shared" si="19"/>
        <v>0</v>
      </c>
      <c r="AR36" s="77">
        <f t="shared" si="19"/>
        <v>1505600</v>
      </c>
      <c r="AS36" s="77">
        <f t="shared" si="19"/>
        <v>0</v>
      </c>
      <c r="AT36" s="77">
        <f t="shared" si="19"/>
        <v>0</v>
      </c>
      <c r="AU36" s="77">
        <f t="shared" ref="AT36:BA37" si="20">AU37</f>
        <v>0</v>
      </c>
      <c r="AV36" s="77">
        <f t="shared" si="20"/>
        <v>0</v>
      </c>
      <c r="AW36" s="77">
        <f t="shared" si="20"/>
        <v>0</v>
      </c>
      <c r="AX36" s="77">
        <f t="shared" si="20"/>
        <v>1505600</v>
      </c>
      <c r="AY36" s="77">
        <f t="shared" si="20"/>
        <v>0</v>
      </c>
      <c r="AZ36" s="77">
        <f t="shared" si="20"/>
        <v>1505600</v>
      </c>
      <c r="BA36" s="77">
        <f t="shared" si="20"/>
        <v>0</v>
      </c>
      <c r="BB36" s="103">
        <v>0</v>
      </c>
      <c r="BC36" s="103">
        <v>0</v>
      </c>
    </row>
    <row r="37" spans="1:55" s="11" customFormat="1" ht="27.75" hidden="1" customHeight="1" x14ac:dyDescent="0.25">
      <c r="A37" s="15" t="s">
        <v>333</v>
      </c>
      <c r="B37" s="27"/>
      <c r="C37" s="27"/>
      <c r="D37" s="27"/>
      <c r="E37" s="12">
        <v>851</v>
      </c>
      <c r="F37" s="63" t="s">
        <v>353</v>
      </c>
      <c r="G37" s="63" t="s">
        <v>330</v>
      </c>
      <c r="H37" s="60" t="s">
        <v>352</v>
      </c>
      <c r="I37" s="63" t="s">
        <v>334</v>
      </c>
      <c r="J37" s="77">
        <f t="shared" si="19"/>
        <v>1505600</v>
      </c>
      <c r="K37" s="77">
        <f t="shared" si="19"/>
        <v>0</v>
      </c>
      <c r="L37" s="77">
        <f t="shared" si="19"/>
        <v>1505600</v>
      </c>
      <c r="M37" s="77">
        <f t="shared" si="19"/>
        <v>0</v>
      </c>
      <c r="N37" s="77">
        <f t="shared" si="19"/>
        <v>64600</v>
      </c>
      <c r="O37" s="77">
        <f t="shared" si="19"/>
        <v>0</v>
      </c>
      <c r="P37" s="77">
        <f t="shared" si="19"/>
        <v>64600</v>
      </c>
      <c r="Q37" s="77">
        <f t="shared" si="19"/>
        <v>0</v>
      </c>
      <c r="R37" s="77">
        <f t="shared" si="19"/>
        <v>1570200</v>
      </c>
      <c r="S37" s="77">
        <f t="shared" si="19"/>
        <v>0</v>
      </c>
      <c r="T37" s="77">
        <f t="shared" si="19"/>
        <v>1570200</v>
      </c>
      <c r="U37" s="77">
        <f t="shared" si="19"/>
        <v>0</v>
      </c>
      <c r="V37" s="77">
        <f t="shared" si="19"/>
        <v>0</v>
      </c>
      <c r="W37" s="77">
        <f t="shared" si="19"/>
        <v>0</v>
      </c>
      <c r="X37" s="77">
        <f t="shared" si="19"/>
        <v>0</v>
      </c>
      <c r="Y37" s="77">
        <f t="shared" si="19"/>
        <v>0</v>
      </c>
      <c r="Z37" s="77">
        <f t="shared" si="19"/>
        <v>1570200</v>
      </c>
      <c r="AA37" s="77">
        <f t="shared" si="19"/>
        <v>0</v>
      </c>
      <c r="AB37" s="77">
        <f t="shared" si="19"/>
        <v>1570200</v>
      </c>
      <c r="AC37" s="77">
        <f t="shared" si="19"/>
        <v>0</v>
      </c>
      <c r="AD37" s="77">
        <f t="shared" si="19"/>
        <v>1505600</v>
      </c>
      <c r="AE37" s="77">
        <f t="shared" si="19"/>
        <v>0</v>
      </c>
      <c r="AF37" s="77">
        <f t="shared" si="19"/>
        <v>1505600</v>
      </c>
      <c r="AG37" s="77">
        <f t="shared" si="19"/>
        <v>0</v>
      </c>
      <c r="AH37" s="77">
        <f t="shared" si="19"/>
        <v>0</v>
      </c>
      <c r="AI37" s="77">
        <f t="shared" si="19"/>
        <v>0</v>
      </c>
      <c r="AJ37" s="77">
        <f t="shared" si="19"/>
        <v>0</v>
      </c>
      <c r="AK37" s="77">
        <f t="shared" si="19"/>
        <v>0</v>
      </c>
      <c r="AL37" s="77">
        <f t="shared" si="19"/>
        <v>1505600</v>
      </c>
      <c r="AM37" s="77">
        <f t="shared" si="19"/>
        <v>0</v>
      </c>
      <c r="AN37" s="77">
        <f t="shared" si="19"/>
        <v>1505600</v>
      </c>
      <c r="AO37" s="77">
        <f t="shared" si="19"/>
        <v>0</v>
      </c>
      <c r="AP37" s="77">
        <f t="shared" si="19"/>
        <v>1505600</v>
      </c>
      <c r="AQ37" s="77">
        <f t="shared" si="19"/>
        <v>0</v>
      </c>
      <c r="AR37" s="77">
        <f t="shared" si="19"/>
        <v>1505600</v>
      </c>
      <c r="AS37" s="77">
        <f t="shared" si="19"/>
        <v>0</v>
      </c>
      <c r="AT37" s="77">
        <f t="shared" si="20"/>
        <v>0</v>
      </c>
      <c r="AU37" s="77">
        <f t="shared" si="20"/>
        <v>0</v>
      </c>
      <c r="AV37" s="77">
        <f t="shared" si="20"/>
        <v>0</v>
      </c>
      <c r="AW37" s="77">
        <f t="shared" si="20"/>
        <v>0</v>
      </c>
      <c r="AX37" s="77">
        <f t="shared" si="20"/>
        <v>1505600</v>
      </c>
      <c r="AY37" s="77">
        <f t="shared" si="20"/>
        <v>0</v>
      </c>
      <c r="AZ37" s="77">
        <f t="shared" si="20"/>
        <v>1505600</v>
      </c>
      <c r="BA37" s="77">
        <f t="shared" si="20"/>
        <v>0</v>
      </c>
      <c r="BB37" s="103">
        <v>0</v>
      </c>
      <c r="BC37" s="103">
        <v>0</v>
      </c>
    </row>
    <row r="38" spans="1:55" s="11" customFormat="1" ht="27.75" hidden="1" customHeight="1" x14ac:dyDescent="0.25">
      <c r="A38" s="15" t="s">
        <v>647</v>
      </c>
      <c r="B38" s="15"/>
      <c r="C38" s="15"/>
      <c r="D38" s="15"/>
      <c r="E38" s="12">
        <v>851</v>
      </c>
      <c r="F38" s="63" t="s">
        <v>328</v>
      </c>
      <c r="G38" s="63" t="s">
        <v>330</v>
      </c>
      <c r="H38" s="60" t="s">
        <v>352</v>
      </c>
      <c r="I38" s="63" t="s">
        <v>336</v>
      </c>
      <c r="J38" s="77">
        <f>'3.ВС'!J34</f>
        <v>1505600</v>
      </c>
      <c r="K38" s="77">
        <f>'3.ВС'!K34</f>
        <v>0</v>
      </c>
      <c r="L38" s="77">
        <f>'3.ВС'!L34</f>
        <v>1505600</v>
      </c>
      <c r="M38" s="77">
        <f>'3.ВС'!M34</f>
        <v>0</v>
      </c>
      <c r="N38" s="77">
        <f>'3.ВС'!N34</f>
        <v>64600</v>
      </c>
      <c r="O38" s="77">
        <f>'3.ВС'!O34</f>
        <v>0</v>
      </c>
      <c r="P38" s="77">
        <f>'3.ВС'!P34</f>
        <v>64600</v>
      </c>
      <c r="Q38" s="77">
        <f>'3.ВС'!Q34</f>
        <v>0</v>
      </c>
      <c r="R38" s="77">
        <f>'3.ВС'!R34</f>
        <v>1570200</v>
      </c>
      <c r="S38" s="77">
        <f>'3.ВС'!S34</f>
        <v>0</v>
      </c>
      <c r="T38" s="77">
        <f>'3.ВС'!T34</f>
        <v>1570200</v>
      </c>
      <c r="U38" s="77">
        <f>'3.ВС'!U34</f>
        <v>0</v>
      </c>
      <c r="V38" s="77">
        <f>'3.ВС'!V34</f>
        <v>0</v>
      </c>
      <c r="W38" s="77">
        <f>'3.ВС'!W34</f>
        <v>0</v>
      </c>
      <c r="X38" s="77">
        <f>'3.ВС'!X34</f>
        <v>0</v>
      </c>
      <c r="Y38" s="77">
        <f>'3.ВС'!Y34</f>
        <v>0</v>
      </c>
      <c r="Z38" s="77">
        <f>'3.ВС'!Z34</f>
        <v>1570200</v>
      </c>
      <c r="AA38" s="77">
        <f>'3.ВС'!AA34</f>
        <v>0</v>
      </c>
      <c r="AB38" s="77">
        <f>'3.ВС'!AB34</f>
        <v>1570200</v>
      </c>
      <c r="AC38" s="77">
        <f>'3.ВС'!AC34</f>
        <v>0</v>
      </c>
      <c r="AD38" s="77">
        <f>'3.ВС'!AD34</f>
        <v>1505600</v>
      </c>
      <c r="AE38" s="77">
        <f>'3.ВС'!AE34</f>
        <v>0</v>
      </c>
      <c r="AF38" s="77">
        <f>'3.ВС'!AF34</f>
        <v>1505600</v>
      </c>
      <c r="AG38" s="77">
        <f>'3.ВС'!AG34</f>
        <v>0</v>
      </c>
      <c r="AH38" s="77">
        <f>'3.ВС'!AH34</f>
        <v>0</v>
      </c>
      <c r="AI38" s="77">
        <f>'3.ВС'!AI34</f>
        <v>0</v>
      </c>
      <c r="AJ38" s="77">
        <f>'3.ВС'!AJ34</f>
        <v>0</v>
      </c>
      <c r="AK38" s="77">
        <f>'3.ВС'!AK34</f>
        <v>0</v>
      </c>
      <c r="AL38" s="77">
        <f>'3.ВС'!AL34</f>
        <v>1505600</v>
      </c>
      <c r="AM38" s="77">
        <f>'3.ВС'!AM34</f>
        <v>0</v>
      </c>
      <c r="AN38" s="77">
        <f>'3.ВС'!AN34</f>
        <v>1505600</v>
      </c>
      <c r="AO38" s="77">
        <f>'3.ВС'!AO34</f>
        <v>0</v>
      </c>
      <c r="AP38" s="77">
        <f>'3.ВС'!AP34</f>
        <v>1505600</v>
      </c>
      <c r="AQ38" s="77">
        <f>'3.ВС'!AQ34</f>
        <v>0</v>
      </c>
      <c r="AR38" s="77">
        <f>'3.ВС'!AR34</f>
        <v>1505600</v>
      </c>
      <c r="AS38" s="77">
        <f>'3.ВС'!AS34</f>
        <v>0</v>
      </c>
      <c r="AT38" s="77">
        <f>'3.ВС'!AT34</f>
        <v>0</v>
      </c>
      <c r="AU38" s="77">
        <f>'3.ВС'!AU34</f>
        <v>0</v>
      </c>
      <c r="AV38" s="77">
        <f>'3.ВС'!AV34</f>
        <v>0</v>
      </c>
      <c r="AW38" s="77">
        <f>'3.ВС'!AW34</f>
        <v>0</v>
      </c>
      <c r="AX38" s="77">
        <f>'3.ВС'!AX34</f>
        <v>1505600</v>
      </c>
      <c r="AY38" s="77">
        <f>'3.ВС'!AY34</f>
        <v>0</v>
      </c>
      <c r="AZ38" s="77">
        <f>'3.ВС'!AZ34</f>
        <v>1505600</v>
      </c>
      <c r="BA38" s="77">
        <f>'3.ВС'!BA34</f>
        <v>0</v>
      </c>
      <c r="BB38" s="103">
        <v>0</v>
      </c>
      <c r="BC38" s="103">
        <v>0</v>
      </c>
    </row>
    <row r="39" spans="1:55" s="11" customFormat="1" ht="27.75" hidden="1" customHeight="1" x14ac:dyDescent="0.25">
      <c r="A39" s="15" t="s">
        <v>354</v>
      </c>
      <c r="B39" s="15"/>
      <c r="C39" s="12"/>
      <c r="D39" s="12"/>
      <c r="E39" s="12">
        <v>851</v>
      </c>
      <c r="F39" s="63" t="s">
        <v>353</v>
      </c>
      <c r="G39" s="63" t="s">
        <v>330</v>
      </c>
      <c r="H39" s="60" t="s">
        <v>355</v>
      </c>
      <c r="I39" s="63"/>
      <c r="J39" s="77">
        <f t="shared" ref="J39:BA39" si="21">J40+J42+J44+J46</f>
        <v>20792900</v>
      </c>
      <c r="K39" s="77">
        <f t="shared" si="21"/>
        <v>0</v>
      </c>
      <c r="L39" s="77">
        <f t="shared" si="21"/>
        <v>20792900</v>
      </c>
      <c r="M39" s="77">
        <f t="shared" si="21"/>
        <v>0</v>
      </c>
      <c r="N39" s="77">
        <f t="shared" si="21"/>
        <v>1687975</v>
      </c>
      <c r="O39" s="77">
        <f t="shared" si="21"/>
        <v>0</v>
      </c>
      <c r="P39" s="77">
        <f t="shared" si="21"/>
        <v>1687975</v>
      </c>
      <c r="Q39" s="77">
        <f t="shared" si="21"/>
        <v>0</v>
      </c>
      <c r="R39" s="77">
        <f t="shared" si="21"/>
        <v>22480875</v>
      </c>
      <c r="S39" s="77">
        <f t="shared" si="21"/>
        <v>0</v>
      </c>
      <c r="T39" s="77">
        <f t="shared" si="21"/>
        <v>22480875</v>
      </c>
      <c r="U39" s="77">
        <f t="shared" si="21"/>
        <v>0</v>
      </c>
      <c r="V39" s="77">
        <f t="shared" si="21"/>
        <v>0</v>
      </c>
      <c r="W39" s="77">
        <f t="shared" si="21"/>
        <v>0</v>
      </c>
      <c r="X39" s="77">
        <f t="shared" si="21"/>
        <v>0</v>
      </c>
      <c r="Y39" s="77">
        <f t="shared" si="21"/>
        <v>0</v>
      </c>
      <c r="Z39" s="77">
        <f t="shared" si="21"/>
        <v>22480875</v>
      </c>
      <c r="AA39" s="77">
        <f t="shared" si="21"/>
        <v>0</v>
      </c>
      <c r="AB39" s="77">
        <f t="shared" si="21"/>
        <v>22480875</v>
      </c>
      <c r="AC39" s="77">
        <f t="shared" si="21"/>
        <v>0</v>
      </c>
      <c r="AD39" s="77">
        <f t="shared" si="21"/>
        <v>17216200</v>
      </c>
      <c r="AE39" s="77">
        <f t="shared" si="21"/>
        <v>0</v>
      </c>
      <c r="AF39" s="77">
        <f t="shared" si="21"/>
        <v>17216200</v>
      </c>
      <c r="AG39" s="77">
        <f t="shared" si="21"/>
        <v>0</v>
      </c>
      <c r="AH39" s="77">
        <f t="shared" si="21"/>
        <v>0</v>
      </c>
      <c r="AI39" s="77">
        <f t="shared" si="21"/>
        <v>0</v>
      </c>
      <c r="AJ39" s="77">
        <f t="shared" si="21"/>
        <v>0</v>
      </c>
      <c r="AK39" s="77">
        <f t="shared" si="21"/>
        <v>0</v>
      </c>
      <c r="AL39" s="77">
        <f t="shared" si="21"/>
        <v>17216200</v>
      </c>
      <c r="AM39" s="77">
        <f t="shared" si="21"/>
        <v>0</v>
      </c>
      <c r="AN39" s="77">
        <f t="shared" si="21"/>
        <v>17216200</v>
      </c>
      <c r="AO39" s="77">
        <f t="shared" si="21"/>
        <v>0</v>
      </c>
      <c r="AP39" s="77">
        <f t="shared" si="21"/>
        <v>17216200</v>
      </c>
      <c r="AQ39" s="77">
        <f t="shared" si="21"/>
        <v>0</v>
      </c>
      <c r="AR39" s="77">
        <f t="shared" si="21"/>
        <v>17216200</v>
      </c>
      <c r="AS39" s="77">
        <f t="shared" si="21"/>
        <v>0</v>
      </c>
      <c r="AT39" s="77">
        <f t="shared" si="21"/>
        <v>0</v>
      </c>
      <c r="AU39" s="77">
        <f t="shared" si="21"/>
        <v>0</v>
      </c>
      <c r="AV39" s="77">
        <f t="shared" si="21"/>
        <v>0</v>
      </c>
      <c r="AW39" s="77">
        <f t="shared" si="21"/>
        <v>0</v>
      </c>
      <c r="AX39" s="77">
        <f t="shared" si="21"/>
        <v>17216200</v>
      </c>
      <c r="AY39" s="77">
        <f t="shared" si="21"/>
        <v>0</v>
      </c>
      <c r="AZ39" s="77">
        <f t="shared" si="21"/>
        <v>17216200</v>
      </c>
      <c r="BA39" s="77">
        <f t="shared" si="21"/>
        <v>0</v>
      </c>
      <c r="BB39" s="103">
        <v>0</v>
      </c>
      <c r="BC39" s="103">
        <v>0</v>
      </c>
    </row>
    <row r="40" spans="1:55" s="11" customFormat="1" ht="27.75" hidden="1" customHeight="1" x14ac:dyDescent="0.25">
      <c r="A40" s="15" t="s">
        <v>333</v>
      </c>
      <c r="B40" s="12"/>
      <c r="C40" s="12"/>
      <c r="D40" s="12"/>
      <c r="E40" s="12">
        <v>851</v>
      </c>
      <c r="F40" s="63" t="s">
        <v>328</v>
      </c>
      <c r="G40" s="63" t="s">
        <v>330</v>
      </c>
      <c r="H40" s="60" t="s">
        <v>355</v>
      </c>
      <c r="I40" s="63" t="s">
        <v>334</v>
      </c>
      <c r="J40" s="77">
        <f t="shared" ref="J40:BA40" si="22">J41</f>
        <v>15979000</v>
      </c>
      <c r="K40" s="77">
        <f t="shared" si="22"/>
        <v>0</v>
      </c>
      <c r="L40" s="77">
        <f t="shared" si="22"/>
        <v>15979000</v>
      </c>
      <c r="M40" s="77">
        <f t="shared" si="22"/>
        <v>0</v>
      </c>
      <c r="N40" s="77">
        <f t="shared" si="22"/>
        <v>1675900</v>
      </c>
      <c r="O40" s="77">
        <f t="shared" si="22"/>
        <v>0</v>
      </c>
      <c r="P40" s="77">
        <f t="shared" si="22"/>
        <v>1675900</v>
      </c>
      <c r="Q40" s="77">
        <f t="shared" si="22"/>
        <v>0</v>
      </c>
      <c r="R40" s="77">
        <f t="shared" si="22"/>
        <v>17654900</v>
      </c>
      <c r="S40" s="77">
        <f t="shared" si="22"/>
        <v>0</v>
      </c>
      <c r="T40" s="77">
        <f t="shared" si="22"/>
        <v>17654900</v>
      </c>
      <c r="U40" s="77">
        <f t="shared" si="22"/>
        <v>0</v>
      </c>
      <c r="V40" s="77">
        <f t="shared" si="22"/>
        <v>0</v>
      </c>
      <c r="W40" s="77">
        <f t="shared" si="22"/>
        <v>0</v>
      </c>
      <c r="X40" s="77">
        <f t="shared" si="22"/>
        <v>0</v>
      </c>
      <c r="Y40" s="77">
        <f t="shared" si="22"/>
        <v>0</v>
      </c>
      <c r="Z40" s="77">
        <f t="shared" si="22"/>
        <v>17654900</v>
      </c>
      <c r="AA40" s="77">
        <f t="shared" si="22"/>
        <v>0</v>
      </c>
      <c r="AB40" s="77">
        <f t="shared" si="22"/>
        <v>17654900</v>
      </c>
      <c r="AC40" s="77">
        <f t="shared" si="22"/>
        <v>0</v>
      </c>
      <c r="AD40" s="77">
        <f t="shared" si="22"/>
        <v>15979000</v>
      </c>
      <c r="AE40" s="77">
        <f t="shared" si="22"/>
        <v>0</v>
      </c>
      <c r="AF40" s="77">
        <f t="shared" si="22"/>
        <v>15979000</v>
      </c>
      <c r="AG40" s="77">
        <f t="shared" si="22"/>
        <v>0</v>
      </c>
      <c r="AH40" s="77">
        <f t="shared" si="22"/>
        <v>0</v>
      </c>
      <c r="AI40" s="77">
        <f t="shared" si="22"/>
        <v>0</v>
      </c>
      <c r="AJ40" s="77">
        <f t="shared" si="22"/>
        <v>0</v>
      </c>
      <c r="AK40" s="77">
        <f t="shared" si="22"/>
        <v>0</v>
      </c>
      <c r="AL40" s="77">
        <f t="shared" si="22"/>
        <v>15979000</v>
      </c>
      <c r="AM40" s="77">
        <f t="shared" si="22"/>
        <v>0</v>
      </c>
      <c r="AN40" s="77">
        <f t="shared" si="22"/>
        <v>15979000</v>
      </c>
      <c r="AO40" s="77">
        <f t="shared" si="22"/>
        <v>0</v>
      </c>
      <c r="AP40" s="77">
        <f t="shared" si="22"/>
        <v>15979000</v>
      </c>
      <c r="AQ40" s="77">
        <f t="shared" si="22"/>
        <v>0</v>
      </c>
      <c r="AR40" s="77">
        <f t="shared" si="22"/>
        <v>15979000</v>
      </c>
      <c r="AS40" s="77">
        <f t="shared" si="22"/>
        <v>0</v>
      </c>
      <c r="AT40" s="77">
        <f t="shared" si="22"/>
        <v>0</v>
      </c>
      <c r="AU40" s="77">
        <f t="shared" si="22"/>
        <v>0</v>
      </c>
      <c r="AV40" s="77">
        <f t="shared" si="22"/>
        <v>0</v>
      </c>
      <c r="AW40" s="77">
        <f t="shared" si="22"/>
        <v>0</v>
      </c>
      <c r="AX40" s="77">
        <f t="shared" si="22"/>
        <v>15979000</v>
      </c>
      <c r="AY40" s="77">
        <f t="shared" si="22"/>
        <v>0</v>
      </c>
      <c r="AZ40" s="77">
        <f t="shared" si="22"/>
        <v>15979000</v>
      </c>
      <c r="BA40" s="77">
        <f t="shared" si="22"/>
        <v>0</v>
      </c>
      <c r="BB40" s="103">
        <v>0</v>
      </c>
      <c r="BC40" s="103">
        <v>0</v>
      </c>
    </row>
    <row r="41" spans="1:55" s="11" customFormat="1" ht="27.75" hidden="1" customHeight="1" x14ac:dyDescent="0.25">
      <c r="A41" s="15" t="s">
        <v>647</v>
      </c>
      <c r="B41" s="12"/>
      <c r="C41" s="12"/>
      <c r="D41" s="12"/>
      <c r="E41" s="12">
        <v>851</v>
      </c>
      <c r="F41" s="63" t="s">
        <v>328</v>
      </c>
      <c r="G41" s="63" t="s">
        <v>330</v>
      </c>
      <c r="H41" s="60" t="s">
        <v>355</v>
      </c>
      <c r="I41" s="63" t="s">
        <v>336</v>
      </c>
      <c r="J41" s="77">
        <f>'3.ВС'!J37</f>
        <v>15979000</v>
      </c>
      <c r="K41" s="77">
        <f>'3.ВС'!K37</f>
        <v>0</v>
      </c>
      <c r="L41" s="77">
        <f>'3.ВС'!L37</f>
        <v>15979000</v>
      </c>
      <c r="M41" s="77">
        <f>'3.ВС'!M37</f>
        <v>0</v>
      </c>
      <c r="N41" s="77">
        <f>'3.ВС'!N37</f>
        <v>1675900</v>
      </c>
      <c r="O41" s="77">
        <f>'3.ВС'!O37</f>
        <v>0</v>
      </c>
      <c r="P41" s="77">
        <f>'3.ВС'!P37</f>
        <v>1675900</v>
      </c>
      <c r="Q41" s="77">
        <f>'3.ВС'!Q37</f>
        <v>0</v>
      </c>
      <c r="R41" s="77">
        <f>'3.ВС'!R37</f>
        <v>17654900</v>
      </c>
      <c r="S41" s="77">
        <f>'3.ВС'!S37</f>
        <v>0</v>
      </c>
      <c r="T41" s="77">
        <f>'3.ВС'!T37</f>
        <v>17654900</v>
      </c>
      <c r="U41" s="77">
        <f>'3.ВС'!U37</f>
        <v>0</v>
      </c>
      <c r="V41" s="77">
        <f>'3.ВС'!V37</f>
        <v>0</v>
      </c>
      <c r="W41" s="77">
        <f>'3.ВС'!W37</f>
        <v>0</v>
      </c>
      <c r="X41" s="77">
        <f>'3.ВС'!X37</f>
        <v>0</v>
      </c>
      <c r="Y41" s="77">
        <f>'3.ВС'!Y37</f>
        <v>0</v>
      </c>
      <c r="Z41" s="77">
        <f>'3.ВС'!Z37</f>
        <v>17654900</v>
      </c>
      <c r="AA41" s="77">
        <f>'3.ВС'!AA37</f>
        <v>0</v>
      </c>
      <c r="AB41" s="77">
        <f>'3.ВС'!AB37</f>
        <v>17654900</v>
      </c>
      <c r="AC41" s="77">
        <f>'3.ВС'!AC37</f>
        <v>0</v>
      </c>
      <c r="AD41" s="77">
        <f>'3.ВС'!AD37</f>
        <v>15979000</v>
      </c>
      <c r="AE41" s="77">
        <f>'3.ВС'!AE37</f>
        <v>0</v>
      </c>
      <c r="AF41" s="77">
        <f>'3.ВС'!AF37</f>
        <v>15979000</v>
      </c>
      <c r="AG41" s="77">
        <f>'3.ВС'!AG37</f>
        <v>0</v>
      </c>
      <c r="AH41" s="77">
        <f>'3.ВС'!AH37</f>
        <v>0</v>
      </c>
      <c r="AI41" s="77">
        <f>'3.ВС'!AI37</f>
        <v>0</v>
      </c>
      <c r="AJ41" s="77">
        <f>'3.ВС'!AJ37</f>
        <v>0</v>
      </c>
      <c r="AK41" s="77">
        <f>'3.ВС'!AK37</f>
        <v>0</v>
      </c>
      <c r="AL41" s="77">
        <f>'3.ВС'!AL37</f>
        <v>15979000</v>
      </c>
      <c r="AM41" s="77">
        <f>'3.ВС'!AM37</f>
        <v>0</v>
      </c>
      <c r="AN41" s="77">
        <f>'3.ВС'!AN37</f>
        <v>15979000</v>
      </c>
      <c r="AO41" s="77">
        <f>'3.ВС'!AO37</f>
        <v>0</v>
      </c>
      <c r="AP41" s="77">
        <f>'3.ВС'!AP37</f>
        <v>15979000</v>
      </c>
      <c r="AQ41" s="77">
        <f>'3.ВС'!AQ37</f>
        <v>0</v>
      </c>
      <c r="AR41" s="77">
        <f>'3.ВС'!AR37</f>
        <v>15979000</v>
      </c>
      <c r="AS41" s="77">
        <f>'3.ВС'!AS37</f>
        <v>0</v>
      </c>
      <c r="AT41" s="77">
        <f>'3.ВС'!AT37</f>
        <v>0</v>
      </c>
      <c r="AU41" s="77">
        <f>'3.ВС'!AU37</f>
        <v>0</v>
      </c>
      <c r="AV41" s="77">
        <f>'3.ВС'!AV37</f>
        <v>0</v>
      </c>
      <c r="AW41" s="77">
        <f>'3.ВС'!AW37</f>
        <v>0</v>
      </c>
      <c r="AX41" s="77">
        <f>'3.ВС'!AX37</f>
        <v>15979000</v>
      </c>
      <c r="AY41" s="77">
        <f>'3.ВС'!AY37</f>
        <v>0</v>
      </c>
      <c r="AZ41" s="77">
        <f>'3.ВС'!AZ37</f>
        <v>15979000</v>
      </c>
      <c r="BA41" s="77">
        <f>'3.ВС'!BA37</f>
        <v>0</v>
      </c>
      <c r="BB41" s="103">
        <v>0</v>
      </c>
      <c r="BC41" s="103">
        <v>0</v>
      </c>
    </row>
    <row r="42" spans="1:55" s="11" customFormat="1" ht="27.75" hidden="1" customHeight="1" x14ac:dyDescent="0.25">
      <c r="A42" s="27" t="s">
        <v>337</v>
      </c>
      <c r="B42" s="12"/>
      <c r="C42" s="12"/>
      <c r="D42" s="12"/>
      <c r="E42" s="12">
        <v>851</v>
      </c>
      <c r="F42" s="63" t="s">
        <v>328</v>
      </c>
      <c r="G42" s="63" t="s">
        <v>330</v>
      </c>
      <c r="H42" s="60" t="s">
        <v>355</v>
      </c>
      <c r="I42" s="63" t="s">
        <v>338</v>
      </c>
      <c r="J42" s="77">
        <f t="shared" ref="J42:BA42" si="23">J43</f>
        <v>4721600</v>
      </c>
      <c r="K42" s="77">
        <f t="shared" si="23"/>
        <v>0</v>
      </c>
      <c r="L42" s="77">
        <f t="shared" si="23"/>
        <v>4721600</v>
      </c>
      <c r="M42" s="77">
        <f t="shared" si="23"/>
        <v>0</v>
      </c>
      <c r="N42" s="77">
        <f t="shared" si="23"/>
        <v>12075</v>
      </c>
      <c r="O42" s="77">
        <f t="shared" si="23"/>
        <v>0</v>
      </c>
      <c r="P42" s="77">
        <f t="shared" si="23"/>
        <v>12075</v>
      </c>
      <c r="Q42" s="77">
        <f t="shared" si="23"/>
        <v>0</v>
      </c>
      <c r="R42" s="77">
        <f t="shared" si="23"/>
        <v>4733675</v>
      </c>
      <c r="S42" s="77">
        <f t="shared" si="23"/>
        <v>0</v>
      </c>
      <c r="T42" s="77">
        <f t="shared" si="23"/>
        <v>4733675</v>
      </c>
      <c r="U42" s="77">
        <f t="shared" si="23"/>
        <v>0</v>
      </c>
      <c r="V42" s="77">
        <f t="shared" si="23"/>
        <v>0</v>
      </c>
      <c r="W42" s="77">
        <f t="shared" si="23"/>
        <v>0</v>
      </c>
      <c r="X42" s="77">
        <f t="shared" si="23"/>
        <v>0</v>
      </c>
      <c r="Y42" s="77">
        <f t="shared" si="23"/>
        <v>0</v>
      </c>
      <c r="Z42" s="77">
        <f t="shared" si="23"/>
        <v>4733675</v>
      </c>
      <c r="AA42" s="77">
        <f t="shared" si="23"/>
        <v>0</v>
      </c>
      <c r="AB42" s="77">
        <f t="shared" si="23"/>
        <v>4733675</v>
      </c>
      <c r="AC42" s="77">
        <f t="shared" si="23"/>
        <v>0</v>
      </c>
      <c r="AD42" s="77">
        <f t="shared" si="23"/>
        <v>1191000</v>
      </c>
      <c r="AE42" s="77">
        <f t="shared" si="23"/>
        <v>0</v>
      </c>
      <c r="AF42" s="77">
        <f t="shared" si="23"/>
        <v>1191000</v>
      </c>
      <c r="AG42" s="77">
        <f t="shared" si="23"/>
        <v>0</v>
      </c>
      <c r="AH42" s="77">
        <f t="shared" si="23"/>
        <v>0</v>
      </c>
      <c r="AI42" s="77">
        <f t="shared" si="23"/>
        <v>0</v>
      </c>
      <c r="AJ42" s="77">
        <f t="shared" si="23"/>
        <v>0</v>
      </c>
      <c r="AK42" s="77">
        <f t="shared" si="23"/>
        <v>0</v>
      </c>
      <c r="AL42" s="77">
        <f t="shared" si="23"/>
        <v>1191000</v>
      </c>
      <c r="AM42" s="77">
        <f t="shared" si="23"/>
        <v>0</v>
      </c>
      <c r="AN42" s="77">
        <f t="shared" si="23"/>
        <v>1191000</v>
      </c>
      <c r="AO42" s="77">
        <f t="shared" si="23"/>
        <v>0</v>
      </c>
      <c r="AP42" s="77">
        <f t="shared" si="23"/>
        <v>1191000</v>
      </c>
      <c r="AQ42" s="77">
        <f t="shared" si="23"/>
        <v>0</v>
      </c>
      <c r="AR42" s="77">
        <f t="shared" si="23"/>
        <v>1191000</v>
      </c>
      <c r="AS42" s="77">
        <f t="shared" si="23"/>
        <v>0</v>
      </c>
      <c r="AT42" s="77">
        <f t="shared" si="23"/>
        <v>0</v>
      </c>
      <c r="AU42" s="77">
        <f t="shared" si="23"/>
        <v>0</v>
      </c>
      <c r="AV42" s="77">
        <f t="shared" si="23"/>
        <v>0</v>
      </c>
      <c r="AW42" s="77">
        <f t="shared" si="23"/>
        <v>0</v>
      </c>
      <c r="AX42" s="77">
        <f t="shared" si="23"/>
        <v>1191000</v>
      </c>
      <c r="AY42" s="77">
        <f t="shared" si="23"/>
        <v>0</v>
      </c>
      <c r="AZ42" s="77">
        <f t="shared" si="23"/>
        <v>1191000</v>
      </c>
      <c r="BA42" s="77">
        <f t="shared" si="23"/>
        <v>0</v>
      </c>
      <c r="BB42" s="103">
        <v>0</v>
      </c>
      <c r="BC42" s="103">
        <v>0</v>
      </c>
    </row>
    <row r="43" spans="1:55" s="11" customFormat="1" ht="27.75" hidden="1" customHeight="1" x14ac:dyDescent="0.25">
      <c r="A43" s="27" t="s">
        <v>339</v>
      </c>
      <c r="B43" s="12"/>
      <c r="C43" s="12"/>
      <c r="D43" s="12"/>
      <c r="E43" s="12">
        <v>851</v>
      </c>
      <c r="F43" s="63" t="s">
        <v>328</v>
      </c>
      <c r="G43" s="63" t="s">
        <v>330</v>
      </c>
      <c r="H43" s="60" t="s">
        <v>355</v>
      </c>
      <c r="I43" s="63" t="s">
        <v>340</v>
      </c>
      <c r="J43" s="77">
        <f>'3.ВС'!J39</f>
        <v>4721600</v>
      </c>
      <c r="K43" s="77">
        <f>'3.ВС'!K39</f>
        <v>0</v>
      </c>
      <c r="L43" s="77">
        <f>'3.ВС'!L39</f>
        <v>4721600</v>
      </c>
      <c r="M43" s="77">
        <f>'3.ВС'!M39</f>
        <v>0</v>
      </c>
      <c r="N43" s="77">
        <f>'3.ВС'!N39</f>
        <v>12075</v>
      </c>
      <c r="O43" s="77">
        <f>'3.ВС'!O39</f>
        <v>0</v>
      </c>
      <c r="P43" s="77">
        <f>'3.ВС'!P39</f>
        <v>12075</v>
      </c>
      <c r="Q43" s="77">
        <f>'3.ВС'!Q39</f>
        <v>0</v>
      </c>
      <c r="R43" s="77">
        <f>'3.ВС'!R39</f>
        <v>4733675</v>
      </c>
      <c r="S43" s="77">
        <f>'3.ВС'!S39</f>
        <v>0</v>
      </c>
      <c r="T43" s="77">
        <f>'3.ВС'!T39</f>
        <v>4733675</v>
      </c>
      <c r="U43" s="77">
        <f>'3.ВС'!U39</f>
        <v>0</v>
      </c>
      <c r="V43" s="77">
        <f>'3.ВС'!V39</f>
        <v>0</v>
      </c>
      <c r="W43" s="77">
        <f>'3.ВС'!W39</f>
        <v>0</v>
      </c>
      <c r="X43" s="77">
        <f>'3.ВС'!X39</f>
        <v>0</v>
      </c>
      <c r="Y43" s="77">
        <f>'3.ВС'!Y39</f>
        <v>0</v>
      </c>
      <c r="Z43" s="77">
        <f>'3.ВС'!Z39</f>
        <v>4733675</v>
      </c>
      <c r="AA43" s="77">
        <f>'3.ВС'!AA39</f>
        <v>0</v>
      </c>
      <c r="AB43" s="77">
        <f>'3.ВС'!AB39</f>
        <v>4733675</v>
      </c>
      <c r="AC43" s="77">
        <f>'3.ВС'!AC39</f>
        <v>0</v>
      </c>
      <c r="AD43" s="77">
        <f>'3.ВС'!AD39</f>
        <v>1191000</v>
      </c>
      <c r="AE43" s="77">
        <f>'3.ВС'!AE39</f>
        <v>0</v>
      </c>
      <c r="AF43" s="77">
        <f>'3.ВС'!AF39</f>
        <v>1191000</v>
      </c>
      <c r="AG43" s="77">
        <f>'3.ВС'!AG39</f>
        <v>0</v>
      </c>
      <c r="AH43" s="77">
        <f>'3.ВС'!AH39</f>
        <v>0</v>
      </c>
      <c r="AI43" s="77">
        <f>'3.ВС'!AI39</f>
        <v>0</v>
      </c>
      <c r="AJ43" s="77">
        <f>'3.ВС'!AJ39</f>
        <v>0</v>
      </c>
      <c r="AK43" s="77">
        <f>'3.ВС'!AK39</f>
        <v>0</v>
      </c>
      <c r="AL43" s="77">
        <f>'3.ВС'!AL39</f>
        <v>1191000</v>
      </c>
      <c r="AM43" s="77">
        <f>'3.ВС'!AM39</f>
        <v>0</v>
      </c>
      <c r="AN43" s="77">
        <f>'3.ВС'!AN39</f>
        <v>1191000</v>
      </c>
      <c r="AO43" s="77">
        <f>'3.ВС'!AO39</f>
        <v>0</v>
      </c>
      <c r="AP43" s="77">
        <f>'3.ВС'!AP39</f>
        <v>1191000</v>
      </c>
      <c r="AQ43" s="77">
        <f>'3.ВС'!AQ39</f>
        <v>0</v>
      </c>
      <c r="AR43" s="77">
        <f>'3.ВС'!AR39</f>
        <v>1191000</v>
      </c>
      <c r="AS43" s="77">
        <f>'3.ВС'!AS39</f>
        <v>0</v>
      </c>
      <c r="AT43" s="77">
        <f>'3.ВС'!AT39</f>
        <v>0</v>
      </c>
      <c r="AU43" s="77">
        <f>'3.ВС'!AU39</f>
        <v>0</v>
      </c>
      <c r="AV43" s="77">
        <f>'3.ВС'!AV39</f>
        <v>0</v>
      </c>
      <c r="AW43" s="77">
        <f>'3.ВС'!AW39</f>
        <v>0</v>
      </c>
      <c r="AX43" s="77">
        <f>'3.ВС'!AX39</f>
        <v>1191000</v>
      </c>
      <c r="AY43" s="77">
        <f>'3.ВС'!AY39</f>
        <v>0</v>
      </c>
      <c r="AZ43" s="77">
        <f>'3.ВС'!AZ39</f>
        <v>1191000</v>
      </c>
      <c r="BA43" s="77">
        <f>'3.ВС'!BA39</f>
        <v>0</v>
      </c>
      <c r="BB43" s="103">
        <v>0</v>
      </c>
      <c r="BC43" s="103">
        <v>0</v>
      </c>
    </row>
    <row r="44" spans="1:55" s="11" customFormat="1" ht="27.75" hidden="1" customHeight="1" x14ac:dyDescent="0.25">
      <c r="A44" s="61" t="s">
        <v>356</v>
      </c>
      <c r="B44" s="12"/>
      <c r="C44" s="12"/>
      <c r="D44" s="12"/>
      <c r="E44" s="62">
        <v>851</v>
      </c>
      <c r="F44" s="63" t="s">
        <v>328</v>
      </c>
      <c r="G44" s="63" t="s">
        <v>330</v>
      </c>
      <c r="H44" s="60" t="s">
        <v>355</v>
      </c>
      <c r="I44" s="63" t="s">
        <v>357</v>
      </c>
      <c r="J44" s="77">
        <f t="shared" ref="J44:BA44" si="24">J45</f>
        <v>0</v>
      </c>
      <c r="K44" s="77">
        <f t="shared" si="24"/>
        <v>0</v>
      </c>
      <c r="L44" s="77">
        <f t="shared" si="24"/>
        <v>0</v>
      </c>
      <c r="M44" s="77">
        <f t="shared" si="24"/>
        <v>0</v>
      </c>
      <c r="N44" s="77">
        <f t="shared" si="24"/>
        <v>0</v>
      </c>
      <c r="O44" s="77">
        <f t="shared" si="24"/>
        <v>0</v>
      </c>
      <c r="P44" s="77">
        <f t="shared" si="24"/>
        <v>0</v>
      </c>
      <c r="Q44" s="77">
        <f t="shared" si="24"/>
        <v>0</v>
      </c>
      <c r="R44" s="77">
        <f t="shared" si="24"/>
        <v>0</v>
      </c>
      <c r="S44" s="77">
        <f t="shared" si="24"/>
        <v>0</v>
      </c>
      <c r="T44" s="77">
        <f t="shared" si="24"/>
        <v>0</v>
      </c>
      <c r="U44" s="77">
        <f t="shared" si="24"/>
        <v>0</v>
      </c>
      <c r="V44" s="77">
        <f t="shared" si="24"/>
        <v>0</v>
      </c>
      <c r="W44" s="77">
        <f t="shared" si="24"/>
        <v>0</v>
      </c>
      <c r="X44" s="77">
        <f t="shared" si="24"/>
        <v>0</v>
      </c>
      <c r="Y44" s="77">
        <f t="shared" si="24"/>
        <v>0</v>
      </c>
      <c r="Z44" s="77">
        <f t="shared" si="24"/>
        <v>0</v>
      </c>
      <c r="AA44" s="77">
        <f t="shared" si="24"/>
        <v>0</v>
      </c>
      <c r="AB44" s="77">
        <f t="shared" si="24"/>
        <v>0</v>
      </c>
      <c r="AC44" s="77">
        <f t="shared" si="24"/>
        <v>0</v>
      </c>
      <c r="AD44" s="77">
        <f t="shared" si="24"/>
        <v>0</v>
      </c>
      <c r="AE44" s="77">
        <f t="shared" si="24"/>
        <v>0</v>
      </c>
      <c r="AF44" s="77">
        <f t="shared" si="24"/>
        <v>0</v>
      </c>
      <c r="AG44" s="77">
        <f t="shared" si="24"/>
        <v>0</v>
      </c>
      <c r="AH44" s="77">
        <f t="shared" si="24"/>
        <v>0</v>
      </c>
      <c r="AI44" s="77">
        <f t="shared" si="24"/>
        <v>0</v>
      </c>
      <c r="AJ44" s="77">
        <f t="shared" si="24"/>
        <v>0</v>
      </c>
      <c r="AK44" s="77">
        <f t="shared" si="24"/>
        <v>0</v>
      </c>
      <c r="AL44" s="77">
        <f t="shared" si="24"/>
        <v>0</v>
      </c>
      <c r="AM44" s="77">
        <f t="shared" si="24"/>
        <v>0</v>
      </c>
      <c r="AN44" s="77">
        <f t="shared" si="24"/>
        <v>0</v>
      </c>
      <c r="AO44" s="77">
        <f t="shared" si="24"/>
        <v>0</v>
      </c>
      <c r="AP44" s="77">
        <f t="shared" si="24"/>
        <v>0</v>
      </c>
      <c r="AQ44" s="77">
        <f t="shared" si="24"/>
        <v>0</v>
      </c>
      <c r="AR44" s="77">
        <f t="shared" si="24"/>
        <v>0</v>
      </c>
      <c r="AS44" s="77">
        <f t="shared" si="24"/>
        <v>0</v>
      </c>
      <c r="AT44" s="77">
        <f t="shared" si="24"/>
        <v>0</v>
      </c>
      <c r="AU44" s="77">
        <f t="shared" si="24"/>
        <v>0</v>
      </c>
      <c r="AV44" s="77">
        <f t="shared" si="24"/>
        <v>0</v>
      </c>
      <c r="AW44" s="77">
        <f t="shared" si="24"/>
        <v>0</v>
      </c>
      <c r="AX44" s="77">
        <f t="shared" si="24"/>
        <v>0</v>
      </c>
      <c r="AY44" s="77">
        <f t="shared" si="24"/>
        <v>0</v>
      </c>
      <c r="AZ44" s="77">
        <f t="shared" si="24"/>
        <v>0</v>
      </c>
      <c r="BA44" s="77">
        <f t="shared" si="24"/>
        <v>0</v>
      </c>
      <c r="BB44" s="103">
        <v>0</v>
      </c>
      <c r="BC44" s="103">
        <v>0</v>
      </c>
    </row>
    <row r="45" spans="1:55" s="11" customFormat="1" ht="27.75" hidden="1" customHeight="1" x14ac:dyDescent="0.25">
      <c r="A45" s="61" t="s">
        <v>358</v>
      </c>
      <c r="B45" s="12"/>
      <c r="C45" s="12"/>
      <c r="D45" s="12"/>
      <c r="E45" s="62">
        <v>851</v>
      </c>
      <c r="F45" s="63" t="s">
        <v>328</v>
      </c>
      <c r="G45" s="63" t="s">
        <v>330</v>
      </c>
      <c r="H45" s="60" t="s">
        <v>355</v>
      </c>
      <c r="I45" s="63" t="s">
        <v>359</v>
      </c>
      <c r="J45" s="77">
        <f>'3.ВС'!J41</f>
        <v>0</v>
      </c>
      <c r="K45" s="77">
        <f>'3.ВС'!K41</f>
        <v>0</v>
      </c>
      <c r="L45" s="77">
        <f>'3.ВС'!L41</f>
        <v>0</v>
      </c>
      <c r="M45" s="77">
        <f>'3.ВС'!M41</f>
        <v>0</v>
      </c>
      <c r="N45" s="77">
        <f>'3.ВС'!N41</f>
        <v>0</v>
      </c>
      <c r="O45" s="77">
        <f>'3.ВС'!O41</f>
        <v>0</v>
      </c>
      <c r="P45" s="77">
        <f>'3.ВС'!P41</f>
        <v>0</v>
      </c>
      <c r="Q45" s="77">
        <f>'3.ВС'!Q41</f>
        <v>0</v>
      </c>
      <c r="R45" s="77">
        <f>'3.ВС'!R41</f>
        <v>0</v>
      </c>
      <c r="S45" s="77">
        <f>'3.ВС'!S41</f>
        <v>0</v>
      </c>
      <c r="T45" s="77">
        <f>'3.ВС'!T41</f>
        <v>0</v>
      </c>
      <c r="U45" s="77">
        <f>'3.ВС'!U41</f>
        <v>0</v>
      </c>
      <c r="V45" s="77">
        <f>'3.ВС'!V41</f>
        <v>0</v>
      </c>
      <c r="W45" s="77">
        <f>'3.ВС'!W41</f>
        <v>0</v>
      </c>
      <c r="X45" s="77">
        <f>'3.ВС'!X41</f>
        <v>0</v>
      </c>
      <c r="Y45" s="77">
        <f>'3.ВС'!Y41</f>
        <v>0</v>
      </c>
      <c r="Z45" s="77">
        <f>'3.ВС'!Z41</f>
        <v>0</v>
      </c>
      <c r="AA45" s="77">
        <f>'3.ВС'!AA41</f>
        <v>0</v>
      </c>
      <c r="AB45" s="77">
        <f>'3.ВС'!AB41</f>
        <v>0</v>
      </c>
      <c r="AC45" s="77">
        <f>'3.ВС'!AC41</f>
        <v>0</v>
      </c>
      <c r="AD45" s="77">
        <f>'3.ВС'!AD41</f>
        <v>0</v>
      </c>
      <c r="AE45" s="77">
        <f>'3.ВС'!AE41</f>
        <v>0</v>
      </c>
      <c r="AF45" s="77">
        <f>'3.ВС'!AF41</f>
        <v>0</v>
      </c>
      <c r="AG45" s="77">
        <f>'3.ВС'!AG41</f>
        <v>0</v>
      </c>
      <c r="AH45" s="77">
        <f>'3.ВС'!AH41</f>
        <v>0</v>
      </c>
      <c r="AI45" s="77">
        <f>'3.ВС'!AI41</f>
        <v>0</v>
      </c>
      <c r="AJ45" s="77">
        <f>'3.ВС'!AJ41</f>
        <v>0</v>
      </c>
      <c r="AK45" s="77">
        <f>'3.ВС'!AK41</f>
        <v>0</v>
      </c>
      <c r="AL45" s="77">
        <f>'3.ВС'!AL41</f>
        <v>0</v>
      </c>
      <c r="AM45" s="77">
        <f>'3.ВС'!AM41</f>
        <v>0</v>
      </c>
      <c r="AN45" s="77">
        <f>'3.ВС'!AN41</f>
        <v>0</v>
      </c>
      <c r="AO45" s="77">
        <f>'3.ВС'!AO41</f>
        <v>0</v>
      </c>
      <c r="AP45" s="77">
        <f>'3.ВС'!AP41</f>
        <v>0</v>
      </c>
      <c r="AQ45" s="77">
        <f>'3.ВС'!AQ41</f>
        <v>0</v>
      </c>
      <c r="AR45" s="77">
        <f>'3.ВС'!AR41</f>
        <v>0</v>
      </c>
      <c r="AS45" s="77">
        <f>'3.ВС'!AS41</f>
        <v>0</v>
      </c>
      <c r="AT45" s="77">
        <f>'3.ВС'!AT41</f>
        <v>0</v>
      </c>
      <c r="AU45" s="77">
        <f>'3.ВС'!AU41</f>
        <v>0</v>
      </c>
      <c r="AV45" s="77">
        <f>'3.ВС'!AV41</f>
        <v>0</v>
      </c>
      <c r="AW45" s="77">
        <f>'3.ВС'!AW41</f>
        <v>0</v>
      </c>
      <c r="AX45" s="77">
        <f>'3.ВС'!AX41</f>
        <v>0</v>
      </c>
      <c r="AY45" s="77">
        <f>'3.ВС'!AY41</f>
        <v>0</v>
      </c>
      <c r="AZ45" s="77">
        <f>'3.ВС'!AZ41</f>
        <v>0</v>
      </c>
      <c r="BA45" s="77">
        <f>'3.ВС'!BA41</f>
        <v>0</v>
      </c>
      <c r="BB45" s="103">
        <v>0</v>
      </c>
      <c r="BC45" s="103">
        <v>0</v>
      </c>
    </row>
    <row r="46" spans="1:55" s="11" customFormat="1" ht="27.75" hidden="1" customHeight="1" x14ac:dyDescent="0.25">
      <c r="A46" s="27" t="s">
        <v>360</v>
      </c>
      <c r="B46" s="12"/>
      <c r="C46" s="12"/>
      <c r="D46" s="12"/>
      <c r="E46" s="12">
        <v>851</v>
      </c>
      <c r="F46" s="63" t="s">
        <v>328</v>
      </c>
      <c r="G46" s="63" t="s">
        <v>330</v>
      </c>
      <c r="H46" s="60" t="s">
        <v>355</v>
      </c>
      <c r="I46" s="63" t="s">
        <v>361</v>
      </c>
      <c r="J46" s="77">
        <f t="shared" ref="J46:BA46" si="25">J47</f>
        <v>92300</v>
      </c>
      <c r="K46" s="77">
        <f t="shared" si="25"/>
        <v>0</v>
      </c>
      <c r="L46" s="77">
        <f t="shared" si="25"/>
        <v>92300</v>
      </c>
      <c r="M46" s="77">
        <f t="shared" si="25"/>
        <v>0</v>
      </c>
      <c r="N46" s="77">
        <f t="shared" si="25"/>
        <v>0</v>
      </c>
      <c r="O46" s="77">
        <f t="shared" si="25"/>
        <v>0</v>
      </c>
      <c r="P46" s="77">
        <f t="shared" si="25"/>
        <v>0</v>
      </c>
      <c r="Q46" s="77">
        <f t="shared" si="25"/>
        <v>0</v>
      </c>
      <c r="R46" s="77">
        <f t="shared" si="25"/>
        <v>92300</v>
      </c>
      <c r="S46" s="77">
        <f t="shared" si="25"/>
        <v>0</v>
      </c>
      <c r="T46" s="77">
        <f t="shared" si="25"/>
        <v>92300</v>
      </c>
      <c r="U46" s="77">
        <f t="shared" si="25"/>
        <v>0</v>
      </c>
      <c r="V46" s="77">
        <f t="shared" si="25"/>
        <v>0</v>
      </c>
      <c r="W46" s="77">
        <f t="shared" si="25"/>
        <v>0</v>
      </c>
      <c r="X46" s="77">
        <f t="shared" si="25"/>
        <v>0</v>
      </c>
      <c r="Y46" s="77">
        <f t="shared" si="25"/>
        <v>0</v>
      </c>
      <c r="Z46" s="77">
        <f t="shared" si="25"/>
        <v>92300</v>
      </c>
      <c r="AA46" s="77">
        <f t="shared" si="25"/>
        <v>0</v>
      </c>
      <c r="AB46" s="77">
        <f t="shared" si="25"/>
        <v>92300</v>
      </c>
      <c r="AC46" s="77">
        <f t="shared" si="25"/>
        <v>0</v>
      </c>
      <c r="AD46" s="77">
        <f t="shared" si="25"/>
        <v>46200</v>
      </c>
      <c r="AE46" s="77">
        <f t="shared" si="25"/>
        <v>0</v>
      </c>
      <c r="AF46" s="77">
        <f t="shared" si="25"/>
        <v>46200</v>
      </c>
      <c r="AG46" s="77">
        <f t="shared" si="25"/>
        <v>0</v>
      </c>
      <c r="AH46" s="77">
        <f t="shared" si="25"/>
        <v>0</v>
      </c>
      <c r="AI46" s="77">
        <f t="shared" si="25"/>
        <v>0</v>
      </c>
      <c r="AJ46" s="77">
        <f t="shared" si="25"/>
        <v>0</v>
      </c>
      <c r="AK46" s="77">
        <f t="shared" si="25"/>
        <v>0</v>
      </c>
      <c r="AL46" s="77">
        <f t="shared" si="25"/>
        <v>46200</v>
      </c>
      <c r="AM46" s="77">
        <f t="shared" si="25"/>
        <v>0</v>
      </c>
      <c r="AN46" s="77">
        <f t="shared" si="25"/>
        <v>46200</v>
      </c>
      <c r="AO46" s="77">
        <f t="shared" si="25"/>
        <v>0</v>
      </c>
      <c r="AP46" s="77">
        <f t="shared" si="25"/>
        <v>46200</v>
      </c>
      <c r="AQ46" s="77">
        <f t="shared" si="25"/>
        <v>0</v>
      </c>
      <c r="AR46" s="77">
        <f t="shared" si="25"/>
        <v>46200</v>
      </c>
      <c r="AS46" s="77">
        <f t="shared" si="25"/>
        <v>0</v>
      </c>
      <c r="AT46" s="77">
        <f t="shared" si="25"/>
        <v>0</v>
      </c>
      <c r="AU46" s="77">
        <f t="shared" si="25"/>
        <v>0</v>
      </c>
      <c r="AV46" s="77">
        <f t="shared" si="25"/>
        <v>0</v>
      </c>
      <c r="AW46" s="77">
        <f t="shared" si="25"/>
        <v>0</v>
      </c>
      <c r="AX46" s="77">
        <f t="shared" si="25"/>
        <v>46200</v>
      </c>
      <c r="AY46" s="77">
        <f t="shared" si="25"/>
        <v>0</v>
      </c>
      <c r="AZ46" s="77">
        <f t="shared" si="25"/>
        <v>46200</v>
      </c>
      <c r="BA46" s="77">
        <f t="shared" si="25"/>
        <v>0</v>
      </c>
      <c r="BB46" s="103">
        <v>0</v>
      </c>
      <c r="BC46" s="103">
        <v>0</v>
      </c>
    </row>
    <row r="47" spans="1:55" s="11" customFormat="1" ht="27.75" hidden="1" customHeight="1" x14ac:dyDescent="0.25">
      <c r="A47" s="27" t="s">
        <v>362</v>
      </c>
      <c r="B47" s="12"/>
      <c r="C47" s="12"/>
      <c r="D47" s="12"/>
      <c r="E47" s="12">
        <v>851</v>
      </c>
      <c r="F47" s="63" t="s">
        <v>328</v>
      </c>
      <c r="G47" s="63" t="s">
        <v>330</v>
      </c>
      <c r="H47" s="60" t="s">
        <v>355</v>
      </c>
      <c r="I47" s="63" t="s">
        <v>363</v>
      </c>
      <c r="J47" s="77">
        <f>'3.ВС'!J43</f>
        <v>92300</v>
      </c>
      <c r="K47" s="77">
        <f>'3.ВС'!K43</f>
        <v>0</v>
      </c>
      <c r="L47" s="77">
        <f>'3.ВС'!L43</f>
        <v>92300</v>
      </c>
      <c r="M47" s="77">
        <f>'3.ВС'!M43</f>
        <v>0</v>
      </c>
      <c r="N47" s="77">
        <f>'3.ВС'!N43</f>
        <v>0</v>
      </c>
      <c r="O47" s="77">
        <f>'3.ВС'!O43</f>
        <v>0</v>
      </c>
      <c r="P47" s="77">
        <f>'3.ВС'!P43</f>
        <v>0</v>
      </c>
      <c r="Q47" s="77">
        <f>'3.ВС'!Q43</f>
        <v>0</v>
      </c>
      <c r="R47" s="77">
        <f>'3.ВС'!R43</f>
        <v>92300</v>
      </c>
      <c r="S47" s="77">
        <f>'3.ВС'!S43</f>
        <v>0</v>
      </c>
      <c r="T47" s="77">
        <f>'3.ВС'!T43</f>
        <v>92300</v>
      </c>
      <c r="U47" s="77">
        <f>'3.ВС'!U43</f>
        <v>0</v>
      </c>
      <c r="V47" s="77">
        <f>'3.ВС'!V43</f>
        <v>0</v>
      </c>
      <c r="W47" s="77">
        <f>'3.ВС'!W43</f>
        <v>0</v>
      </c>
      <c r="X47" s="77">
        <f>'3.ВС'!X43</f>
        <v>0</v>
      </c>
      <c r="Y47" s="77">
        <f>'3.ВС'!Y43</f>
        <v>0</v>
      </c>
      <c r="Z47" s="77">
        <f>'3.ВС'!Z43</f>
        <v>92300</v>
      </c>
      <c r="AA47" s="77">
        <f>'3.ВС'!AA43</f>
        <v>0</v>
      </c>
      <c r="AB47" s="77">
        <f>'3.ВС'!AB43</f>
        <v>92300</v>
      </c>
      <c r="AC47" s="77">
        <f>'3.ВС'!AC43</f>
        <v>0</v>
      </c>
      <c r="AD47" s="77">
        <f>'3.ВС'!AD43</f>
        <v>46200</v>
      </c>
      <c r="AE47" s="77">
        <f>'3.ВС'!AE43</f>
        <v>0</v>
      </c>
      <c r="AF47" s="77">
        <f>'3.ВС'!AF43</f>
        <v>46200</v>
      </c>
      <c r="AG47" s="77">
        <f>'3.ВС'!AG43</f>
        <v>0</v>
      </c>
      <c r="AH47" s="77">
        <f>'3.ВС'!AH43</f>
        <v>0</v>
      </c>
      <c r="AI47" s="77">
        <f>'3.ВС'!AI43</f>
        <v>0</v>
      </c>
      <c r="AJ47" s="77">
        <f>'3.ВС'!AJ43</f>
        <v>0</v>
      </c>
      <c r="AK47" s="77">
        <f>'3.ВС'!AK43</f>
        <v>0</v>
      </c>
      <c r="AL47" s="77">
        <f>'3.ВС'!AL43</f>
        <v>46200</v>
      </c>
      <c r="AM47" s="77">
        <f>'3.ВС'!AM43</f>
        <v>0</v>
      </c>
      <c r="AN47" s="77">
        <f>'3.ВС'!AN43</f>
        <v>46200</v>
      </c>
      <c r="AO47" s="77">
        <f>'3.ВС'!AO43</f>
        <v>0</v>
      </c>
      <c r="AP47" s="77">
        <f>'3.ВС'!AP43</f>
        <v>46200</v>
      </c>
      <c r="AQ47" s="77">
        <f>'3.ВС'!AQ43</f>
        <v>0</v>
      </c>
      <c r="AR47" s="77">
        <f>'3.ВС'!AR43</f>
        <v>46200</v>
      </c>
      <c r="AS47" s="77">
        <f>'3.ВС'!AS43</f>
        <v>0</v>
      </c>
      <c r="AT47" s="77">
        <f>'3.ВС'!AT43</f>
        <v>0</v>
      </c>
      <c r="AU47" s="77">
        <f>'3.ВС'!AU43</f>
        <v>0</v>
      </c>
      <c r="AV47" s="77">
        <f>'3.ВС'!AV43</f>
        <v>0</v>
      </c>
      <c r="AW47" s="77">
        <f>'3.ВС'!AW43</f>
        <v>0</v>
      </c>
      <c r="AX47" s="77">
        <f>'3.ВС'!AX43</f>
        <v>46200</v>
      </c>
      <c r="AY47" s="77">
        <f>'3.ВС'!AY43</f>
        <v>0</v>
      </c>
      <c r="AZ47" s="77">
        <f>'3.ВС'!AZ43</f>
        <v>46200</v>
      </c>
      <c r="BA47" s="77">
        <f>'3.ВС'!BA43</f>
        <v>0</v>
      </c>
      <c r="BB47" s="103">
        <v>0</v>
      </c>
      <c r="BC47" s="103">
        <v>0</v>
      </c>
    </row>
    <row r="48" spans="1:55" s="11" customFormat="1" ht="27.75" hidden="1" customHeight="1" x14ac:dyDescent="0.25">
      <c r="A48" s="15" t="s">
        <v>364</v>
      </c>
      <c r="B48" s="15"/>
      <c r="C48" s="27"/>
      <c r="D48" s="27"/>
      <c r="E48" s="12">
        <v>851</v>
      </c>
      <c r="F48" s="63" t="s">
        <v>328</v>
      </c>
      <c r="G48" s="63" t="s">
        <v>330</v>
      </c>
      <c r="H48" s="60" t="s">
        <v>365</v>
      </c>
      <c r="I48" s="63"/>
      <c r="J48" s="77">
        <f t="shared" ref="J48:AT49" si="26">J49</f>
        <v>100000</v>
      </c>
      <c r="K48" s="77">
        <f t="shared" si="26"/>
        <v>0</v>
      </c>
      <c r="L48" s="77">
        <f t="shared" si="26"/>
        <v>100000</v>
      </c>
      <c r="M48" s="77">
        <f t="shared" si="26"/>
        <v>0</v>
      </c>
      <c r="N48" s="77">
        <f t="shared" si="26"/>
        <v>0</v>
      </c>
      <c r="O48" s="77">
        <f t="shared" si="26"/>
        <v>0</v>
      </c>
      <c r="P48" s="77">
        <f t="shared" si="26"/>
        <v>0</v>
      </c>
      <c r="Q48" s="77">
        <f t="shared" si="26"/>
        <v>0</v>
      </c>
      <c r="R48" s="77">
        <f t="shared" si="26"/>
        <v>100000</v>
      </c>
      <c r="S48" s="77">
        <f t="shared" si="26"/>
        <v>0</v>
      </c>
      <c r="T48" s="77">
        <f t="shared" si="26"/>
        <v>100000</v>
      </c>
      <c r="U48" s="77">
        <f t="shared" si="26"/>
        <v>0</v>
      </c>
      <c r="V48" s="77">
        <f t="shared" si="26"/>
        <v>0</v>
      </c>
      <c r="W48" s="77">
        <f t="shared" si="26"/>
        <v>0</v>
      </c>
      <c r="X48" s="77">
        <f t="shared" si="26"/>
        <v>0</v>
      </c>
      <c r="Y48" s="77">
        <f t="shared" si="26"/>
        <v>0</v>
      </c>
      <c r="Z48" s="77">
        <f t="shared" si="26"/>
        <v>100000</v>
      </c>
      <c r="AA48" s="77">
        <f t="shared" si="26"/>
        <v>0</v>
      </c>
      <c r="AB48" s="77">
        <f t="shared" si="26"/>
        <v>100000</v>
      </c>
      <c r="AC48" s="77">
        <f t="shared" si="26"/>
        <v>0</v>
      </c>
      <c r="AD48" s="77">
        <f t="shared" si="26"/>
        <v>0</v>
      </c>
      <c r="AE48" s="77">
        <f t="shared" si="26"/>
        <v>0</v>
      </c>
      <c r="AF48" s="77">
        <f t="shared" si="26"/>
        <v>0</v>
      </c>
      <c r="AG48" s="77">
        <f t="shared" si="26"/>
        <v>0</v>
      </c>
      <c r="AH48" s="77">
        <f t="shared" si="26"/>
        <v>0</v>
      </c>
      <c r="AI48" s="77">
        <f t="shared" si="26"/>
        <v>0</v>
      </c>
      <c r="AJ48" s="77">
        <f t="shared" si="26"/>
        <v>0</v>
      </c>
      <c r="AK48" s="77">
        <f t="shared" si="26"/>
        <v>0</v>
      </c>
      <c r="AL48" s="77">
        <f t="shared" si="26"/>
        <v>0</v>
      </c>
      <c r="AM48" s="77">
        <f t="shared" si="26"/>
        <v>0</v>
      </c>
      <c r="AN48" s="77">
        <f t="shared" si="26"/>
        <v>0</v>
      </c>
      <c r="AO48" s="77">
        <f t="shared" si="26"/>
        <v>0</v>
      </c>
      <c r="AP48" s="77">
        <f t="shared" si="26"/>
        <v>0</v>
      </c>
      <c r="AQ48" s="77">
        <f t="shared" si="26"/>
        <v>0</v>
      </c>
      <c r="AR48" s="77">
        <f t="shared" si="26"/>
        <v>0</v>
      </c>
      <c r="AS48" s="77">
        <f t="shared" si="26"/>
        <v>0</v>
      </c>
      <c r="AT48" s="77">
        <f t="shared" si="26"/>
        <v>0</v>
      </c>
      <c r="AU48" s="77">
        <f t="shared" ref="AT48:BA49" si="27">AU49</f>
        <v>0</v>
      </c>
      <c r="AV48" s="77">
        <f t="shared" si="27"/>
        <v>0</v>
      </c>
      <c r="AW48" s="77">
        <f t="shared" si="27"/>
        <v>0</v>
      </c>
      <c r="AX48" s="77">
        <f t="shared" si="27"/>
        <v>0</v>
      </c>
      <c r="AY48" s="77">
        <f t="shared" si="27"/>
        <v>0</v>
      </c>
      <c r="AZ48" s="77">
        <f t="shared" si="27"/>
        <v>0</v>
      </c>
      <c r="BA48" s="77">
        <f t="shared" si="27"/>
        <v>0</v>
      </c>
      <c r="BB48" s="103">
        <v>0</v>
      </c>
      <c r="BC48" s="103">
        <v>0</v>
      </c>
    </row>
    <row r="49" spans="1:55" s="11" customFormat="1" ht="27.75" hidden="1" customHeight="1" x14ac:dyDescent="0.25">
      <c r="A49" s="27" t="s">
        <v>337</v>
      </c>
      <c r="B49" s="27"/>
      <c r="C49" s="27"/>
      <c r="D49" s="27"/>
      <c r="E49" s="12">
        <v>851</v>
      </c>
      <c r="F49" s="63" t="s">
        <v>328</v>
      </c>
      <c r="G49" s="63" t="s">
        <v>330</v>
      </c>
      <c r="H49" s="60" t="s">
        <v>365</v>
      </c>
      <c r="I49" s="63" t="s">
        <v>338</v>
      </c>
      <c r="J49" s="77">
        <f t="shared" si="26"/>
        <v>100000</v>
      </c>
      <c r="K49" s="77">
        <f t="shared" si="26"/>
        <v>0</v>
      </c>
      <c r="L49" s="77">
        <f t="shared" si="26"/>
        <v>100000</v>
      </c>
      <c r="M49" s="77">
        <f t="shared" si="26"/>
        <v>0</v>
      </c>
      <c r="N49" s="77">
        <f t="shared" si="26"/>
        <v>0</v>
      </c>
      <c r="O49" s="77">
        <f t="shared" si="26"/>
        <v>0</v>
      </c>
      <c r="P49" s="77">
        <f t="shared" si="26"/>
        <v>0</v>
      </c>
      <c r="Q49" s="77">
        <f t="shared" si="26"/>
        <v>0</v>
      </c>
      <c r="R49" s="77">
        <f t="shared" si="26"/>
        <v>100000</v>
      </c>
      <c r="S49" s="77">
        <f t="shared" si="26"/>
        <v>0</v>
      </c>
      <c r="T49" s="77">
        <f t="shared" si="26"/>
        <v>100000</v>
      </c>
      <c r="U49" s="77">
        <f t="shared" si="26"/>
        <v>0</v>
      </c>
      <c r="V49" s="77">
        <f t="shared" si="26"/>
        <v>0</v>
      </c>
      <c r="W49" s="77">
        <f t="shared" si="26"/>
        <v>0</v>
      </c>
      <c r="X49" s="77">
        <f t="shared" si="26"/>
        <v>0</v>
      </c>
      <c r="Y49" s="77">
        <f t="shared" si="26"/>
        <v>0</v>
      </c>
      <c r="Z49" s="77">
        <f t="shared" si="26"/>
        <v>100000</v>
      </c>
      <c r="AA49" s="77">
        <f t="shared" si="26"/>
        <v>0</v>
      </c>
      <c r="AB49" s="77">
        <f t="shared" si="26"/>
        <v>100000</v>
      </c>
      <c r="AC49" s="77">
        <f t="shared" si="26"/>
        <v>0</v>
      </c>
      <c r="AD49" s="77">
        <f t="shared" si="26"/>
        <v>0</v>
      </c>
      <c r="AE49" s="77">
        <f t="shared" si="26"/>
        <v>0</v>
      </c>
      <c r="AF49" s="77">
        <f t="shared" si="26"/>
        <v>0</v>
      </c>
      <c r="AG49" s="77">
        <f t="shared" si="26"/>
        <v>0</v>
      </c>
      <c r="AH49" s="77">
        <f t="shared" si="26"/>
        <v>0</v>
      </c>
      <c r="AI49" s="77">
        <f t="shared" si="26"/>
        <v>0</v>
      </c>
      <c r="AJ49" s="77">
        <f t="shared" si="26"/>
        <v>0</v>
      </c>
      <c r="AK49" s="77">
        <f t="shared" si="26"/>
        <v>0</v>
      </c>
      <c r="AL49" s="77">
        <f t="shared" si="26"/>
        <v>0</v>
      </c>
      <c r="AM49" s="77">
        <f t="shared" si="26"/>
        <v>0</v>
      </c>
      <c r="AN49" s="77">
        <f t="shared" si="26"/>
        <v>0</v>
      </c>
      <c r="AO49" s="77">
        <f t="shared" si="26"/>
        <v>0</v>
      </c>
      <c r="AP49" s="77">
        <f t="shared" si="26"/>
        <v>0</v>
      </c>
      <c r="AQ49" s="77">
        <f t="shared" si="26"/>
        <v>0</v>
      </c>
      <c r="AR49" s="77">
        <f t="shared" si="26"/>
        <v>0</v>
      </c>
      <c r="AS49" s="77">
        <f t="shared" si="26"/>
        <v>0</v>
      </c>
      <c r="AT49" s="77">
        <f t="shared" si="27"/>
        <v>0</v>
      </c>
      <c r="AU49" s="77">
        <f t="shared" si="27"/>
        <v>0</v>
      </c>
      <c r="AV49" s="77">
        <f t="shared" si="27"/>
        <v>0</v>
      </c>
      <c r="AW49" s="77">
        <f t="shared" si="27"/>
        <v>0</v>
      </c>
      <c r="AX49" s="77">
        <f t="shared" si="27"/>
        <v>0</v>
      </c>
      <c r="AY49" s="77">
        <f t="shared" si="27"/>
        <v>0</v>
      </c>
      <c r="AZ49" s="77">
        <f t="shared" si="27"/>
        <v>0</v>
      </c>
      <c r="BA49" s="77">
        <f t="shared" si="27"/>
        <v>0</v>
      </c>
      <c r="BB49" s="103">
        <v>0</v>
      </c>
      <c r="BC49" s="103">
        <v>0</v>
      </c>
    </row>
    <row r="50" spans="1:55" s="11" customFormat="1" ht="27.75" hidden="1" customHeight="1" x14ac:dyDescent="0.25">
      <c r="A50" s="27" t="s">
        <v>339</v>
      </c>
      <c r="B50" s="27"/>
      <c r="C50" s="27"/>
      <c r="D50" s="27"/>
      <c r="E50" s="12">
        <v>851</v>
      </c>
      <c r="F50" s="63" t="s">
        <v>328</v>
      </c>
      <c r="G50" s="63" t="s">
        <v>330</v>
      </c>
      <c r="H50" s="60" t="s">
        <v>365</v>
      </c>
      <c r="I50" s="63" t="s">
        <v>340</v>
      </c>
      <c r="J50" s="77">
        <f>'3.ВС'!J46</f>
        <v>100000</v>
      </c>
      <c r="K50" s="77">
        <f>'3.ВС'!K46</f>
        <v>0</v>
      </c>
      <c r="L50" s="77">
        <f>'3.ВС'!L46</f>
        <v>100000</v>
      </c>
      <c r="M50" s="77">
        <f>'3.ВС'!M46</f>
        <v>0</v>
      </c>
      <c r="N50" s="77">
        <f>'3.ВС'!N46</f>
        <v>0</v>
      </c>
      <c r="O50" s="77">
        <f>'3.ВС'!O46</f>
        <v>0</v>
      </c>
      <c r="P50" s="77">
        <f>'3.ВС'!P46</f>
        <v>0</v>
      </c>
      <c r="Q50" s="77">
        <f>'3.ВС'!Q46</f>
        <v>0</v>
      </c>
      <c r="R50" s="77">
        <f>'3.ВС'!R46</f>
        <v>100000</v>
      </c>
      <c r="S50" s="77">
        <f>'3.ВС'!S46</f>
        <v>0</v>
      </c>
      <c r="T50" s="77">
        <f>'3.ВС'!T46</f>
        <v>100000</v>
      </c>
      <c r="U50" s="77">
        <f>'3.ВС'!U46</f>
        <v>0</v>
      </c>
      <c r="V50" s="77">
        <f>'3.ВС'!V46</f>
        <v>0</v>
      </c>
      <c r="W50" s="77">
        <f>'3.ВС'!W46</f>
        <v>0</v>
      </c>
      <c r="X50" s="77">
        <f>'3.ВС'!X46</f>
        <v>0</v>
      </c>
      <c r="Y50" s="77">
        <f>'3.ВС'!Y46</f>
        <v>0</v>
      </c>
      <c r="Z50" s="77">
        <f>'3.ВС'!Z46</f>
        <v>100000</v>
      </c>
      <c r="AA50" s="77">
        <f>'3.ВС'!AA46</f>
        <v>0</v>
      </c>
      <c r="AB50" s="77">
        <f>'3.ВС'!AB46</f>
        <v>100000</v>
      </c>
      <c r="AC50" s="77">
        <f>'3.ВС'!AC46</f>
        <v>0</v>
      </c>
      <c r="AD50" s="77">
        <f>'3.ВС'!AD46</f>
        <v>0</v>
      </c>
      <c r="AE50" s="77">
        <f>'3.ВС'!AE46</f>
        <v>0</v>
      </c>
      <c r="AF50" s="77">
        <f>'3.ВС'!AF46</f>
        <v>0</v>
      </c>
      <c r="AG50" s="77">
        <f>'3.ВС'!AG46</f>
        <v>0</v>
      </c>
      <c r="AH50" s="77">
        <f>'3.ВС'!AH46</f>
        <v>0</v>
      </c>
      <c r="AI50" s="77">
        <f>'3.ВС'!AI46</f>
        <v>0</v>
      </c>
      <c r="AJ50" s="77">
        <f>'3.ВС'!AJ46</f>
        <v>0</v>
      </c>
      <c r="AK50" s="77">
        <f>'3.ВС'!AK46</f>
        <v>0</v>
      </c>
      <c r="AL50" s="77">
        <f>'3.ВС'!AL46</f>
        <v>0</v>
      </c>
      <c r="AM50" s="77">
        <f>'3.ВС'!AM46</f>
        <v>0</v>
      </c>
      <c r="AN50" s="77">
        <f>'3.ВС'!AN46</f>
        <v>0</v>
      </c>
      <c r="AO50" s="77">
        <f>'3.ВС'!AO46</f>
        <v>0</v>
      </c>
      <c r="AP50" s="77">
        <f>'3.ВС'!AP46</f>
        <v>0</v>
      </c>
      <c r="AQ50" s="77">
        <f>'3.ВС'!AQ46</f>
        <v>0</v>
      </c>
      <c r="AR50" s="77">
        <f>'3.ВС'!AR46</f>
        <v>0</v>
      </c>
      <c r="AS50" s="77">
        <f>'3.ВС'!AS46</f>
        <v>0</v>
      </c>
      <c r="AT50" s="77">
        <f>'3.ВС'!AT46</f>
        <v>0</v>
      </c>
      <c r="AU50" s="77">
        <f>'3.ВС'!AU46</f>
        <v>0</v>
      </c>
      <c r="AV50" s="77">
        <f>'3.ВС'!AV46</f>
        <v>0</v>
      </c>
      <c r="AW50" s="77">
        <f>'3.ВС'!AW46</f>
        <v>0</v>
      </c>
      <c r="AX50" s="77">
        <f>'3.ВС'!AX46</f>
        <v>0</v>
      </c>
      <c r="AY50" s="77">
        <f>'3.ВС'!AY46</f>
        <v>0</v>
      </c>
      <c r="AZ50" s="77">
        <f>'3.ВС'!AZ46</f>
        <v>0</v>
      </c>
      <c r="BA50" s="77">
        <f>'3.ВС'!BA46</f>
        <v>0</v>
      </c>
      <c r="BB50" s="103">
        <v>0</v>
      </c>
      <c r="BC50" s="103">
        <v>0</v>
      </c>
    </row>
    <row r="51" spans="1:55" s="11" customFormat="1" ht="27.75" hidden="1" customHeight="1" x14ac:dyDescent="0.25">
      <c r="A51" s="15" t="s">
        <v>366</v>
      </c>
      <c r="B51" s="15"/>
      <c r="C51" s="15"/>
      <c r="D51" s="15"/>
      <c r="E51" s="12">
        <v>851</v>
      </c>
      <c r="F51" s="63" t="s">
        <v>328</v>
      </c>
      <c r="G51" s="63" t="s">
        <v>330</v>
      </c>
      <c r="H51" s="60" t="s">
        <v>367</v>
      </c>
      <c r="I51" s="63"/>
      <c r="J51" s="77">
        <f t="shared" ref="J51:AT52" si="28">J52</f>
        <v>100000</v>
      </c>
      <c r="K51" s="77">
        <f t="shared" si="28"/>
        <v>0</v>
      </c>
      <c r="L51" s="77">
        <f t="shared" si="28"/>
        <v>100000</v>
      </c>
      <c r="M51" s="77">
        <f t="shared" si="28"/>
        <v>0</v>
      </c>
      <c r="N51" s="77">
        <f t="shared" si="28"/>
        <v>0</v>
      </c>
      <c r="O51" s="77">
        <f t="shared" si="28"/>
        <v>0</v>
      </c>
      <c r="P51" s="77">
        <f t="shared" si="28"/>
        <v>0</v>
      </c>
      <c r="Q51" s="77">
        <f t="shared" si="28"/>
        <v>0</v>
      </c>
      <c r="R51" s="77">
        <f t="shared" si="28"/>
        <v>100000</v>
      </c>
      <c r="S51" s="77">
        <f t="shared" si="28"/>
        <v>0</v>
      </c>
      <c r="T51" s="77">
        <f t="shared" si="28"/>
        <v>100000</v>
      </c>
      <c r="U51" s="77">
        <f t="shared" si="28"/>
        <v>0</v>
      </c>
      <c r="V51" s="77">
        <f t="shared" si="28"/>
        <v>0</v>
      </c>
      <c r="W51" s="77">
        <f t="shared" si="28"/>
        <v>0</v>
      </c>
      <c r="X51" s="77">
        <f t="shared" si="28"/>
        <v>0</v>
      </c>
      <c r="Y51" s="77">
        <f t="shared" si="28"/>
        <v>0</v>
      </c>
      <c r="Z51" s="77">
        <f t="shared" si="28"/>
        <v>100000</v>
      </c>
      <c r="AA51" s="77">
        <f t="shared" si="28"/>
        <v>0</v>
      </c>
      <c r="AB51" s="77">
        <f t="shared" si="28"/>
        <v>100000</v>
      </c>
      <c r="AC51" s="77">
        <f t="shared" si="28"/>
        <v>0</v>
      </c>
      <c r="AD51" s="77">
        <f t="shared" si="28"/>
        <v>0</v>
      </c>
      <c r="AE51" s="77">
        <f t="shared" si="28"/>
        <v>0</v>
      </c>
      <c r="AF51" s="77">
        <f t="shared" si="28"/>
        <v>0</v>
      </c>
      <c r="AG51" s="77">
        <f t="shared" si="28"/>
        <v>0</v>
      </c>
      <c r="AH51" s="77">
        <f t="shared" si="28"/>
        <v>0</v>
      </c>
      <c r="AI51" s="77">
        <f t="shared" si="28"/>
        <v>0</v>
      </c>
      <c r="AJ51" s="77">
        <f t="shared" si="28"/>
        <v>0</v>
      </c>
      <c r="AK51" s="77">
        <f t="shared" si="28"/>
        <v>0</v>
      </c>
      <c r="AL51" s="77">
        <f t="shared" si="28"/>
        <v>0</v>
      </c>
      <c r="AM51" s="77">
        <f t="shared" si="28"/>
        <v>0</v>
      </c>
      <c r="AN51" s="77">
        <f t="shared" si="28"/>
        <v>0</v>
      </c>
      <c r="AO51" s="77">
        <f t="shared" si="28"/>
        <v>0</v>
      </c>
      <c r="AP51" s="77">
        <f t="shared" si="28"/>
        <v>0</v>
      </c>
      <c r="AQ51" s="77">
        <f t="shared" si="28"/>
        <v>0</v>
      </c>
      <c r="AR51" s="77">
        <f t="shared" si="28"/>
        <v>0</v>
      </c>
      <c r="AS51" s="77">
        <f t="shared" si="28"/>
        <v>0</v>
      </c>
      <c r="AT51" s="77">
        <f t="shared" si="28"/>
        <v>0</v>
      </c>
      <c r="AU51" s="77">
        <f t="shared" ref="AT51:BA52" si="29">AU52</f>
        <v>0</v>
      </c>
      <c r="AV51" s="77">
        <f t="shared" si="29"/>
        <v>0</v>
      </c>
      <c r="AW51" s="77">
        <f t="shared" si="29"/>
        <v>0</v>
      </c>
      <c r="AX51" s="77">
        <f t="shared" si="29"/>
        <v>0</v>
      </c>
      <c r="AY51" s="77">
        <f t="shared" si="29"/>
        <v>0</v>
      </c>
      <c r="AZ51" s="77">
        <f t="shared" si="29"/>
        <v>0</v>
      </c>
      <c r="BA51" s="77">
        <f t="shared" si="29"/>
        <v>0</v>
      </c>
      <c r="BB51" s="103">
        <v>0</v>
      </c>
      <c r="BC51" s="103">
        <v>0</v>
      </c>
    </row>
    <row r="52" spans="1:55" s="11" customFormat="1" ht="27.75" hidden="1" customHeight="1" x14ac:dyDescent="0.25">
      <c r="A52" s="27" t="s">
        <v>337</v>
      </c>
      <c r="B52" s="27"/>
      <c r="C52" s="27"/>
      <c r="D52" s="27"/>
      <c r="E52" s="12">
        <v>851</v>
      </c>
      <c r="F52" s="63" t="s">
        <v>328</v>
      </c>
      <c r="G52" s="63" t="s">
        <v>330</v>
      </c>
      <c r="H52" s="60" t="s">
        <v>367</v>
      </c>
      <c r="I52" s="63" t="s">
        <v>338</v>
      </c>
      <c r="J52" s="77">
        <f t="shared" si="28"/>
        <v>100000</v>
      </c>
      <c r="K52" s="77">
        <f t="shared" si="28"/>
        <v>0</v>
      </c>
      <c r="L52" s="77">
        <f t="shared" si="28"/>
        <v>100000</v>
      </c>
      <c r="M52" s="77">
        <f t="shared" si="28"/>
        <v>0</v>
      </c>
      <c r="N52" s="77">
        <f t="shared" si="28"/>
        <v>0</v>
      </c>
      <c r="O52" s="77">
        <f t="shared" si="28"/>
        <v>0</v>
      </c>
      <c r="P52" s="77">
        <f t="shared" si="28"/>
        <v>0</v>
      </c>
      <c r="Q52" s="77">
        <f t="shared" si="28"/>
        <v>0</v>
      </c>
      <c r="R52" s="77">
        <f t="shared" si="28"/>
        <v>100000</v>
      </c>
      <c r="S52" s="77">
        <f t="shared" si="28"/>
        <v>0</v>
      </c>
      <c r="T52" s="77">
        <f t="shared" si="28"/>
        <v>100000</v>
      </c>
      <c r="U52" s="77">
        <f t="shared" si="28"/>
        <v>0</v>
      </c>
      <c r="V52" s="77">
        <f t="shared" si="28"/>
        <v>0</v>
      </c>
      <c r="W52" s="77">
        <f t="shared" si="28"/>
        <v>0</v>
      </c>
      <c r="X52" s="77">
        <f t="shared" si="28"/>
        <v>0</v>
      </c>
      <c r="Y52" s="77">
        <f t="shared" si="28"/>
        <v>0</v>
      </c>
      <c r="Z52" s="77">
        <f t="shared" si="28"/>
        <v>100000</v>
      </c>
      <c r="AA52" s="77">
        <f t="shared" si="28"/>
        <v>0</v>
      </c>
      <c r="AB52" s="77">
        <f t="shared" si="28"/>
        <v>100000</v>
      </c>
      <c r="AC52" s="77">
        <f t="shared" si="28"/>
        <v>0</v>
      </c>
      <c r="AD52" s="77">
        <f t="shared" si="28"/>
        <v>0</v>
      </c>
      <c r="AE52" s="77">
        <f t="shared" si="28"/>
        <v>0</v>
      </c>
      <c r="AF52" s="77">
        <f t="shared" si="28"/>
        <v>0</v>
      </c>
      <c r="AG52" s="77">
        <f t="shared" si="28"/>
        <v>0</v>
      </c>
      <c r="AH52" s="77">
        <f t="shared" si="28"/>
        <v>0</v>
      </c>
      <c r="AI52" s="77">
        <f t="shared" si="28"/>
        <v>0</v>
      </c>
      <c r="AJ52" s="77">
        <f t="shared" si="28"/>
        <v>0</v>
      </c>
      <c r="AK52" s="77">
        <f t="shared" si="28"/>
        <v>0</v>
      </c>
      <c r="AL52" s="77">
        <f t="shared" si="28"/>
        <v>0</v>
      </c>
      <c r="AM52" s="77">
        <f t="shared" si="28"/>
        <v>0</v>
      </c>
      <c r="AN52" s="77">
        <f t="shared" si="28"/>
        <v>0</v>
      </c>
      <c r="AO52" s="77">
        <f t="shared" si="28"/>
        <v>0</v>
      </c>
      <c r="AP52" s="77">
        <f t="shared" si="28"/>
        <v>0</v>
      </c>
      <c r="AQ52" s="77">
        <f t="shared" si="28"/>
        <v>0</v>
      </c>
      <c r="AR52" s="77">
        <f t="shared" si="28"/>
        <v>0</v>
      </c>
      <c r="AS52" s="77">
        <f t="shared" si="28"/>
        <v>0</v>
      </c>
      <c r="AT52" s="77">
        <f t="shared" si="29"/>
        <v>0</v>
      </c>
      <c r="AU52" s="77">
        <f t="shared" si="29"/>
        <v>0</v>
      </c>
      <c r="AV52" s="77">
        <f t="shared" si="29"/>
        <v>0</v>
      </c>
      <c r="AW52" s="77">
        <f t="shared" si="29"/>
        <v>0</v>
      </c>
      <c r="AX52" s="77">
        <f t="shared" si="29"/>
        <v>0</v>
      </c>
      <c r="AY52" s="77">
        <f t="shared" si="29"/>
        <v>0</v>
      </c>
      <c r="AZ52" s="77">
        <f t="shared" si="29"/>
        <v>0</v>
      </c>
      <c r="BA52" s="77">
        <f t="shared" si="29"/>
        <v>0</v>
      </c>
      <c r="BB52" s="103">
        <v>0</v>
      </c>
      <c r="BC52" s="103">
        <v>0</v>
      </c>
    </row>
    <row r="53" spans="1:55" s="11" customFormat="1" ht="27.75" hidden="1" customHeight="1" x14ac:dyDescent="0.25">
      <c r="A53" s="27" t="s">
        <v>339</v>
      </c>
      <c r="B53" s="27"/>
      <c r="C53" s="27"/>
      <c r="D53" s="27"/>
      <c r="E53" s="12">
        <v>851</v>
      </c>
      <c r="F53" s="63" t="s">
        <v>328</v>
      </c>
      <c r="G53" s="63" t="s">
        <v>330</v>
      </c>
      <c r="H53" s="60" t="s">
        <v>367</v>
      </c>
      <c r="I53" s="63" t="s">
        <v>340</v>
      </c>
      <c r="J53" s="77">
        <f>'3.ВС'!J49</f>
        <v>100000</v>
      </c>
      <c r="K53" s="77">
        <f>'3.ВС'!K49</f>
        <v>0</v>
      </c>
      <c r="L53" s="77">
        <f>'3.ВС'!L49</f>
        <v>100000</v>
      </c>
      <c r="M53" s="77">
        <f>'3.ВС'!M49</f>
        <v>0</v>
      </c>
      <c r="N53" s="77">
        <f>'3.ВС'!N49</f>
        <v>0</v>
      </c>
      <c r="O53" s="77">
        <f>'3.ВС'!O49</f>
        <v>0</v>
      </c>
      <c r="P53" s="77">
        <f>'3.ВС'!P49</f>
        <v>0</v>
      </c>
      <c r="Q53" s="77">
        <f>'3.ВС'!Q49</f>
        <v>0</v>
      </c>
      <c r="R53" s="77">
        <f>'3.ВС'!R49</f>
        <v>100000</v>
      </c>
      <c r="S53" s="77">
        <f>'3.ВС'!S49</f>
        <v>0</v>
      </c>
      <c r="T53" s="77">
        <f>'3.ВС'!T49</f>
        <v>100000</v>
      </c>
      <c r="U53" s="77">
        <f>'3.ВС'!U49</f>
        <v>0</v>
      </c>
      <c r="V53" s="77">
        <f>'3.ВС'!V49</f>
        <v>0</v>
      </c>
      <c r="W53" s="77">
        <f>'3.ВС'!W49</f>
        <v>0</v>
      </c>
      <c r="X53" s="77">
        <f>'3.ВС'!X49</f>
        <v>0</v>
      </c>
      <c r="Y53" s="77">
        <f>'3.ВС'!Y49</f>
        <v>0</v>
      </c>
      <c r="Z53" s="77">
        <f>'3.ВС'!Z49</f>
        <v>100000</v>
      </c>
      <c r="AA53" s="77">
        <f>'3.ВС'!AA49</f>
        <v>0</v>
      </c>
      <c r="AB53" s="77">
        <f>'3.ВС'!AB49</f>
        <v>100000</v>
      </c>
      <c r="AC53" s="77">
        <f>'3.ВС'!AC49</f>
        <v>0</v>
      </c>
      <c r="AD53" s="77">
        <f>'3.ВС'!AD49</f>
        <v>0</v>
      </c>
      <c r="AE53" s="77">
        <f>'3.ВС'!AE49</f>
        <v>0</v>
      </c>
      <c r="AF53" s="77">
        <f>'3.ВС'!AF49</f>
        <v>0</v>
      </c>
      <c r="AG53" s="77">
        <f>'3.ВС'!AG49</f>
        <v>0</v>
      </c>
      <c r="AH53" s="77">
        <f>'3.ВС'!AH49</f>
        <v>0</v>
      </c>
      <c r="AI53" s="77">
        <f>'3.ВС'!AI49</f>
        <v>0</v>
      </c>
      <c r="AJ53" s="77">
        <f>'3.ВС'!AJ49</f>
        <v>0</v>
      </c>
      <c r="AK53" s="77">
        <f>'3.ВС'!AK49</f>
        <v>0</v>
      </c>
      <c r="AL53" s="77">
        <f>'3.ВС'!AL49</f>
        <v>0</v>
      </c>
      <c r="AM53" s="77">
        <f>'3.ВС'!AM49</f>
        <v>0</v>
      </c>
      <c r="AN53" s="77">
        <f>'3.ВС'!AN49</f>
        <v>0</v>
      </c>
      <c r="AO53" s="77">
        <f>'3.ВС'!AO49</f>
        <v>0</v>
      </c>
      <c r="AP53" s="77">
        <f>'3.ВС'!AP49</f>
        <v>0</v>
      </c>
      <c r="AQ53" s="77">
        <f>'3.ВС'!AQ49</f>
        <v>0</v>
      </c>
      <c r="AR53" s="77">
        <f>'3.ВС'!AR49</f>
        <v>0</v>
      </c>
      <c r="AS53" s="77">
        <f>'3.ВС'!AS49</f>
        <v>0</v>
      </c>
      <c r="AT53" s="77">
        <f>'3.ВС'!AT49</f>
        <v>0</v>
      </c>
      <c r="AU53" s="77">
        <f>'3.ВС'!AU49</f>
        <v>0</v>
      </c>
      <c r="AV53" s="77">
        <f>'3.ВС'!AV49</f>
        <v>0</v>
      </c>
      <c r="AW53" s="77">
        <f>'3.ВС'!AW49</f>
        <v>0</v>
      </c>
      <c r="AX53" s="77">
        <f>'3.ВС'!AX49</f>
        <v>0</v>
      </c>
      <c r="AY53" s="77">
        <f>'3.ВС'!AY49</f>
        <v>0</v>
      </c>
      <c r="AZ53" s="77">
        <f>'3.ВС'!AZ49</f>
        <v>0</v>
      </c>
      <c r="BA53" s="77">
        <f>'3.ВС'!BA49</f>
        <v>0</v>
      </c>
      <c r="BB53" s="103">
        <v>0</v>
      </c>
      <c r="BC53" s="103">
        <v>0</v>
      </c>
    </row>
    <row r="54" spans="1:55" s="11" customFormat="1" ht="27.75" hidden="1" customHeight="1" x14ac:dyDescent="0.25">
      <c r="A54" s="15" t="s">
        <v>368</v>
      </c>
      <c r="B54" s="15"/>
      <c r="C54" s="27"/>
      <c r="D54" s="27"/>
      <c r="E54" s="12">
        <v>851</v>
      </c>
      <c r="F54" s="63" t="s">
        <v>328</v>
      </c>
      <c r="G54" s="63" t="s">
        <v>330</v>
      </c>
      <c r="H54" s="60" t="s">
        <v>369</v>
      </c>
      <c r="I54" s="63"/>
      <c r="J54" s="77">
        <f t="shared" ref="J54:AT55" si="30">J55</f>
        <v>65000</v>
      </c>
      <c r="K54" s="77">
        <f t="shared" si="30"/>
        <v>0</v>
      </c>
      <c r="L54" s="77">
        <f t="shared" si="30"/>
        <v>65000</v>
      </c>
      <c r="M54" s="77">
        <f t="shared" si="30"/>
        <v>0</v>
      </c>
      <c r="N54" s="77">
        <f t="shared" si="30"/>
        <v>13000</v>
      </c>
      <c r="O54" s="77">
        <f t="shared" si="30"/>
        <v>0</v>
      </c>
      <c r="P54" s="77">
        <f t="shared" si="30"/>
        <v>13000</v>
      </c>
      <c r="Q54" s="77">
        <f t="shared" si="30"/>
        <v>0</v>
      </c>
      <c r="R54" s="77">
        <f t="shared" si="30"/>
        <v>78000</v>
      </c>
      <c r="S54" s="77">
        <f t="shared" si="30"/>
        <v>0</v>
      </c>
      <c r="T54" s="77">
        <f t="shared" si="30"/>
        <v>78000</v>
      </c>
      <c r="U54" s="77">
        <f t="shared" si="30"/>
        <v>0</v>
      </c>
      <c r="V54" s="77">
        <f t="shared" si="30"/>
        <v>0</v>
      </c>
      <c r="W54" s="77">
        <f t="shared" si="30"/>
        <v>0</v>
      </c>
      <c r="X54" s="77">
        <f t="shared" si="30"/>
        <v>0</v>
      </c>
      <c r="Y54" s="77">
        <f t="shared" si="30"/>
        <v>0</v>
      </c>
      <c r="Z54" s="77">
        <f t="shared" si="30"/>
        <v>78000</v>
      </c>
      <c r="AA54" s="77">
        <f t="shared" si="30"/>
        <v>0</v>
      </c>
      <c r="AB54" s="77">
        <f t="shared" si="30"/>
        <v>78000</v>
      </c>
      <c r="AC54" s="77">
        <f t="shared" si="30"/>
        <v>0</v>
      </c>
      <c r="AD54" s="77">
        <f t="shared" si="30"/>
        <v>0</v>
      </c>
      <c r="AE54" s="77">
        <f t="shared" si="30"/>
        <v>0</v>
      </c>
      <c r="AF54" s="77">
        <f t="shared" si="30"/>
        <v>0</v>
      </c>
      <c r="AG54" s="77">
        <f t="shared" si="30"/>
        <v>0</v>
      </c>
      <c r="AH54" s="77">
        <f t="shared" si="30"/>
        <v>0</v>
      </c>
      <c r="AI54" s="77">
        <f t="shared" si="30"/>
        <v>0</v>
      </c>
      <c r="AJ54" s="77">
        <f t="shared" si="30"/>
        <v>0</v>
      </c>
      <c r="AK54" s="77">
        <f t="shared" si="30"/>
        <v>0</v>
      </c>
      <c r="AL54" s="77">
        <f t="shared" si="30"/>
        <v>0</v>
      </c>
      <c r="AM54" s="77">
        <f t="shared" si="30"/>
        <v>0</v>
      </c>
      <c r="AN54" s="77">
        <f t="shared" si="30"/>
        <v>0</v>
      </c>
      <c r="AO54" s="77">
        <f t="shared" si="30"/>
        <v>0</v>
      </c>
      <c r="AP54" s="77">
        <f t="shared" si="30"/>
        <v>0</v>
      </c>
      <c r="AQ54" s="77">
        <f t="shared" si="30"/>
        <v>0</v>
      </c>
      <c r="AR54" s="77">
        <f t="shared" si="30"/>
        <v>0</v>
      </c>
      <c r="AS54" s="77">
        <f t="shared" si="30"/>
        <v>0</v>
      </c>
      <c r="AT54" s="77">
        <f t="shared" si="30"/>
        <v>0</v>
      </c>
      <c r="AU54" s="77">
        <f t="shared" ref="AT54:BA55" si="31">AU55</f>
        <v>0</v>
      </c>
      <c r="AV54" s="77">
        <f t="shared" si="31"/>
        <v>0</v>
      </c>
      <c r="AW54" s="77">
        <f t="shared" si="31"/>
        <v>0</v>
      </c>
      <c r="AX54" s="77">
        <f t="shared" si="31"/>
        <v>0</v>
      </c>
      <c r="AY54" s="77">
        <f t="shared" si="31"/>
        <v>0</v>
      </c>
      <c r="AZ54" s="77">
        <f t="shared" si="31"/>
        <v>0</v>
      </c>
      <c r="BA54" s="77">
        <f t="shared" si="31"/>
        <v>0</v>
      </c>
      <c r="BB54" s="103">
        <v>0</v>
      </c>
      <c r="BC54" s="103">
        <v>0</v>
      </c>
    </row>
    <row r="55" spans="1:55" s="11" customFormat="1" ht="27.75" hidden="1" customHeight="1" x14ac:dyDescent="0.25">
      <c r="A55" s="27" t="s">
        <v>360</v>
      </c>
      <c r="B55" s="27"/>
      <c r="C55" s="27"/>
      <c r="D55" s="27"/>
      <c r="E55" s="12">
        <v>851</v>
      </c>
      <c r="F55" s="63" t="s">
        <v>328</v>
      </c>
      <c r="G55" s="63" t="s">
        <v>330</v>
      </c>
      <c r="H55" s="60" t="s">
        <v>369</v>
      </c>
      <c r="I55" s="63" t="s">
        <v>361</v>
      </c>
      <c r="J55" s="77">
        <f t="shared" si="30"/>
        <v>65000</v>
      </c>
      <c r="K55" s="77">
        <f t="shared" si="30"/>
        <v>0</v>
      </c>
      <c r="L55" s="77">
        <f t="shared" si="30"/>
        <v>65000</v>
      </c>
      <c r="M55" s="77">
        <f t="shared" si="30"/>
        <v>0</v>
      </c>
      <c r="N55" s="77">
        <f t="shared" si="30"/>
        <v>13000</v>
      </c>
      <c r="O55" s="77">
        <f t="shared" si="30"/>
        <v>0</v>
      </c>
      <c r="P55" s="77">
        <f t="shared" si="30"/>
        <v>13000</v>
      </c>
      <c r="Q55" s="77">
        <f t="shared" si="30"/>
        <v>0</v>
      </c>
      <c r="R55" s="77">
        <f t="shared" si="30"/>
        <v>78000</v>
      </c>
      <c r="S55" s="77">
        <f t="shared" si="30"/>
        <v>0</v>
      </c>
      <c r="T55" s="77">
        <f t="shared" si="30"/>
        <v>78000</v>
      </c>
      <c r="U55" s="77">
        <f t="shared" si="30"/>
        <v>0</v>
      </c>
      <c r="V55" s="77">
        <f t="shared" si="30"/>
        <v>0</v>
      </c>
      <c r="W55" s="77">
        <f t="shared" si="30"/>
        <v>0</v>
      </c>
      <c r="X55" s="77">
        <f t="shared" si="30"/>
        <v>0</v>
      </c>
      <c r="Y55" s="77">
        <f t="shared" si="30"/>
        <v>0</v>
      </c>
      <c r="Z55" s="77">
        <f t="shared" si="30"/>
        <v>78000</v>
      </c>
      <c r="AA55" s="77">
        <f t="shared" si="30"/>
        <v>0</v>
      </c>
      <c r="AB55" s="77">
        <f t="shared" si="30"/>
        <v>78000</v>
      </c>
      <c r="AC55" s="77">
        <f t="shared" si="30"/>
        <v>0</v>
      </c>
      <c r="AD55" s="77">
        <f t="shared" si="30"/>
        <v>0</v>
      </c>
      <c r="AE55" s="77">
        <f t="shared" si="30"/>
        <v>0</v>
      </c>
      <c r="AF55" s="77">
        <f t="shared" si="30"/>
        <v>0</v>
      </c>
      <c r="AG55" s="77">
        <f t="shared" si="30"/>
        <v>0</v>
      </c>
      <c r="AH55" s="77">
        <f t="shared" si="30"/>
        <v>0</v>
      </c>
      <c r="AI55" s="77">
        <f t="shared" si="30"/>
        <v>0</v>
      </c>
      <c r="AJ55" s="77">
        <f t="shared" si="30"/>
        <v>0</v>
      </c>
      <c r="AK55" s="77">
        <f t="shared" si="30"/>
        <v>0</v>
      </c>
      <c r="AL55" s="77">
        <f t="shared" si="30"/>
        <v>0</v>
      </c>
      <c r="AM55" s="77">
        <f t="shared" si="30"/>
        <v>0</v>
      </c>
      <c r="AN55" s="77">
        <f t="shared" si="30"/>
        <v>0</v>
      </c>
      <c r="AO55" s="77">
        <f t="shared" si="30"/>
        <v>0</v>
      </c>
      <c r="AP55" s="77">
        <f t="shared" si="30"/>
        <v>0</v>
      </c>
      <c r="AQ55" s="77">
        <f t="shared" si="30"/>
        <v>0</v>
      </c>
      <c r="AR55" s="77">
        <f t="shared" si="30"/>
        <v>0</v>
      </c>
      <c r="AS55" s="77">
        <f t="shared" si="30"/>
        <v>0</v>
      </c>
      <c r="AT55" s="77">
        <f t="shared" si="31"/>
        <v>0</v>
      </c>
      <c r="AU55" s="77">
        <f t="shared" si="31"/>
        <v>0</v>
      </c>
      <c r="AV55" s="77">
        <f t="shared" si="31"/>
        <v>0</v>
      </c>
      <c r="AW55" s="77">
        <f t="shared" si="31"/>
        <v>0</v>
      </c>
      <c r="AX55" s="77">
        <f t="shared" si="31"/>
        <v>0</v>
      </c>
      <c r="AY55" s="77">
        <f t="shared" si="31"/>
        <v>0</v>
      </c>
      <c r="AZ55" s="77">
        <f t="shared" si="31"/>
        <v>0</v>
      </c>
      <c r="BA55" s="77">
        <f t="shared" si="31"/>
        <v>0</v>
      </c>
      <c r="BB55" s="103">
        <v>0</v>
      </c>
      <c r="BC55" s="103">
        <v>0</v>
      </c>
    </row>
    <row r="56" spans="1:55" s="11" customFormat="1" ht="27.75" hidden="1" customHeight="1" x14ac:dyDescent="0.25">
      <c r="A56" s="27" t="s">
        <v>362</v>
      </c>
      <c r="B56" s="27"/>
      <c r="C56" s="27"/>
      <c r="D56" s="27"/>
      <c r="E56" s="12">
        <v>851</v>
      </c>
      <c r="F56" s="63" t="s">
        <v>328</v>
      </c>
      <c r="G56" s="63" t="s">
        <v>330</v>
      </c>
      <c r="H56" s="60" t="s">
        <v>369</v>
      </c>
      <c r="I56" s="63" t="s">
        <v>363</v>
      </c>
      <c r="J56" s="77">
        <f>'3.ВС'!J52</f>
        <v>65000</v>
      </c>
      <c r="K56" s="77">
        <f>'3.ВС'!K52</f>
        <v>0</v>
      </c>
      <c r="L56" s="77">
        <f>'3.ВС'!L52</f>
        <v>65000</v>
      </c>
      <c r="M56" s="77">
        <f>'3.ВС'!M52</f>
        <v>0</v>
      </c>
      <c r="N56" s="77">
        <f>'3.ВС'!N52</f>
        <v>13000</v>
      </c>
      <c r="O56" s="77">
        <f>'3.ВС'!O52</f>
        <v>0</v>
      </c>
      <c r="P56" s="77">
        <f>'3.ВС'!P52</f>
        <v>13000</v>
      </c>
      <c r="Q56" s="77">
        <f>'3.ВС'!Q52</f>
        <v>0</v>
      </c>
      <c r="R56" s="77">
        <f>'3.ВС'!R52</f>
        <v>78000</v>
      </c>
      <c r="S56" s="77">
        <f>'3.ВС'!S52</f>
        <v>0</v>
      </c>
      <c r="T56" s="77">
        <f>'3.ВС'!T52</f>
        <v>78000</v>
      </c>
      <c r="U56" s="77">
        <f>'3.ВС'!U52</f>
        <v>0</v>
      </c>
      <c r="V56" s="77">
        <f>'3.ВС'!V52</f>
        <v>0</v>
      </c>
      <c r="W56" s="77">
        <f>'3.ВС'!W52</f>
        <v>0</v>
      </c>
      <c r="X56" s="77">
        <f>'3.ВС'!X52</f>
        <v>0</v>
      </c>
      <c r="Y56" s="77">
        <f>'3.ВС'!Y52</f>
        <v>0</v>
      </c>
      <c r="Z56" s="77">
        <f>'3.ВС'!Z52</f>
        <v>78000</v>
      </c>
      <c r="AA56" s="77">
        <f>'3.ВС'!AA52</f>
        <v>0</v>
      </c>
      <c r="AB56" s="77">
        <f>'3.ВС'!AB52</f>
        <v>78000</v>
      </c>
      <c r="AC56" s="77">
        <f>'3.ВС'!AC52</f>
        <v>0</v>
      </c>
      <c r="AD56" s="77">
        <f>'3.ВС'!AD52</f>
        <v>0</v>
      </c>
      <c r="AE56" s="77">
        <f>'3.ВС'!AE52</f>
        <v>0</v>
      </c>
      <c r="AF56" s="77">
        <f>'3.ВС'!AF52</f>
        <v>0</v>
      </c>
      <c r="AG56" s="77">
        <f>'3.ВС'!AG52</f>
        <v>0</v>
      </c>
      <c r="AH56" s="77">
        <f>'3.ВС'!AH52</f>
        <v>0</v>
      </c>
      <c r="AI56" s="77">
        <f>'3.ВС'!AI52</f>
        <v>0</v>
      </c>
      <c r="AJ56" s="77">
        <f>'3.ВС'!AJ52</f>
        <v>0</v>
      </c>
      <c r="AK56" s="77">
        <f>'3.ВС'!AK52</f>
        <v>0</v>
      </c>
      <c r="AL56" s="77">
        <f>'3.ВС'!AL52</f>
        <v>0</v>
      </c>
      <c r="AM56" s="77">
        <f>'3.ВС'!AM52</f>
        <v>0</v>
      </c>
      <c r="AN56" s="77">
        <f>'3.ВС'!AN52</f>
        <v>0</v>
      </c>
      <c r="AO56" s="77">
        <f>'3.ВС'!AO52</f>
        <v>0</v>
      </c>
      <c r="AP56" s="77">
        <f>'3.ВС'!AP52</f>
        <v>0</v>
      </c>
      <c r="AQ56" s="77">
        <f>'3.ВС'!AQ52</f>
        <v>0</v>
      </c>
      <c r="AR56" s="77">
        <f>'3.ВС'!AR52</f>
        <v>0</v>
      </c>
      <c r="AS56" s="77">
        <f>'3.ВС'!AS52</f>
        <v>0</v>
      </c>
      <c r="AT56" s="77">
        <f>'3.ВС'!AT52</f>
        <v>0</v>
      </c>
      <c r="AU56" s="77">
        <f>'3.ВС'!AU52</f>
        <v>0</v>
      </c>
      <c r="AV56" s="77">
        <f>'3.ВС'!AV52</f>
        <v>0</v>
      </c>
      <c r="AW56" s="77">
        <f>'3.ВС'!AW52</f>
        <v>0</v>
      </c>
      <c r="AX56" s="77">
        <f>'3.ВС'!AX52</f>
        <v>0</v>
      </c>
      <c r="AY56" s="77">
        <f>'3.ВС'!AY52</f>
        <v>0</v>
      </c>
      <c r="AZ56" s="77">
        <f>'3.ВС'!AZ52</f>
        <v>0</v>
      </c>
      <c r="BA56" s="77">
        <f>'3.ВС'!BA52</f>
        <v>0</v>
      </c>
      <c r="BB56" s="103">
        <v>0</v>
      </c>
      <c r="BC56" s="103">
        <v>0</v>
      </c>
    </row>
    <row r="57" spans="1:55" s="11" customFormat="1" ht="27.75" hidden="1" customHeight="1" x14ac:dyDescent="0.25">
      <c r="A57" s="15" t="s">
        <v>370</v>
      </c>
      <c r="B57" s="15"/>
      <c r="C57" s="27"/>
      <c r="D57" s="27"/>
      <c r="E57" s="12">
        <v>851</v>
      </c>
      <c r="F57" s="63" t="s">
        <v>328</v>
      </c>
      <c r="G57" s="63" t="s">
        <v>330</v>
      </c>
      <c r="H57" s="60" t="s">
        <v>371</v>
      </c>
      <c r="I57" s="63"/>
      <c r="J57" s="77">
        <f t="shared" ref="J57:AT58" si="32">J58</f>
        <v>2500</v>
      </c>
      <c r="K57" s="77">
        <f t="shared" si="32"/>
        <v>0</v>
      </c>
      <c r="L57" s="77">
        <f t="shared" si="32"/>
        <v>0</v>
      </c>
      <c r="M57" s="77">
        <f t="shared" si="32"/>
        <v>2500</v>
      </c>
      <c r="N57" s="77">
        <f t="shared" si="32"/>
        <v>0</v>
      </c>
      <c r="O57" s="77">
        <f t="shared" si="32"/>
        <v>0</v>
      </c>
      <c r="P57" s="77">
        <f t="shared" si="32"/>
        <v>0</v>
      </c>
      <c r="Q57" s="77">
        <f t="shared" si="32"/>
        <v>0</v>
      </c>
      <c r="R57" s="77">
        <f t="shared" si="32"/>
        <v>2500</v>
      </c>
      <c r="S57" s="77">
        <f t="shared" si="32"/>
        <v>0</v>
      </c>
      <c r="T57" s="77">
        <f t="shared" si="32"/>
        <v>0</v>
      </c>
      <c r="U57" s="77">
        <f t="shared" si="32"/>
        <v>2500</v>
      </c>
      <c r="V57" s="77">
        <f t="shared" si="32"/>
        <v>0</v>
      </c>
      <c r="W57" s="77">
        <f t="shared" si="32"/>
        <v>0</v>
      </c>
      <c r="X57" s="77">
        <f t="shared" si="32"/>
        <v>0</v>
      </c>
      <c r="Y57" s="77">
        <f t="shared" si="32"/>
        <v>0</v>
      </c>
      <c r="Z57" s="77">
        <f t="shared" si="32"/>
        <v>2500</v>
      </c>
      <c r="AA57" s="77">
        <f t="shared" si="32"/>
        <v>0</v>
      </c>
      <c r="AB57" s="77">
        <f t="shared" si="32"/>
        <v>0</v>
      </c>
      <c r="AC57" s="77">
        <f t="shared" si="32"/>
        <v>2500</v>
      </c>
      <c r="AD57" s="77">
        <f t="shared" si="32"/>
        <v>2500</v>
      </c>
      <c r="AE57" s="77">
        <f t="shared" si="32"/>
        <v>0</v>
      </c>
      <c r="AF57" s="77">
        <f t="shared" si="32"/>
        <v>0</v>
      </c>
      <c r="AG57" s="77">
        <f t="shared" si="32"/>
        <v>2500</v>
      </c>
      <c r="AH57" s="77">
        <f t="shared" si="32"/>
        <v>0</v>
      </c>
      <c r="AI57" s="77">
        <f t="shared" si="32"/>
        <v>0</v>
      </c>
      <c r="AJ57" s="77">
        <f t="shared" si="32"/>
        <v>0</v>
      </c>
      <c r="AK57" s="77">
        <f t="shared" si="32"/>
        <v>0</v>
      </c>
      <c r="AL57" s="77">
        <f t="shared" si="32"/>
        <v>2500</v>
      </c>
      <c r="AM57" s="77">
        <f t="shared" si="32"/>
        <v>0</v>
      </c>
      <c r="AN57" s="77">
        <f t="shared" si="32"/>
        <v>0</v>
      </c>
      <c r="AO57" s="77">
        <f t="shared" si="32"/>
        <v>2500</v>
      </c>
      <c r="AP57" s="77">
        <f t="shared" si="32"/>
        <v>2500</v>
      </c>
      <c r="AQ57" s="77">
        <f t="shared" si="32"/>
        <v>0</v>
      </c>
      <c r="AR57" s="77">
        <f t="shared" si="32"/>
        <v>0</v>
      </c>
      <c r="AS57" s="77">
        <f t="shared" si="32"/>
        <v>2500</v>
      </c>
      <c r="AT57" s="77">
        <f t="shared" si="32"/>
        <v>0</v>
      </c>
      <c r="AU57" s="77">
        <f t="shared" ref="AT57:BA58" si="33">AU58</f>
        <v>0</v>
      </c>
      <c r="AV57" s="77">
        <f t="shared" si="33"/>
        <v>0</v>
      </c>
      <c r="AW57" s="77">
        <f t="shared" si="33"/>
        <v>0</v>
      </c>
      <c r="AX57" s="77">
        <f t="shared" si="33"/>
        <v>2500</v>
      </c>
      <c r="AY57" s="77">
        <f t="shared" si="33"/>
        <v>0</v>
      </c>
      <c r="AZ57" s="77">
        <f t="shared" si="33"/>
        <v>0</v>
      </c>
      <c r="BA57" s="77">
        <f t="shared" si="33"/>
        <v>2500</v>
      </c>
      <c r="BB57" s="103">
        <v>0</v>
      </c>
      <c r="BC57" s="103">
        <v>0</v>
      </c>
    </row>
    <row r="58" spans="1:55" s="11" customFormat="1" ht="27.75" hidden="1" customHeight="1" x14ac:dyDescent="0.25">
      <c r="A58" s="27" t="s">
        <v>337</v>
      </c>
      <c r="B58" s="15"/>
      <c r="C58" s="15"/>
      <c r="D58" s="15"/>
      <c r="E58" s="12">
        <v>851</v>
      </c>
      <c r="F58" s="63" t="s">
        <v>328</v>
      </c>
      <c r="G58" s="63" t="s">
        <v>330</v>
      </c>
      <c r="H58" s="60" t="s">
        <v>371</v>
      </c>
      <c r="I58" s="63" t="s">
        <v>338</v>
      </c>
      <c r="J58" s="77">
        <f t="shared" si="32"/>
        <v>2500</v>
      </c>
      <c r="K58" s="77">
        <f t="shared" si="32"/>
        <v>0</v>
      </c>
      <c r="L58" s="77">
        <f t="shared" si="32"/>
        <v>0</v>
      </c>
      <c r="M58" s="77">
        <f t="shared" si="32"/>
        <v>2500</v>
      </c>
      <c r="N58" s="77">
        <f t="shared" si="32"/>
        <v>0</v>
      </c>
      <c r="O58" s="77">
        <f t="shared" si="32"/>
        <v>0</v>
      </c>
      <c r="P58" s="77">
        <f t="shared" si="32"/>
        <v>0</v>
      </c>
      <c r="Q58" s="77">
        <f t="shared" si="32"/>
        <v>0</v>
      </c>
      <c r="R58" s="77">
        <f t="shared" si="32"/>
        <v>2500</v>
      </c>
      <c r="S58" s="77">
        <f t="shared" si="32"/>
        <v>0</v>
      </c>
      <c r="T58" s="77">
        <f t="shared" si="32"/>
        <v>0</v>
      </c>
      <c r="U58" s="77">
        <f t="shared" si="32"/>
        <v>2500</v>
      </c>
      <c r="V58" s="77">
        <f t="shared" si="32"/>
        <v>0</v>
      </c>
      <c r="W58" s="77">
        <f t="shared" si="32"/>
        <v>0</v>
      </c>
      <c r="X58" s="77">
        <f t="shared" si="32"/>
        <v>0</v>
      </c>
      <c r="Y58" s="77">
        <f t="shared" si="32"/>
        <v>0</v>
      </c>
      <c r="Z58" s="77">
        <f t="shared" si="32"/>
        <v>2500</v>
      </c>
      <c r="AA58" s="77">
        <f t="shared" si="32"/>
        <v>0</v>
      </c>
      <c r="AB58" s="77">
        <f t="shared" si="32"/>
        <v>0</v>
      </c>
      <c r="AC58" s="77">
        <f t="shared" si="32"/>
        <v>2500</v>
      </c>
      <c r="AD58" s="77">
        <f t="shared" si="32"/>
        <v>2500</v>
      </c>
      <c r="AE58" s="77">
        <f t="shared" si="32"/>
        <v>0</v>
      </c>
      <c r="AF58" s="77">
        <f t="shared" si="32"/>
        <v>0</v>
      </c>
      <c r="AG58" s="77">
        <f t="shared" si="32"/>
        <v>2500</v>
      </c>
      <c r="AH58" s="77">
        <f t="shared" si="32"/>
        <v>0</v>
      </c>
      <c r="AI58" s="77">
        <f t="shared" si="32"/>
        <v>0</v>
      </c>
      <c r="AJ58" s="77">
        <f t="shared" si="32"/>
        <v>0</v>
      </c>
      <c r="AK58" s="77">
        <f t="shared" si="32"/>
        <v>0</v>
      </c>
      <c r="AL58" s="77">
        <f t="shared" si="32"/>
        <v>2500</v>
      </c>
      <c r="AM58" s="77">
        <f t="shared" si="32"/>
        <v>0</v>
      </c>
      <c r="AN58" s="77">
        <f t="shared" si="32"/>
        <v>0</v>
      </c>
      <c r="AO58" s="77">
        <f t="shared" si="32"/>
        <v>2500</v>
      </c>
      <c r="AP58" s="77">
        <f t="shared" si="32"/>
        <v>2500</v>
      </c>
      <c r="AQ58" s="77">
        <f t="shared" si="32"/>
        <v>0</v>
      </c>
      <c r="AR58" s="77">
        <f t="shared" si="32"/>
        <v>0</v>
      </c>
      <c r="AS58" s="77">
        <f t="shared" si="32"/>
        <v>2500</v>
      </c>
      <c r="AT58" s="77">
        <f t="shared" si="33"/>
        <v>0</v>
      </c>
      <c r="AU58" s="77">
        <f t="shared" si="33"/>
        <v>0</v>
      </c>
      <c r="AV58" s="77">
        <f t="shared" si="33"/>
        <v>0</v>
      </c>
      <c r="AW58" s="77">
        <f t="shared" si="33"/>
        <v>0</v>
      </c>
      <c r="AX58" s="77">
        <f t="shared" si="33"/>
        <v>2500</v>
      </c>
      <c r="AY58" s="77">
        <f t="shared" si="33"/>
        <v>0</v>
      </c>
      <c r="AZ58" s="77">
        <f t="shared" si="33"/>
        <v>0</v>
      </c>
      <c r="BA58" s="77">
        <f t="shared" si="33"/>
        <v>2500</v>
      </c>
      <c r="BB58" s="103">
        <v>0</v>
      </c>
      <c r="BC58" s="103">
        <v>0</v>
      </c>
    </row>
    <row r="59" spans="1:55" s="11" customFormat="1" ht="27.75" hidden="1" customHeight="1" x14ac:dyDescent="0.25">
      <c r="A59" s="27" t="s">
        <v>339</v>
      </c>
      <c r="B59" s="27"/>
      <c r="C59" s="27"/>
      <c r="D59" s="27"/>
      <c r="E59" s="12">
        <v>851</v>
      </c>
      <c r="F59" s="63" t="s">
        <v>328</v>
      </c>
      <c r="G59" s="63" t="s">
        <v>330</v>
      </c>
      <c r="H59" s="60" t="s">
        <v>371</v>
      </c>
      <c r="I59" s="63" t="s">
        <v>340</v>
      </c>
      <c r="J59" s="77">
        <f>'3.ВС'!J55</f>
        <v>2500</v>
      </c>
      <c r="K59" s="77">
        <f>'3.ВС'!K55</f>
        <v>0</v>
      </c>
      <c r="L59" s="77">
        <f>'3.ВС'!L55</f>
        <v>0</v>
      </c>
      <c r="M59" s="77">
        <f>'3.ВС'!M55</f>
        <v>2500</v>
      </c>
      <c r="N59" s="77">
        <f>'3.ВС'!N55</f>
        <v>0</v>
      </c>
      <c r="O59" s="77">
        <f>'3.ВС'!O55</f>
        <v>0</v>
      </c>
      <c r="P59" s="77">
        <f>'3.ВС'!P55</f>
        <v>0</v>
      </c>
      <c r="Q59" s="77">
        <f>'3.ВС'!Q55</f>
        <v>0</v>
      </c>
      <c r="R59" s="77">
        <f>'3.ВС'!R55</f>
        <v>2500</v>
      </c>
      <c r="S59" s="77">
        <f>'3.ВС'!S55</f>
        <v>0</v>
      </c>
      <c r="T59" s="77">
        <f>'3.ВС'!T55</f>
        <v>0</v>
      </c>
      <c r="U59" s="77">
        <f>'3.ВС'!U55</f>
        <v>2500</v>
      </c>
      <c r="V59" s="77">
        <f>'3.ВС'!V55</f>
        <v>0</v>
      </c>
      <c r="W59" s="77">
        <f>'3.ВС'!W55</f>
        <v>0</v>
      </c>
      <c r="X59" s="77">
        <f>'3.ВС'!X55</f>
        <v>0</v>
      </c>
      <c r="Y59" s="77">
        <f>'3.ВС'!Y55</f>
        <v>0</v>
      </c>
      <c r="Z59" s="77">
        <f>'3.ВС'!Z55</f>
        <v>2500</v>
      </c>
      <c r="AA59" s="77">
        <f>'3.ВС'!AA55</f>
        <v>0</v>
      </c>
      <c r="AB59" s="77">
        <f>'3.ВС'!AB55</f>
        <v>0</v>
      </c>
      <c r="AC59" s="77">
        <f>'3.ВС'!AC55</f>
        <v>2500</v>
      </c>
      <c r="AD59" s="77">
        <f>'3.ВС'!AD55</f>
        <v>2500</v>
      </c>
      <c r="AE59" s="77">
        <f>'3.ВС'!AE55</f>
        <v>0</v>
      </c>
      <c r="AF59" s="77">
        <f>'3.ВС'!AF55</f>
        <v>0</v>
      </c>
      <c r="AG59" s="77">
        <f>'3.ВС'!AG55</f>
        <v>2500</v>
      </c>
      <c r="AH59" s="77">
        <f>'3.ВС'!AH55</f>
        <v>0</v>
      </c>
      <c r="AI59" s="77">
        <f>'3.ВС'!AI55</f>
        <v>0</v>
      </c>
      <c r="AJ59" s="77">
        <f>'3.ВС'!AJ55</f>
        <v>0</v>
      </c>
      <c r="AK59" s="77">
        <f>'3.ВС'!AK55</f>
        <v>0</v>
      </c>
      <c r="AL59" s="77">
        <f>'3.ВС'!AL55</f>
        <v>2500</v>
      </c>
      <c r="AM59" s="77">
        <f>'3.ВС'!AM55</f>
        <v>0</v>
      </c>
      <c r="AN59" s="77">
        <f>'3.ВС'!AN55</f>
        <v>0</v>
      </c>
      <c r="AO59" s="77">
        <f>'3.ВС'!AO55</f>
        <v>2500</v>
      </c>
      <c r="AP59" s="77">
        <f>'3.ВС'!AP55</f>
        <v>2500</v>
      </c>
      <c r="AQ59" s="77">
        <f>'3.ВС'!AQ55</f>
        <v>0</v>
      </c>
      <c r="AR59" s="77">
        <f>'3.ВС'!AR55</f>
        <v>0</v>
      </c>
      <c r="AS59" s="77">
        <f>'3.ВС'!AS55</f>
        <v>2500</v>
      </c>
      <c r="AT59" s="77">
        <f>'3.ВС'!AT55</f>
        <v>0</v>
      </c>
      <c r="AU59" s="77">
        <f>'3.ВС'!AU55</f>
        <v>0</v>
      </c>
      <c r="AV59" s="77">
        <f>'3.ВС'!AV55</f>
        <v>0</v>
      </c>
      <c r="AW59" s="77">
        <f>'3.ВС'!AW55</f>
        <v>0</v>
      </c>
      <c r="AX59" s="77">
        <f>'3.ВС'!AX55</f>
        <v>2500</v>
      </c>
      <c r="AY59" s="77">
        <f>'3.ВС'!AY55</f>
        <v>0</v>
      </c>
      <c r="AZ59" s="77">
        <f>'3.ВС'!AZ55</f>
        <v>0</v>
      </c>
      <c r="BA59" s="77">
        <f>'3.ВС'!BA55</f>
        <v>2500</v>
      </c>
      <c r="BB59" s="103">
        <v>0</v>
      </c>
      <c r="BC59" s="103">
        <v>0</v>
      </c>
    </row>
    <row r="60" spans="1:55" s="11" customFormat="1" ht="47.25" customHeight="1" x14ac:dyDescent="0.25">
      <c r="A60" s="61" t="s">
        <v>372</v>
      </c>
      <c r="B60" s="27"/>
      <c r="C60" s="27"/>
      <c r="D60" s="27"/>
      <c r="E60" s="62">
        <v>851</v>
      </c>
      <c r="F60" s="63" t="s">
        <v>328</v>
      </c>
      <c r="G60" s="63" t="s">
        <v>330</v>
      </c>
      <c r="H60" s="135" t="s">
        <v>373</v>
      </c>
      <c r="I60" s="63"/>
      <c r="J60" s="77"/>
      <c r="K60" s="77"/>
      <c r="L60" s="77"/>
      <c r="M60" s="77"/>
      <c r="N60" s="77"/>
      <c r="O60" s="77"/>
      <c r="P60" s="77"/>
      <c r="Q60" s="77"/>
      <c r="R60" s="77">
        <f>R61</f>
        <v>0</v>
      </c>
      <c r="S60" s="77">
        <f t="shared" ref="S60:AC61" si="34">S61</f>
        <v>0</v>
      </c>
      <c r="T60" s="77">
        <f t="shared" si="34"/>
        <v>0</v>
      </c>
      <c r="U60" s="77">
        <f t="shared" si="34"/>
        <v>0</v>
      </c>
      <c r="V60" s="77">
        <f t="shared" si="34"/>
        <v>331523.36</v>
      </c>
      <c r="W60" s="77">
        <f t="shared" si="34"/>
        <v>331523.36</v>
      </c>
      <c r="X60" s="77">
        <f t="shared" si="34"/>
        <v>0</v>
      </c>
      <c r="Y60" s="77">
        <f t="shared" si="34"/>
        <v>0</v>
      </c>
      <c r="Z60" s="77">
        <f t="shared" si="34"/>
        <v>331523.36</v>
      </c>
      <c r="AA60" s="77">
        <f t="shared" si="34"/>
        <v>331523.36</v>
      </c>
      <c r="AB60" s="77">
        <f t="shared" si="34"/>
        <v>0</v>
      </c>
      <c r="AC60" s="77">
        <f t="shared" si="34"/>
        <v>0</v>
      </c>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103">
        <v>0</v>
      </c>
      <c r="BC60" s="103">
        <v>0</v>
      </c>
    </row>
    <row r="61" spans="1:55" s="11" customFormat="1" ht="91.5" customHeight="1" x14ac:dyDescent="0.25">
      <c r="A61" s="61" t="s">
        <v>333</v>
      </c>
      <c r="B61" s="27"/>
      <c r="C61" s="27"/>
      <c r="D61" s="27"/>
      <c r="E61" s="62">
        <v>851</v>
      </c>
      <c r="F61" s="63" t="s">
        <v>328</v>
      </c>
      <c r="G61" s="63" t="s">
        <v>330</v>
      </c>
      <c r="H61" s="135" t="s">
        <v>373</v>
      </c>
      <c r="I61" s="63" t="s">
        <v>334</v>
      </c>
      <c r="J61" s="77"/>
      <c r="K61" s="77"/>
      <c r="L61" s="77"/>
      <c r="M61" s="77"/>
      <c r="N61" s="77"/>
      <c r="O61" s="77"/>
      <c r="P61" s="77"/>
      <c r="Q61" s="77"/>
      <c r="R61" s="77">
        <f>R62</f>
        <v>0</v>
      </c>
      <c r="S61" s="77">
        <f t="shared" si="34"/>
        <v>0</v>
      </c>
      <c r="T61" s="77">
        <f t="shared" si="34"/>
        <v>0</v>
      </c>
      <c r="U61" s="77">
        <f t="shared" si="34"/>
        <v>0</v>
      </c>
      <c r="V61" s="77">
        <f t="shared" si="34"/>
        <v>331523.36</v>
      </c>
      <c r="W61" s="77">
        <f t="shared" si="34"/>
        <v>331523.36</v>
      </c>
      <c r="X61" s="77">
        <f t="shared" si="34"/>
        <v>0</v>
      </c>
      <c r="Y61" s="77">
        <f t="shared" si="34"/>
        <v>0</v>
      </c>
      <c r="Z61" s="77">
        <f t="shared" si="34"/>
        <v>331523.36</v>
      </c>
      <c r="AA61" s="77">
        <f t="shared" si="34"/>
        <v>331523.36</v>
      </c>
      <c r="AB61" s="77">
        <f t="shared" si="34"/>
        <v>0</v>
      </c>
      <c r="AC61" s="77">
        <f t="shared" si="34"/>
        <v>0</v>
      </c>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103">
        <v>0</v>
      </c>
      <c r="BC61" s="103">
        <v>0</v>
      </c>
    </row>
    <row r="62" spans="1:55" s="11" customFormat="1" ht="32.25" customHeight="1" x14ac:dyDescent="0.25">
      <c r="A62" s="61" t="s">
        <v>335</v>
      </c>
      <c r="B62" s="27"/>
      <c r="C62" s="27"/>
      <c r="D62" s="27"/>
      <c r="E62" s="62">
        <v>851</v>
      </c>
      <c r="F62" s="63" t="s">
        <v>328</v>
      </c>
      <c r="G62" s="63" t="s">
        <v>330</v>
      </c>
      <c r="H62" s="135" t="s">
        <v>373</v>
      </c>
      <c r="I62" s="63" t="s">
        <v>336</v>
      </c>
      <c r="J62" s="77"/>
      <c r="K62" s="77"/>
      <c r="L62" s="77"/>
      <c r="M62" s="77"/>
      <c r="N62" s="77"/>
      <c r="O62" s="77"/>
      <c r="P62" s="77"/>
      <c r="Q62" s="77"/>
      <c r="R62" s="77">
        <f>'3.ВС'!R58</f>
        <v>0</v>
      </c>
      <c r="S62" s="77">
        <f>'3.ВС'!S58</f>
        <v>0</v>
      </c>
      <c r="T62" s="77">
        <f>'3.ВС'!T58</f>
        <v>0</v>
      </c>
      <c r="U62" s="77">
        <f>'3.ВС'!U58</f>
        <v>0</v>
      </c>
      <c r="V62" s="77">
        <f>'3.ВС'!V58</f>
        <v>331523.36</v>
      </c>
      <c r="W62" s="77">
        <f>'3.ВС'!W58</f>
        <v>331523.36</v>
      </c>
      <c r="X62" s="77">
        <f>'3.ВС'!X58</f>
        <v>0</v>
      </c>
      <c r="Y62" s="77">
        <f>'3.ВС'!Y58</f>
        <v>0</v>
      </c>
      <c r="Z62" s="77">
        <f>'3.ВС'!Z58</f>
        <v>331523.36</v>
      </c>
      <c r="AA62" s="77">
        <f>'3.ВС'!AA58</f>
        <v>331523.36</v>
      </c>
      <c r="AB62" s="77">
        <f>'3.ВС'!AB58</f>
        <v>0</v>
      </c>
      <c r="AC62" s="77">
        <f>'3.ВС'!AC58</f>
        <v>0</v>
      </c>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103">
        <v>0</v>
      </c>
      <c r="BC62" s="103">
        <v>0</v>
      </c>
    </row>
    <row r="63" spans="1:55" s="11" customFormat="1" ht="27.75" hidden="1" customHeight="1" x14ac:dyDescent="0.25">
      <c r="A63" s="15" t="s">
        <v>374</v>
      </c>
      <c r="B63" s="27"/>
      <c r="C63" s="27"/>
      <c r="D63" s="27"/>
      <c r="E63" s="12">
        <v>851</v>
      </c>
      <c r="F63" s="63" t="s">
        <v>328</v>
      </c>
      <c r="G63" s="63" t="s">
        <v>375</v>
      </c>
      <c r="H63" s="62"/>
      <c r="I63" s="63"/>
      <c r="J63" s="77">
        <f t="shared" ref="J63:AT65" si="35">J64</f>
        <v>51585</v>
      </c>
      <c r="K63" s="77">
        <f t="shared" si="35"/>
        <v>51585</v>
      </c>
      <c r="L63" s="77">
        <f t="shared" si="35"/>
        <v>0</v>
      </c>
      <c r="M63" s="77">
        <f t="shared" si="35"/>
        <v>0</v>
      </c>
      <c r="N63" s="77">
        <f t="shared" si="35"/>
        <v>0</v>
      </c>
      <c r="O63" s="77">
        <f t="shared" si="35"/>
        <v>0</v>
      </c>
      <c r="P63" s="77">
        <f t="shared" si="35"/>
        <v>0</v>
      </c>
      <c r="Q63" s="77">
        <f t="shared" si="35"/>
        <v>0</v>
      </c>
      <c r="R63" s="77">
        <f t="shared" si="35"/>
        <v>51585</v>
      </c>
      <c r="S63" s="77">
        <f t="shared" si="35"/>
        <v>51585</v>
      </c>
      <c r="T63" s="77">
        <f t="shared" si="35"/>
        <v>0</v>
      </c>
      <c r="U63" s="77">
        <f t="shared" si="35"/>
        <v>0</v>
      </c>
      <c r="V63" s="77">
        <f t="shared" si="35"/>
        <v>0</v>
      </c>
      <c r="W63" s="77">
        <f t="shared" si="35"/>
        <v>0</v>
      </c>
      <c r="X63" s="77">
        <f t="shared" si="35"/>
        <v>0</v>
      </c>
      <c r="Y63" s="77">
        <f t="shared" si="35"/>
        <v>0</v>
      </c>
      <c r="Z63" s="77">
        <f t="shared" si="35"/>
        <v>51585</v>
      </c>
      <c r="AA63" s="77">
        <f t="shared" si="35"/>
        <v>51585</v>
      </c>
      <c r="AB63" s="77">
        <f t="shared" si="35"/>
        <v>0</v>
      </c>
      <c r="AC63" s="77">
        <f t="shared" si="35"/>
        <v>0</v>
      </c>
      <c r="AD63" s="77">
        <f t="shared" si="35"/>
        <v>3132</v>
      </c>
      <c r="AE63" s="77">
        <f t="shared" si="35"/>
        <v>3132</v>
      </c>
      <c r="AF63" s="77">
        <f t="shared" si="35"/>
        <v>0</v>
      </c>
      <c r="AG63" s="77">
        <f t="shared" si="35"/>
        <v>0</v>
      </c>
      <c r="AH63" s="77">
        <f t="shared" si="35"/>
        <v>0</v>
      </c>
      <c r="AI63" s="77">
        <f t="shared" si="35"/>
        <v>0</v>
      </c>
      <c r="AJ63" s="77">
        <f t="shared" si="35"/>
        <v>0</v>
      </c>
      <c r="AK63" s="77">
        <f t="shared" si="35"/>
        <v>0</v>
      </c>
      <c r="AL63" s="77">
        <f t="shared" si="35"/>
        <v>3132</v>
      </c>
      <c r="AM63" s="77">
        <f t="shared" si="35"/>
        <v>3132</v>
      </c>
      <c r="AN63" s="77">
        <f t="shared" si="35"/>
        <v>0</v>
      </c>
      <c r="AO63" s="77">
        <f t="shared" si="35"/>
        <v>0</v>
      </c>
      <c r="AP63" s="77">
        <f t="shared" si="35"/>
        <v>2783</v>
      </c>
      <c r="AQ63" s="77">
        <f t="shared" si="35"/>
        <v>2783</v>
      </c>
      <c r="AR63" s="77">
        <f t="shared" si="35"/>
        <v>0</v>
      </c>
      <c r="AS63" s="77">
        <f t="shared" si="35"/>
        <v>0</v>
      </c>
      <c r="AT63" s="77">
        <f t="shared" si="35"/>
        <v>0</v>
      </c>
      <c r="AU63" s="77">
        <f t="shared" ref="AT63:BA65" si="36">AU64</f>
        <v>0</v>
      </c>
      <c r="AV63" s="77">
        <f t="shared" si="36"/>
        <v>0</v>
      </c>
      <c r="AW63" s="77">
        <f t="shared" si="36"/>
        <v>0</v>
      </c>
      <c r="AX63" s="77">
        <f t="shared" si="36"/>
        <v>2783</v>
      </c>
      <c r="AY63" s="77">
        <f t="shared" si="36"/>
        <v>2783</v>
      </c>
      <c r="AZ63" s="77">
        <f t="shared" si="36"/>
        <v>0</v>
      </c>
      <c r="BA63" s="77">
        <f t="shared" si="36"/>
        <v>0</v>
      </c>
      <c r="BB63" s="103">
        <v>0</v>
      </c>
      <c r="BC63" s="103">
        <v>0</v>
      </c>
    </row>
    <row r="64" spans="1:55" s="11" customFormat="1" ht="27.75" hidden="1" customHeight="1" x14ac:dyDescent="0.25">
      <c r="A64" s="15" t="s">
        <v>650</v>
      </c>
      <c r="B64" s="27"/>
      <c r="C64" s="27"/>
      <c r="D64" s="27"/>
      <c r="E64" s="12">
        <v>851</v>
      </c>
      <c r="F64" s="63" t="s">
        <v>328</v>
      </c>
      <c r="G64" s="63" t="s">
        <v>375</v>
      </c>
      <c r="H64" s="60" t="s">
        <v>377</v>
      </c>
      <c r="I64" s="63"/>
      <c r="J64" s="77">
        <f t="shared" si="35"/>
        <v>51585</v>
      </c>
      <c r="K64" s="77">
        <f t="shared" si="35"/>
        <v>51585</v>
      </c>
      <c r="L64" s="77">
        <f t="shared" si="35"/>
        <v>0</v>
      </c>
      <c r="M64" s="77">
        <f t="shared" si="35"/>
        <v>0</v>
      </c>
      <c r="N64" s="77">
        <f t="shared" si="35"/>
        <v>0</v>
      </c>
      <c r="O64" s="77">
        <f t="shared" si="35"/>
        <v>0</v>
      </c>
      <c r="P64" s="77">
        <f t="shared" si="35"/>
        <v>0</v>
      </c>
      <c r="Q64" s="77">
        <f t="shared" si="35"/>
        <v>0</v>
      </c>
      <c r="R64" s="77">
        <f t="shared" si="35"/>
        <v>51585</v>
      </c>
      <c r="S64" s="77">
        <f t="shared" si="35"/>
        <v>51585</v>
      </c>
      <c r="T64" s="77">
        <f t="shared" si="35"/>
        <v>0</v>
      </c>
      <c r="U64" s="77">
        <f t="shared" si="35"/>
        <v>0</v>
      </c>
      <c r="V64" s="77">
        <f t="shared" si="35"/>
        <v>0</v>
      </c>
      <c r="W64" s="77">
        <f t="shared" si="35"/>
        <v>0</v>
      </c>
      <c r="X64" s="77">
        <f t="shared" si="35"/>
        <v>0</v>
      </c>
      <c r="Y64" s="77">
        <f t="shared" si="35"/>
        <v>0</v>
      </c>
      <c r="Z64" s="77">
        <f t="shared" si="35"/>
        <v>51585</v>
      </c>
      <c r="AA64" s="77">
        <f t="shared" si="35"/>
        <v>51585</v>
      </c>
      <c r="AB64" s="77">
        <f t="shared" si="35"/>
        <v>0</v>
      </c>
      <c r="AC64" s="77">
        <f t="shared" si="35"/>
        <v>0</v>
      </c>
      <c r="AD64" s="77">
        <f t="shared" si="35"/>
        <v>3132</v>
      </c>
      <c r="AE64" s="77">
        <f t="shared" si="35"/>
        <v>3132</v>
      </c>
      <c r="AF64" s="77">
        <f t="shared" si="35"/>
        <v>0</v>
      </c>
      <c r="AG64" s="77">
        <f t="shared" si="35"/>
        <v>0</v>
      </c>
      <c r="AH64" s="77">
        <f t="shared" si="35"/>
        <v>0</v>
      </c>
      <c r="AI64" s="77">
        <f t="shared" si="35"/>
        <v>0</v>
      </c>
      <c r="AJ64" s="77">
        <f t="shared" si="35"/>
        <v>0</v>
      </c>
      <c r="AK64" s="77">
        <f t="shared" si="35"/>
        <v>0</v>
      </c>
      <c r="AL64" s="77">
        <f t="shared" si="35"/>
        <v>3132</v>
      </c>
      <c r="AM64" s="77">
        <f t="shared" si="35"/>
        <v>3132</v>
      </c>
      <c r="AN64" s="77">
        <f t="shared" si="35"/>
        <v>0</v>
      </c>
      <c r="AO64" s="77">
        <f t="shared" si="35"/>
        <v>0</v>
      </c>
      <c r="AP64" s="77">
        <f t="shared" si="35"/>
        <v>2783</v>
      </c>
      <c r="AQ64" s="77">
        <f t="shared" si="35"/>
        <v>2783</v>
      </c>
      <c r="AR64" s="77">
        <f t="shared" si="35"/>
        <v>0</v>
      </c>
      <c r="AS64" s="77">
        <f t="shared" si="35"/>
        <v>0</v>
      </c>
      <c r="AT64" s="77">
        <f t="shared" si="36"/>
        <v>0</v>
      </c>
      <c r="AU64" s="77">
        <f t="shared" si="36"/>
        <v>0</v>
      </c>
      <c r="AV64" s="77">
        <f t="shared" si="36"/>
        <v>0</v>
      </c>
      <c r="AW64" s="77">
        <f t="shared" si="36"/>
        <v>0</v>
      </c>
      <c r="AX64" s="77">
        <f t="shared" si="36"/>
        <v>2783</v>
      </c>
      <c r="AY64" s="77">
        <f t="shared" si="36"/>
        <v>2783</v>
      </c>
      <c r="AZ64" s="77">
        <f t="shared" si="36"/>
        <v>0</v>
      </c>
      <c r="BA64" s="77">
        <f t="shared" si="36"/>
        <v>0</v>
      </c>
      <c r="BB64" s="103">
        <v>0</v>
      </c>
      <c r="BC64" s="103">
        <v>0</v>
      </c>
    </row>
    <row r="65" spans="1:55" s="11" customFormat="1" ht="27.75" hidden="1" customHeight="1" x14ac:dyDescent="0.25">
      <c r="A65" s="27" t="s">
        <v>337</v>
      </c>
      <c r="B65" s="15"/>
      <c r="C65" s="15"/>
      <c r="D65" s="15"/>
      <c r="E65" s="12">
        <v>851</v>
      </c>
      <c r="F65" s="63" t="s">
        <v>328</v>
      </c>
      <c r="G65" s="63" t="s">
        <v>375</v>
      </c>
      <c r="H65" s="60" t="s">
        <v>377</v>
      </c>
      <c r="I65" s="63" t="s">
        <v>338</v>
      </c>
      <c r="J65" s="77">
        <f t="shared" si="35"/>
        <v>51585</v>
      </c>
      <c r="K65" s="77">
        <f t="shared" si="35"/>
        <v>51585</v>
      </c>
      <c r="L65" s="77">
        <f t="shared" si="35"/>
        <v>0</v>
      </c>
      <c r="M65" s="77">
        <f t="shared" si="35"/>
        <v>0</v>
      </c>
      <c r="N65" s="77">
        <f t="shared" si="35"/>
        <v>0</v>
      </c>
      <c r="O65" s="77">
        <f t="shared" si="35"/>
        <v>0</v>
      </c>
      <c r="P65" s="77">
        <f t="shared" si="35"/>
        <v>0</v>
      </c>
      <c r="Q65" s="77">
        <f t="shared" si="35"/>
        <v>0</v>
      </c>
      <c r="R65" s="77">
        <f t="shared" si="35"/>
        <v>51585</v>
      </c>
      <c r="S65" s="77">
        <f t="shared" si="35"/>
        <v>51585</v>
      </c>
      <c r="T65" s="77">
        <f t="shared" si="35"/>
        <v>0</v>
      </c>
      <c r="U65" s="77">
        <f t="shared" si="35"/>
        <v>0</v>
      </c>
      <c r="V65" s="77">
        <f t="shared" si="35"/>
        <v>0</v>
      </c>
      <c r="W65" s="77">
        <f t="shared" si="35"/>
        <v>0</v>
      </c>
      <c r="X65" s="77">
        <f t="shared" si="35"/>
        <v>0</v>
      </c>
      <c r="Y65" s="77">
        <f t="shared" si="35"/>
        <v>0</v>
      </c>
      <c r="Z65" s="77">
        <f t="shared" si="35"/>
        <v>51585</v>
      </c>
      <c r="AA65" s="77">
        <f t="shared" si="35"/>
        <v>51585</v>
      </c>
      <c r="AB65" s="77">
        <f t="shared" si="35"/>
        <v>0</v>
      </c>
      <c r="AC65" s="77">
        <f t="shared" si="35"/>
        <v>0</v>
      </c>
      <c r="AD65" s="77">
        <f t="shared" si="35"/>
        <v>3132</v>
      </c>
      <c r="AE65" s="77">
        <f t="shared" si="35"/>
        <v>3132</v>
      </c>
      <c r="AF65" s="77">
        <f t="shared" si="35"/>
        <v>0</v>
      </c>
      <c r="AG65" s="77">
        <f t="shared" si="35"/>
        <v>0</v>
      </c>
      <c r="AH65" s="77">
        <f t="shared" si="35"/>
        <v>0</v>
      </c>
      <c r="AI65" s="77">
        <f t="shared" si="35"/>
        <v>0</v>
      </c>
      <c r="AJ65" s="77">
        <f t="shared" si="35"/>
        <v>0</v>
      </c>
      <c r="AK65" s="77">
        <f t="shared" si="35"/>
        <v>0</v>
      </c>
      <c r="AL65" s="77">
        <f t="shared" si="35"/>
        <v>3132</v>
      </c>
      <c r="AM65" s="77">
        <f t="shared" si="35"/>
        <v>3132</v>
      </c>
      <c r="AN65" s="77">
        <f t="shared" si="35"/>
        <v>0</v>
      </c>
      <c r="AO65" s="77">
        <f t="shared" si="35"/>
        <v>0</v>
      </c>
      <c r="AP65" s="77">
        <f t="shared" si="35"/>
        <v>2783</v>
      </c>
      <c r="AQ65" s="77">
        <f t="shared" si="35"/>
        <v>2783</v>
      </c>
      <c r="AR65" s="77">
        <f t="shared" si="35"/>
        <v>0</v>
      </c>
      <c r="AS65" s="77">
        <f t="shared" si="35"/>
        <v>0</v>
      </c>
      <c r="AT65" s="77">
        <f t="shared" si="36"/>
        <v>0</v>
      </c>
      <c r="AU65" s="77">
        <f t="shared" si="36"/>
        <v>0</v>
      </c>
      <c r="AV65" s="77">
        <f t="shared" si="36"/>
        <v>0</v>
      </c>
      <c r="AW65" s="77">
        <f t="shared" si="36"/>
        <v>0</v>
      </c>
      <c r="AX65" s="77">
        <f t="shared" si="36"/>
        <v>2783</v>
      </c>
      <c r="AY65" s="77">
        <f t="shared" si="36"/>
        <v>2783</v>
      </c>
      <c r="AZ65" s="77">
        <f t="shared" si="36"/>
        <v>0</v>
      </c>
      <c r="BA65" s="77">
        <f t="shared" si="36"/>
        <v>0</v>
      </c>
      <c r="BB65" s="103">
        <v>0</v>
      </c>
      <c r="BC65" s="103">
        <v>0</v>
      </c>
    </row>
    <row r="66" spans="1:55" s="11" customFormat="1" ht="27.75" hidden="1" customHeight="1" x14ac:dyDescent="0.25">
      <c r="A66" s="27" t="s">
        <v>339</v>
      </c>
      <c r="B66" s="27"/>
      <c r="C66" s="27"/>
      <c r="D66" s="27"/>
      <c r="E66" s="12">
        <v>851</v>
      </c>
      <c r="F66" s="63" t="s">
        <v>328</v>
      </c>
      <c r="G66" s="63" t="s">
        <v>375</v>
      </c>
      <c r="H66" s="60" t="s">
        <v>377</v>
      </c>
      <c r="I66" s="63" t="s">
        <v>340</v>
      </c>
      <c r="J66" s="77">
        <f>'3.ВС'!J62</f>
        <v>51585</v>
      </c>
      <c r="K66" s="77">
        <f>'3.ВС'!K62</f>
        <v>51585</v>
      </c>
      <c r="L66" s="77">
        <f>'3.ВС'!L62</f>
        <v>0</v>
      </c>
      <c r="M66" s="77">
        <f>'3.ВС'!M62</f>
        <v>0</v>
      </c>
      <c r="N66" s="77">
        <f>'3.ВС'!N62</f>
        <v>0</v>
      </c>
      <c r="O66" s="77">
        <f>'3.ВС'!O62</f>
        <v>0</v>
      </c>
      <c r="P66" s="77">
        <f>'3.ВС'!P62</f>
        <v>0</v>
      </c>
      <c r="Q66" s="77">
        <f>'3.ВС'!Q62</f>
        <v>0</v>
      </c>
      <c r="R66" s="77">
        <f>'3.ВС'!R62</f>
        <v>51585</v>
      </c>
      <c r="S66" s="77">
        <f>'3.ВС'!S62</f>
        <v>51585</v>
      </c>
      <c r="T66" s="77">
        <f>'3.ВС'!T62</f>
        <v>0</v>
      </c>
      <c r="U66" s="77">
        <f>'3.ВС'!U62</f>
        <v>0</v>
      </c>
      <c r="V66" s="77">
        <f>'3.ВС'!V62</f>
        <v>0</v>
      </c>
      <c r="W66" s="77">
        <f>'3.ВС'!W62</f>
        <v>0</v>
      </c>
      <c r="X66" s="77">
        <f>'3.ВС'!X62</f>
        <v>0</v>
      </c>
      <c r="Y66" s="77">
        <f>'3.ВС'!Y62</f>
        <v>0</v>
      </c>
      <c r="Z66" s="77">
        <f>'3.ВС'!Z62</f>
        <v>51585</v>
      </c>
      <c r="AA66" s="77">
        <f>'3.ВС'!AA62</f>
        <v>51585</v>
      </c>
      <c r="AB66" s="77">
        <f>'3.ВС'!AB62</f>
        <v>0</v>
      </c>
      <c r="AC66" s="77">
        <f>'3.ВС'!AC62</f>
        <v>0</v>
      </c>
      <c r="AD66" s="77">
        <f>'3.ВС'!AD62</f>
        <v>3132</v>
      </c>
      <c r="AE66" s="77">
        <f>'3.ВС'!AE62</f>
        <v>3132</v>
      </c>
      <c r="AF66" s="77">
        <f>'3.ВС'!AF62</f>
        <v>0</v>
      </c>
      <c r="AG66" s="77">
        <f>'3.ВС'!AG62</f>
        <v>0</v>
      </c>
      <c r="AH66" s="77">
        <f>'3.ВС'!AH62</f>
        <v>0</v>
      </c>
      <c r="AI66" s="77">
        <f>'3.ВС'!AI62</f>
        <v>0</v>
      </c>
      <c r="AJ66" s="77">
        <f>'3.ВС'!AJ62</f>
        <v>0</v>
      </c>
      <c r="AK66" s="77">
        <f>'3.ВС'!AK62</f>
        <v>0</v>
      </c>
      <c r="AL66" s="77">
        <f>'3.ВС'!AL62</f>
        <v>3132</v>
      </c>
      <c r="AM66" s="77">
        <f>'3.ВС'!AM62</f>
        <v>3132</v>
      </c>
      <c r="AN66" s="77">
        <f>'3.ВС'!AN62</f>
        <v>0</v>
      </c>
      <c r="AO66" s="77">
        <f>'3.ВС'!AO62</f>
        <v>0</v>
      </c>
      <c r="AP66" s="77">
        <f>'3.ВС'!AP62</f>
        <v>2783</v>
      </c>
      <c r="AQ66" s="77">
        <f>'3.ВС'!AQ62</f>
        <v>2783</v>
      </c>
      <c r="AR66" s="77">
        <f>'3.ВС'!AR62</f>
        <v>0</v>
      </c>
      <c r="AS66" s="77">
        <f>'3.ВС'!AS62</f>
        <v>0</v>
      </c>
      <c r="AT66" s="77">
        <f>'3.ВС'!AT62</f>
        <v>0</v>
      </c>
      <c r="AU66" s="77">
        <f>'3.ВС'!AU62</f>
        <v>0</v>
      </c>
      <c r="AV66" s="77">
        <f>'3.ВС'!AV62</f>
        <v>0</v>
      </c>
      <c r="AW66" s="77">
        <f>'3.ВС'!AW62</f>
        <v>0</v>
      </c>
      <c r="AX66" s="77">
        <f>'3.ВС'!AX62</f>
        <v>2783</v>
      </c>
      <c r="AY66" s="77">
        <f>'3.ВС'!AY62</f>
        <v>2783</v>
      </c>
      <c r="AZ66" s="77">
        <f>'3.ВС'!AZ62</f>
        <v>0</v>
      </c>
      <c r="BA66" s="77">
        <f>'3.ВС'!BA62</f>
        <v>0</v>
      </c>
      <c r="BB66" s="103">
        <v>0</v>
      </c>
      <c r="BC66" s="103">
        <v>0</v>
      </c>
    </row>
    <row r="67" spans="1:55" s="116" customFormat="1" ht="60.75" customHeight="1" x14ac:dyDescent="0.25">
      <c r="A67" s="13" t="s">
        <v>618</v>
      </c>
      <c r="B67" s="111"/>
      <c r="C67" s="111"/>
      <c r="D67" s="111"/>
      <c r="E67" s="112">
        <v>853</v>
      </c>
      <c r="F67" s="113" t="s">
        <v>328</v>
      </c>
      <c r="G67" s="113" t="s">
        <v>530</v>
      </c>
      <c r="H67" s="119"/>
      <c r="I67" s="113"/>
      <c r="J67" s="76">
        <f t="shared" ref="J67:BA67" si="37">J68+J73+J79+J82+J85</f>
        <v>6489400</v>
      </c>
      <c r="K67" s="76">
        <f t="shared" si="37"/>
        <v>0</v>
      </c>
      <c r="L67" s="76">
        <f t="shared" si="37"/>
        <v>6469000</v>
      </c>
      <c r="M67" s="76">
        <f t="shared" si="37"/>
        <v>20400</v>
      </c>
      <c r="N67" s="76">
        <f t="shared" si="37"/>
        <v>461700</v>
      </c>
      <c r="O67" s="76">
        <f t="shared" si="37"/>
        <v>0</v>
      </c>
      <c r="P67" s="76">
        <f t="shared" si="37"/>
        <v>461700</v>
      </c>
      <c r="Q67" s="76">
        <f t="shared" si="37"/>
        <v>0</v>
      </c>
      <c r="R67" s="76">
        <f>R68+R73+R76+R79+R82+R85</f>
        <v>6951100</v>
      </c>
      <c r="S67" s="76">
        <f t="shared" ref="S67:AC67" si="38">S68+S73+S76+S79+S82+S85</f>
        <v>0</v>
      </c>
      <c r="T67" s="76">
        <f t="shared" si="38"/>
        <v>6930700</v>
      </c>
      <c r="U67" s="76">
        <f t="shared" si="38"/>
        <v>20400</v>
      </c>
      <c r="V67" s="76">
        <f t="shared" si="38"/>
        <v>151439.53</v>
      </c>
      <c r="W67" s="76">
        <f t="shared" si="38"/>
        <v>151439.53</v>
      </c>
      <c r="X67" s="76">
        <f t="shared" si="38"/>
        <v>0</v>
      </c>
      <c r="Y67" s="76">
        <f t="shared" si="38"/>
        <v>0</v>
      </c>
      <c r="Z67" s="76">
        <f t="shared" si="38"/>
        <v>7102539.5300000003</v>
      </c>
      <c r="AA67" s="76">
        <f t="shared" si="38"/>
        <v>151439.53</v>
      </c>
      <c r="AB67" s="76">
        <f t="shared" si="38"/>
        <v>6930700</v>
      </c>
      <c r="AC67" s="76">
        <f t="shared" si="38"/>
        <v>20400</v>
      </c>
      <c r="AD67" s="76">
        <f t="shared" si="37"/>
        <v>6236700</v>
      </c>
      <c r="AE67" s="76">
        <f t="shared" si="37"/>
        <v>0</v>
      </c>
      <c r="AF67" s="76">
        <f t="shared" si="37"/>
        <v>6216300</v>
      </c>
      <c r="AG67" s="76">
        <f t="shared" si="37"/>
        <v>20400</v>
      </c>
      <c r="AH67" s="76">
        <f t="shared" si="37"/>
        <v>0</v>
      </c>
      <c r="AI67" s="76">
        <f t="shared" si="37"/>
        <v>0</v>
      </c>
      <c r="AJ67" s="76">
        <f t="shared" si="37"/>
        <v>0</v>
      </c>
      <c r="AK67" s="76">
        <f t="shared" si="37"/>
        <v>0</v>
      </c>
      <c r="AL67" s="76">
        <f t="shared" si="37"/>
        <v>6236700</v>
      </c>
      <c r="AM67" s="76">
        <f t="shared" si="37"/>
        <v>0</v>
      </c>
      <c r="AN67" s="76">
        <f t="shared" si="37"/>
        <v>6216300</v>
      </c>
      <c r="AO67" s="76">
        <f t="shared" si="37"/>
        <v>20400</v>
      </c>
      <c r="AP67" s="76">
        <f t="shared" si="37"/>
        <v>6236700</v>
      </c>
      <c r="AQ67" s="76">
        <f t="shared" si="37"/>
        <v>0</v>
      </c>
      <c r="AR67" s="76">
        <f t="shared" si="37"/>
        <v>6216300</v>
      </c>
      <c r="AS67" s="76">
        <f t="shared" si="37"/>
        <v>20400</v>
      </c>
      <c r="AT67" s="76">
        <f t="shared" si="37"/>
        <v>0</v>
      </c>
      <c r="AU67" s="76">
        <f t="shared" si="37"/>
        <v>0</v>
      </c>
      <c r="AV67" s="76">
        <f t="shared" si="37"/>
        <v>0</v>
      </c>
      <c r="AW67" s="76">
        <f t="shared" si="37"/>
        <v>0</v>
      </c>
      <c r="AX67" s="76">
        <f t="shared" si="37"/>
        <v>6236700</v>
      </c>
      <c r="AY67" s="76">
        <f t="shared" si="37"/>
        <v>0</v>
      </c>
      <c r="AZ67" s="76">
        <f t="shared" si="37"/>
        <v>6216300</v>
      </c>
      <c r="BA67" s="76">
        <f t="shared" si="37"/>
        <v>20400</v>
      </c>
      <c r="BB67" s="123">
        <v>0</v>
      </c>
      <c r="BC67" s="123">
        <v>0</v>
      </c>
    </row>
    <row r="68" spans="1:55" s="11" customFormat="1" ht="27.75" hidden="1" customHeight="1" x14ac:dyDescent="0.25">
      <c r="A68" s="15" t="s">
        <v>354</v>
      </c>
      <c r="B68" s="12"/>
      <c r="C68" s="12"/>
      <c r="D68" s="12"/>
      <c r="E68" s="74">
        <v>853</v>
      </c>
      <c r="F68" s="63" t="s">
        <v>353</v>
      </c>
      <c r="G68" s="63" t="s">
        <v>530</v>
      </c>
      <c r="H68" s="60" t="s">
        <v>619</v>
      </c>
      <c r="I68" s="63"/>
      <c r="J68" s="77">
        <f t="shared" ref="J68:BA68" si="39">J69+J71</f>
        <v>5777900</v>
      </c>
      <c r="K68" s="77">
        <f t="shared" si="39"/>
        <v>0</v>
      </c>
      <c r="L68" s="77">
        <f t="shared" si="39"/>
        <v>5777900</v>
      </c>
      <c r="M68" s="77">
        <f t="shared" si="39"/>
        <v>0</v>
      </c>
      <c r="N68" s="77">
        <f t="shared" si="39"/>
        <v>403600</v>
      </c>
      <c r="O68" s="77">
        <f t="shared" si="39"/>
        <v>0</v>
      </c>
      <c r="P68" s="77">
        <f t="shared" si="39"/>
        <v>403600</v>
      </c>
      <c r="Q68" s="77">
        <f t="shared" si="39"/>
        <v>0</v>
      </c>
      <c r="R68" s="77">
        <f t="shared" si="39"/>
        <v>6181500</v>
      </c>
      <c r="S68" s="77">
        <f t="shared" si="39"/>
        <v>0</v>
      </c>
      <c r="T68" s="77">
        <f t="shared" si="39"/>
        <v>6181500</v>
      </c>
      <c r="U68" s="77">
        <f t="shared" si="39"/>
        <v>0</v>
      </c>
      <c r="V68" s="77">
        <f t="shared" si="39"/>
        <v>0</v>
      </c>
      <c r="W68" s="77">
        <f t="shared" si="39"/>
        <v>0</v>
      </c>
      <c r="X68" s="77">
        <f t="shared" si="39"/>
        <v>0</v>
      </c>
      <c r="Y68" s="77">
        <f t="shared" si="39"/>
        <v>0</v>
      </c>
      <c r="Z68" s="77">
        <f t="shared" si="39"/>
        <v>6181500</v>
      </c>
      <c r="AA68" s="77">
        <f t="shared" si="39"/>
        <v>0</v>
      </c>
      <c r="AB68" s="77">
        <f t="shared" si="39"/>
        <v>6181500</v>
      </c>
      <c r="AC68" s="77">
        <f t="shared" si="39"/>
        <v>0</v>
      </c>
      <c r="AD68" s="77">
        <f t="shared" si="39"/>
        <v>5547700</v>
      </c>
      <c r="AE68" s="77">
        <f t="shared" si="39"/>
        <v>0</v>
      </c>
      <c r="AF68" s="77">
        <f t="shared" si="39"/>
        <v>5547700</v>
      </c>
      <c r="AG68" s="77">
        <f t="shared" si="39"/>
        <v>0</v>
      </c>
      <c r="AH68" s="77">
        <f t="shared" si="39"/>
        <v>0</v>
      </c>
      <c r="AI68" s="77">
        <f t="shared" si="39"/>
        <v>0</v>
      </c>
      <c r="AJ68" s="77">
        <f t="shared" si="39"/>
        <v>0</v>
      </c>
      <c r="AK68" s="77">
        <f t="shared" si="39"/>
        <v>0</v>
      </c>
      <c r="AL68" s="77">
        <f t="shared" si="39"/>
        <v>5547700</v>
      </c>
      <c r="AM68" s="77">
        <f t="shared" si="39"/>
        <v>0</v>
      </c>
      <c r="AN68" s="77">
        <f t="shared" si="39"/>
        <v>5547700</v>
      </c>
      <c r="AO68" s="77">
        <f t="shared" si="39"/>
        <v>0</v>
      </c>
      <c r="AP68" s="77">
        <f t="shared" si="39"/>
        <v>5547700</v>
      </c>
      <c r="AQ68" s="77">
        <f t="shared" si="39"/>
        <v>0</v>
      </c>
      <c r="AR68" s="77">
        <f t="shared" si="39"/>
        <v>5547700</v>
      </c>
      <c r="AS68" s="77">
        <f t="shared" si="39"/>
        <v>0</v>
      </c>
      <c r="AT68" s="77">
        <f t="shared" si="39"/>
        <v>0</v>
      </c>
      <c r="AU68" s="77">
        <f t="shared" si="39"/>
        <v>0</v>
      </c>
      <c r="AV68" s="77">
        <f t="shared" si="39"/>
        <v>0</v>
      </c>
      <c r="AW68" s="77">
        <f t="shared" si="39"/>
        <v>0</v>
      </c>
      <c r="AX68" s="77">
        <f t="shared" si="39"/>
        <v>5547700</v>
      </c>
      <c r="AY68" s="77">
        <f t="shared" si="39"/>
        <v>0</v>
      </c>
      <c r="AZ68" s="77">
        <f t="shared" si="39"/>
        <v>5547700</v>
      </c>
      <c r="BA68" s="77">
        <f t="shared" si="39"/>
        <v>0</v>
      </c>
      <c r="BB68" s="103">
        <v>0</v>
      </c>
      <c r="BC68" s="103">
        <v>0</v>
      </c>
    </row>
    <row r="69" spans="1:55" s="11" customFormat="1" ht="27.75" hidden="1" customHeight="1" x14ac:dyDescent="0.25">
      <c r="A69" s="15" t="s">
        <v>333</v>
      </c>
      <c r="B69" s="12"/>
      <c r="C69" s="12"/>
      <c r="D69" s="12"/>
      <c r="E69" s="74">
        <v>853</v>
      </c>
      <c r="F69" s="63" t="s">
        <v>328</v>
      </c>
      <c r="G69" s="63" t="s">
        <v>530</v>
      </c>
      <c r="H69" s="60" t="s">
        <v>619</v>
      </c>
      <c r="I69" s="63" t="s">
        <v>334</v>
      </c>
      <c r="J69" s="77">
        <f t="shared" ref="J69:BA69" si="40">J70</f>
        <v>5510100</v>
      </c>
      <c r="K69" s="77">
        <f t="shared" si="40"/>
        <v>0</v>
      </c>
      <c r="L69" s="77">
        <f t="shared" si="40"/>
        <v>5510100</v>
      </c>
      <c r="M69" s="77">
        <f t="shared" si="40"/>
        <v>0</v>
      </c>
      <c r="N69" s="77">
        <f t="shared" si="40"/>
        <v>403600</v>
      </c>
      <c r="O69" s="77">
        <f t="shared" si="40"/>
        <v>0</v>
      </c>
      <c r="P69" s="77">
        <f t="shared" si="40"/>
        <v>403600</v>
      </c>
      <c r="Q69" s="77">
        <f t="shared" si="40"/>
        <v>0</v>
      </c>
      <c r="R69" s="77">
        <f t="shared" si="40"/>
        <v>5913700</v>
      </c>
      <c r="S69" s="77">
        <f t="shared" si="40"/>
        <v>0</v>
      </c>
      <c r="T69" s="77">
        <f t="shared" si="40"/>
        <v>5913700</v>
      </c>
      <c r="U69" s="77">
        <f t="shared" si="40"/>
        <v>0</v>
      </c>
      <c r="V69" s="77">
        <f t="shared" si="40"/>
        <v>0</v>
      </c>
      <c r="W69" s="77">
        <f t="shared" si="40"/>
        <v>0</v>
      </c>
      <c r="X69" s="77">
        <f t="shared" si="40"/>
        <v>0</v>
      </c>
      <c r="Y69" s="77">
        <f t="shared" si="40"/>
        <v>0</v>
      </c>
      <c r="Z69" s="77">
        <f t="shared" si="40"/>
        <v>5913700</v>
      </c>
      <c r="AA69" s="77">
        <f t="shared" si="40"/>
        <v>0</v>
      </c>
      <c r="AB69" s="77">
        <f t="shared" si="40"/>
        <v>5913700</v>
      </c>
      <c r="AC69" s="77">
        <f t="shared" si="40"/>
        <v>0</v>
      </c>
      <c r="AD69" s="77">
        <f t="shared" si="40"/>
        <v>5510100</v>
      </c>
      <c r="AE69" s="77">
        <f t="shared" si="40"/>
        <v>0</v>
      </c>
      <c r="AF69" s="77">
        <f t="shared" si="40"/>
        <v>5510100</v>
      </c>
      <c r="AG69" s="77">
        <f t="shared" si="40"/>
        <v>0</v>
      </c>
      <c r="AH69" s="77">
        <f t="shared" si="40"/>
        <v>0</v>
      </c>
      <c r="AI69" s="77">
        <f t="shared" si="40"/>
        <v>0</v>
      </c>
      <c r="AJ69" s="77">
        <f t="shared" si="40"/>
        <v>0</v>
      </c>
      <c r="AK69" s="77">
        <f t="shared" si="40"/>
        <v>0</v>
      </c>
      <c r="AL69" s="77">
        <f t="shared" si="40"/>
        <v>5510100</v>
      </c>
      <c r="AM69" s="77">
        <f t="shared" si="40"/>
        <v>0</v>
      </c>
      <c r="AN69" s="77">
        <f t="shared" si="40"/>
        <v>5510100</v>
      </c>
      <c r="AO69" s="77">
        <f t="shared" si="40"/>
        <v>0</v>
      </c>
      <c r="AP69" s="77">
        <f t="shared" si="40"/>
        <v>5510100</v>
      </c>
      <c r="AQ69" s="77">
        <f t="shared" si="40"/>
        <v>0</v>
      </c>
      <c r="AR69" s="77">
        <f t="shared" si="40"/>
        <v>5510100</v>
      </c>
      <c r="AS69" s="77">
        <f t="shared" si="40"/>
        <v>0</v>
      </c>
      <c r="AT69" s="77">
        <f t="shared" si="40"/>
        <v>0</v>
      </c>
      <c r="AU69" s="77">
        <f t="shared" si="40"/>
        <v>0</v>
      </c>
      <c r="AV69" s="77">
        <f t="shared" si="40"/>
        <v>0</v>
      </c>
      <c r="AW69" s="77">
        <f t="shared" si="40"/>
        <v>0</v>
      </c>
      <c r="AX69" s="77">
        <f t="shared" si="40"/>
        <v>5510100</v>
      </c>
      <c r="AY69" s="77">
        <f t="shared" si="40"/>
        <v>0</v>
      </c>
      <c r="AZ69" s="77">
        <f t="shared" si="40"/>
        <v>5510100</v>
      </c>
      <c r="BA69" s="77">
        <f t="shared" si="40"/>
        <v>0</v>
      </c>
      <c r="BB69" s="103">
        <v>0</v>
      </c>
      <c r="BC69" s="103">
        <v>0</v>
      </c>
    </row>
    <row r="70" spans="1:55" s="11" customFormat="1" ht="27.75" hidden="1" customHeight="1" x14ac:dyDescent="0.25">
      <c r="A70" s="15" t="s">
        <v>647</v>
      </c>
      <c r="B70" s="12"/>
      <c r="C70" s="12"/>
      <c r="D70" s="12"/>
      <c r="E70" s="74">
        <v>853</v>
      </c>
      <c r="F70" s="63" t="s">
        <v>328</v>
      </c>
      <c r="G70" s="63" t="s">
        <v>530</v>
      </c>
      <c r="H70" s="60" t="s">
        <v>619</v>
      </c>
      <c r="I70" s="63" t="s">
        <v>336</v>
      </c>
      <c r="J70" s="77">
        <f>'3.ВС'!J458</f>
        <v>5510100</v>
      </c>
      <c r="K70" s="77">
        <f>'3.ВС'!K458</f>
        <v>0</v>
      </c>
      <c r="L70" s="77">
        <f>'3.ВС'!L458</f>
        <v>5510100</v>
      </c>
      <c r="M70" s="77">
        <f>'3.ВС'!M458</f>
        <v>0</v>
      </c>
      <c r="N70" s="77">
        <f>'3.ВС'!N458</f>
        <v>403600</v>
      </c>
      <c r="O70" s="77">
        <f>'3.ВС'!O458</f>
        <v>0</v>
      </c>
      <c r="P70" s="77">
        <f>'3.ВС'!P458</f>
        <v>403600</v>
      </c>
      <c r="Q70" s="77">
        <f>'3.ВС'!Q458</f>
        <v>0</v>
      </c>
      <c r="R70" s="77">
        <f>'3.ВС'!R458</f>
        <v>5913700</v>
      </c>
      <c r="S70" s="77">
        <f>'3.ВС'!S458</f>
        <v>0</v>
      </c>
      <c r="T70" s="77">
        <f>'3.ВС'!T458</f>
        <v>5913700</v>
      </c>
      <c r="U70" s="77">
        <f>'3.ВС'!U458</f>
        <v>0</v>
      </c>
      <c r="V70" s="77">
        <f>'3.ВС'!V458</f>
        <v>0</v>
      </c>
      <c r="W70" s="77">
        <f>'3.ВС'!W458</f>
        <v>0</v>
      </c>
      <c r="X70" s="77">
        <f>'3.ВС'!X458</f>
        <v>0</v>
      </c>
      <c r="Y70" s="77">
        <f>'3.ВС'!Y458</f>
        <v>0</v>
      </c>
      <c r="Z70" s="77">
        <f>'3.ВС'!Z458</f>
        <v>5913700</v>
      </c>
      <c r="AA70" s="77">
        <f>'3.ВС'!AA458</f>
        <v>0</v>
      </c>
      <c r="AB70" s="77">
        <f>'3.ВС'!AB458</f>
        <v>5913700</v>
      </c>
      <c r="AC70" s="77">
        <f>'3.ВС'!AC458</f>
        <v>0</v>
      </c>
      <c r="AD70" s="77">
        <f>'3.ВС'!AD458</f>
        <v>5510100</v>
      </c>
      <c r="AE70" s="77">
        <f>'3.ВС'!AE458</f>
        <v>0</v>
      </c>
      <c r="AF70" s="77">
        <f>'3.ВС'!AF458</f>
        <v>5510100</v>
      </c>
      <c r="AG70" s="77">
        <f>'3.ВС'!AG458</f>
        <v>0</v>
      </c>
      <c r="AH70" s="77">
        <f>'3.ВС'!AH458</f>
        <v>0</v>
      </c>
      <c r="AI70" s="77">
        <f>'3.ВС'!AI458</f>
        <v>0</v>
      </c>
      <c r="AJ70" s="77">
        <f>'3.ВС'!AJ458</f>
        <v>0</v>
      </c>
      <c r="AK70" s="77">
        <f>'3.ВС'!AK458</f>
        <v>0</v>
      </c>
      <c r="AL70" s="77">
        <f>'3.ВС'!AL458</f>
        <v>5510100</v>
      </c>
      <c r="AM70" s="77">
        <f>'3.ВС'!AM458</f>
        <v>0</v>
      </c>
      <c r="AN70" s="77">
        <f>'3.ВС'!AN458</f>
        <v>5510100</v>
      </c>
      <c r="AO70" s="77">
        <f>'3.ВС'!AO458</f>
        <v>0</v>
      </c>
      <c r="AP70" s="77">
        <f>'3.ВС'!AP458</f>
        <v>5510100</v>
      </c>
      <c r="AQ70" s="77">
        <f>'3.ВС'!AQ458</f>
        <v>0</v>
      </c>
      <c r="AR70" s="77">
        <f>'3.ВС'!AR458</f>
        <v>5510100</v>
      </c>
      <c r="AS70" s="77">
        <f>'3.ВС'!AS458</f>
        <v>0</v>
      </c>
      <c r="AT70" s="77">
        <f>'3.ВС'!AT458</f>
        <v>0</v>
      </c>
      <c r="AU70" s="77">
        <f>'3.ВС'!AU458</f>
        <v>0</v>
      </c>
      <c r="AV70" s="77">
        <f>'3.ВС'!AV458</f>
        <v>0</v>
      </c>
      <c r="AW70" s="77">
        <f>'3.ВС'!AW458</f>
        <v>0</v>
      </c>
      <c r="AX70" s="77">
        <f>'3.ВС'!AX458</f>
        <v>5510100</v>
      </c>
      <c r="AY70" s="77">
        <f>'3.ВС'!AY458</f>
        <v>0</v>
      </c>
      <c r="AZ70" s="77">
        <f>'3.ВС'!AZ458</f>
        <v>5510100</v>
      </c>
      <c r="BA70" s="77">
        <f>'3.ВС'!BA458</f>
        <v>0</v>
      </c>
      <c r="BB70" s="103">
        <v>0</v>
      </c>
      <c r="BC70" s="103">
        <v>0</v>
      </c>
    </row>
    <row r="71" spans="1:55" s="11" customFormat="1" ht="27.75" hidden="1" customHeight="1" x14ac:dyDescent="0.25">
      <c r="A71" s="27" t="s">
        <v>337</v>
      </c>
      <c r="B71" s="12"/>
      <c r="C71" s="12"/>
      <c r="D71" s="12"/>
      <c r="E71" s="74">
        <v>853</v>
      </c>
      <c r="F71" s="63" t="s">
        <v>328</v>
      </c>
      <c r="G71" s="63" t="s">
        <v>530</v>
      </c>
      <c r="H71" s="60" t="s">
        <v>619</v>
      </c>
      <c r="I71" s="63" t="s">
        <v>338</v>
      </c>
      <c r="J71" s="77">
        <f t="shared" ref="J71:BA71" si="41">J72</f>
        <v>267800</v>
      </c>
      <c r="K71" s="77">
        <f t="shared" si="41"/>
        <v>0</v>
      </c>
      <c r="L71" s="77">
        <f t="shared" si="41"/>
        <v>267800</v>
      </c>
      <c r="M71" s="77">
        <f t="shared" si="41"/>
        <v>0</v>
      </c>
      <c r="N71" s="77">
        <f t="shared" si="41"/>
        <v>0</v>
      </c>
      <c r="O71" s="77">
        <f t="shared" si="41"/>
        <v>0</v>
      </c>
      <c r="P71" s="77">
        <f t="shared" si="41"/>
        <v>0</v>
      </c>
      <c r="Q71" s="77">
        <f t="shared" si="41"/>
        <v>0</v>
      </c>
      <c r="R71" s="77">
        <f t="shared" si="41"/>
        <v>267800</v>
      </c>
      <c r="S71" s="77">
        <f t="shared" si="41"/>
        <v>0</v>
      </c>
      <c r="T71" s="77">
        <f t="shared" si="41"/>
        <v>267800</v>
      </c>
      <c r="U71" s="77">
        <f t="shared" si="41"/>
        <v>0</v>
      </c>
      <c r="V71" s="77">
        <f t="shared" si="41"/>
        <v>0</v>
      </c>
      <c r="W71" s="77">
        <f t="shared" si="41"/>
        <v>0</v>
      </c>
      <c r="X71" s="77">
        <f t="shared" si="41"/>
        <v>0</v>
      </c>
      <c r="Y71" s="77">
        <f t="shared" si="41"/>
        <v>0</v>
      </c>
      <c r="Z71" s="77">
        <f t="shared" si="41"/>
        <v>267800</v>
      </c>
      <c r="AA71" s="77">
        <f t="shared" si="41"/>
        <v>0</v>
      </c>
      <c r="AB71" s="77">
        <f t="shared" si="41"/>
        <v>267800</v>
      </c>
      <c r="AC71" s="77">
        <f t="shared" si="41"/>
        <v>0</v>
      </c>
      <c r="AD71" s="77">
        <f t="shared" si="41"/>
        <v>37600</v>
      </c>
      <c r="AE71" s="77">
        <f t="shared" si="41"/>
        <v>0</v>
      </c>
      <c r="AF71" s="77">
        <f t="shared" si="41"/>
        <v>37600</v>
      </c>
      <c r="AG71" s="77">
        <f t="shared" si="41"/>
        <v>0</v>
      </c>
      <c r="AH71" s="77">
        <f t="shared" si="41"/>
        <v>0</v>
      </c>
      <c r="AI71" s="77">
        <f t="shared" si="41"/>
        <v>0</v>
      </c>
      <c r="AJ71" s="77">
        <f t="shared" si="41"/>
        <v>0</v>
      </c>
      <c r="AK71" s="77">
        <f t="shared" si="41"/>
        <v>0</v>
      </c>
      <c r="AL71" s="77">
        <f t="shared" si="41"/>
        <v>37600</v>
      </c>
      <c r="AM71" s="77">
        <f t="shared" si="41"/>
        <v>0</v>
      </c>
      <c r="AN71" s="77">
        <f t="shared" si="41"/>
        <v>37600</v>
      </c>
      <c r="AO71" s="77">
        <f t="shared" si="41"/>
        <v>0</v>
      </c>
      <c r="AP71" s="77">
        <f t="shared" si="41"/>
        <v>37600</v>
      </c>
      <c r="AQ71" s="77">
        <f t="shared" si="41"/>
        <v>0</v>
      </c>
      <c r="AR71" s="77">
        <f t="shared" si="41"/>
        <v>37600</v>
      </c>
      <c r="AS71" s="77">
        <f t="shared" si="41"/>
        <v>0</v>
      </c>
      <c r="AT71" s="77">
        <f t="shared" si="41"/>
        <v>0</v>
      </c>
      <c r="AU71" s="77">
        <f t="shared" si="41"/>
        <v>0</v>
      </c>
      <c r="AV71" s="77">
        <f t="shared" si="41"/>
        <v>0</v>
      </c>
      <c r="AW71" s="77">
        <f t="shared" si="41"/>
        <v>0</v>
      </c>
      <c r="AX71" s="77">
        <f t="shared" si="41"/>
        <v>37600</v>
      </c>
      <c r="AY71" s="77">
        <f t="shared" si="41"/>
        <v>0</v>
      </c>
      <c r="AZ71" s="77">
        <f t="shared" si="41"/>
        <v>37600</v>
      </c>
      <c r="BA71" s="77">
        <f t="shared" si="41"/>
        <v>0</v>
      </c>
      <c r="BB71" s="103">
        <v>0</v>
      </c>
      <c r="BC71" s="103">
        <v>0</v>
      </c>
    </row>
    <row r="72" spans="1:55" s="11" customFormat="1" ht="27.75" hidden="1" customHeight="1" x14ac:dyDescent="0.25">
      <c r="A72" s="27" t="s">
        <v>339</v>
      </c>
      <c r="B72" s="12"/>
      <c r="C72" s="12"/>
      <c r="D72" s="12"/>
      <c r="E72" s="74">
        <v>853</v>
      </c>
      <c r="F72" s="63" t="s">
        <v>328</v>
      </c>
      <c r="G72" s="63" t="s">
        <v>530</v>
      </c>
      <c r="H72" s="60" t="s">
        <v>619</v>
      </c>
      <c r="I72" s="63" t="s">
        <v>340</v>
      </c>
      <c r="J72" s="77">
        <f>'3.ВС'!J460</f>
        <v>267800</v>
      </c>
      <c r="K72" s="77">
        <f>'3.ВС'!K460</f>
        <v>0</v>
      </c>
      <c r="L72" s="77">
        <f>'3.ВС'!L460</f>
        <v>267800</v>
      </c>
      <c r="M72" s="77">
        <f>'3.ВС'!M460</f>
        <v>0</v>
      </c>
      <c r="N72" s="77">
        <f>'3.ВС'!N460</f>
        <v>0</v>
      </c>
      <c r="O72" s="77">
        <f>'3.ВС'!O460</f>
        <v>0</v>
      </c>
      <c r="P72" s="77">
        <f>'3.ВС'!P460</f>
        <v>0</v>
      </c>
      <c r="Q72" s="77">
        <f>'3.ВС'!Q460</f>
        <v>0</v>
      </c>
      <c r="R72" s="77">
        <f>'3.ВС'!R460</f>
        <v>267800</v>
      </c>
      <c r="S72" s="77">
        <f>'3.ВС'!S460</f>
        <v>0</v>
      </c>
      <c r="T72" s="77">
        <f>'3.ВС'!T460</f>
        <v>267800</v>
      </c>
      <c r="U72" s="77">
        <f>'3.ВС'!U460</f>
        <v>0</v>
      </c>
      <c r="V72" s="77">
        <f>'3.ВС'!V460</f>
        <v>0</v>
      </c>
      <c r="W72" s="77">
        <f>'3.ВС'!W460</f>
        <v>0</v>
      </c>
      <c r="X72" s="77">
        <f>'3.ВС'!X460</f>
        <v>0</v>
      </c>
      <c r="Y72" s="77">
        <f>'3.ВС'!Y460</f>
        <v>0</v>
      </c>
      <c r="Z72" s="77">
        <f>'3.ВС'!Z460</f>
        <v>267800</v>
      </c>
      <c r="AA72" s="77">
        <f>'3.ВС'!AA460</f>
        <v>0</v>
      </c>
      <c r="AB72" s="77">
        <f>'3.ВС'!AB460</f>
        <v>267800</v>
      </c>
      <c r="AC72" s="77">
        <f>'3.ВС'!AC460</f>
        <v>0</v>
      </c>
      <c r="AD72" s="77">
        <f>'3.ВС'!AD460</f>
        <v>37600</v>
      </c>
      <c r="AE72" s="77">
        <f>'3.ВС'!AE460</f>
        <v>0</v>
      </c>
      <c r="AF72" s="77">
        <f>'3.ВС'!AF460</f>
        <v>37600</v>
      </c>
      <c r="AG72" s="77">
        <f>'3.ВС'!AG460</f>
        <v>0</v>
      </c>
      <c r="AH72" s="77">
        <f>'3.ВС'!AH460</f>
        <v>0</v>
      </c>
      <c r="AI72" s="77">
        <f>'3.ВС'!AI460</f>
        <v>0</v>
      </c>
      <c r="AJ72" s="77">
        <f>'3.ВС'!AJ460</f>
        <v>0</v>
      </c>
      <c r="AK72" s="77">
        <f>'3.ВС'!AK460</f>
        <v>0</v>
      </c>
      <c r="AL72" s="77">
        <f>'3.ВС'!AL460</f>
        <v>37600</v>
      </c>
      <c r="AM72" s="77">
        <f>'3.ВС'!AM460</f>
        <v>0</v>
      </c>
      <c r="AN72" s="77">
        <f>'3.ВС'!AN460</f>
        <v>37600</v>
      </c>
      <c r="AO72" s="77">
        <f>'3.ВС'!AO460</f>
        <v>0</v>
      </c>
      <c r="AP72" s="77">
        <f>'3.ВС'!AP460</f>
        <v>37600</v>
      </c>
      <c r="AQ72" s="77">
        <f>'3.ВС'!AQ460</f>
        <v>0</v>
      </c>
      <c r="AR72" s="77">
        <f>'3.ВС'!AR460</f>
        <v>37600</v>
      </c>
      <c r="AS72" s="77">
        <f>'3.ВС'!AS460</f>
        <v>0</v>
      </c>
      <c r="AT72" s="77">
        <f>'3.ВС'!AT460</f>
        <v>0</v>
      </c>
      <c r="AU72" s="77">
        <f>'3.ВС'!AU460</f>
        <v>0</v>
      </c>
      <c r="AV72" s="77">
        <f>'3.ВС'!AV460</f>
        <v>0</v>
      </c>
      <c r="AW72" s="77">
        <f>'3.ВС'!AW460</f>
        <v>0</v>
      </c>
      <c r="AX72" s="77">
        <f>'3.ВС'!AX460</f>
        <v>37600</v>
      </c>
      <c r="AY72" s="77">
        <f>'3.ВС'!AY460</f>
        <v>0</v>
      </c>
      <c r="AZ72" s="77">
        <f>'3.ВС'!AZ460</f>
        <v>37600</v>
      </c>
      <c r="BA72" s="77">
        <f>'3.ВС'!BA460</f>
        <v>0</v>
      </c>
      <c r="BB72" s="103">
        <v>0</v>
      </c>
      <c r="BC72" s="103">
        <v>0</v>
      </c>
    </row>
    <row r="73" spans="1:55" s="11" customFormat="1" ht="27.75" hidden="1" customHeight="1" x14ac:dyDescent="0.25">
      <c r="A73" s="27" t="s">
        <v>620</v>
      </c>
      <c r="B73" s="12"/>
      <c r="C73" s="12"/>
      <c r="D73" s="12"/>
      <c r="E73" s="74"/>
      <c r="F73" s="63" t="s">
        <v>328</v>
      </c>
      <c r="G73" s="63" t="s">
        <v>530</v>
      </c>
      <c r="H73" s="60" t="s">
        <v>621</v>
      </c>
      <c r="I73" s="63"/>
      <c r="J73" s="77">
        <f t="shared" ref="J73:AT74" si="42">J74</f>
        <v>2400</v>
      </c>
      <c r="K73" s="77">
        <f t="shared" si="42"/>
        <v>0</v>
      </c>
      <c r="L73" s="77">
        <f t="shared" si="42"/>
        <v>0</v>
      </c>
      <c r="M73" s="77">
        <f t="shared" si="42"/>
        <v>2400</v>
      </c>
      <c r="N73" s="77">
        <f t="shared" si="42"/>
        <v>0</v>
      </c>
      <c r="O73" s="77">
        <f t="shared" si="42"/>
        <v>0</v>
      </c>
      <c r="P73" s="77">
        <f t="shared" si="42"/>
        <v>0</v>
      </c>
      <c r="Q73" s="77">
        <f t="shared" si="42"/>
        <v>0</v>
      </c>
      <c r="R73" s="77">
        <f t="shared" si="42"/>
        <v>2400</v>
      </c>
      <c r="S73" s="77">
        <f t="shared" si="42"/>
        <v>0</v>
      </c>
      <c r="T73" s="77">
        <f t="shared" si="42"/>
        <v>0</v>
      </c>
      <c r="U73" s="77">
        <f t="shared" si="42"/>
        <v>2400</v>
      </c>
      <c r="V73" s="77">
        <f t="shared" si="42"/>
        <v>0</v>
      </c>
      <c r="W73" s="77">
        <f t="shared" si="42"/>
        <v>0</v>
      </c>
      <c r="X73" s="77">
        <f t="shared" si="42"/>
        <v>0</v>
      </c>
      <c r="Y73" s="77">
        <f t="shared" si="42"/>
        <v>0</v>
      </c>
      <c r="Z73" s="77">
        <f t="shared" si="42"/>
        <v>2400</v>
      </c>
      <c r="AA73" s="77">
        <f t="shared" si="42"/>
        <v>0</v>
      </c>
      <c r="AB73" s="77">
        <f t="shared" si="42"/>
        <v>0</v>
      </c>
      <c r="AC73" s="77">
        <f t="shared" si="42"/>
        <v>2400</v>
      </c>
      <c r="AD73" s="77">
        <f t="shared" si="42"/>
        <v>2400</v>
      </c>
      <c r="AE73" s="77">
        <f t="shared" si="42"/>
        <v>0</v>
      </c>
      <c r="AF73" s="77">
        <f t="shared" si="42"/>
        <v>0</v>
      </c>
      <c r="AG73" s="77">
        <f t="shared" si="42"/>
        <v>2400</v>
      </c>
      <c r="AH73" s="77">
        <f t="shared" si="42"/>
        <v>0</v>
      </c>
      <c r="AI73" s="77">
        <f t="shared" si="42"/>
        <v>0</v>
      </c>
      <c r="AJ73" s="77">
        <f t="shared" si="42"/>
        <v>0</v>
      </c>
      <c r="AK73" s="77">
        <f t="shared" si="42"/>
        <v>0</v>
      </c>
      <c r="AL73" s="77">
        <f t="shared" si="42"/>
        <v>2400</v>
      </c>
      <c r="AM73" s="77">
        <f t="shared" si="42"/>
        <v>0</v>
      </c>
      <c r="AN73" s="77">
        <f t="shared" si="42"/>
        <v>0</v>
      </c>
      <c r="AO73" s="77">
        <f t="shared" si="42"/>
        <v>2400</v>
      </c>
      <c r="AP73" s="77">
        <f t="shared" si="42"/>
        <v>2400</v>
      </c>
      <c r="AQ73" s="77">
        <f t="shared" si="42"/>
        <v>0</v>
      </c>
      <c r="AR73" s="77">
        <f t="shared" si="42"/>
        <v>0</v>
      </c>
      <c r="AS73" s="77">
        <f t="shared" si="42"/>
        <v>2400</v>
      </c>
      <c r="AT73" s="77">
        <f t="shared" si="42"/>
        <v>0</v>
      </c>
      <c r="AU73" s="77">
        <f t="shared" ref="AT73:BA74" si="43">AU74</f>
        <v>0</v>
      </c>
      <c r="AV73" s="77">
        <f t="shared" si="43"/>
        <v>0</v>
      </c>
      <c r="AW73" s="77">
        <f t="shared" si="43"/>
        <v>0</v>
      </c>
      <c r="AX73" s="77">
        <f t="shared" si="43"/>
        <v>2400</v>
      </c>
      <c r="AY73" s="77">
        <f t="shared" si="43"/>
        <v>0</v>
      </c>
      <c r="AZ73" s="77">
        <f t="shared" si="43"/>
        <v>0</v>
      </c>
      <c r="BA73" s="77">
        <f t="shared" si="43"/>
        <v>2400</v>
      </c>
      <c r="BB73" s="103">
        <v>0</v>
      </c>
      <c r="BC73" s="103">
        <v>0</v>
      </c>
    </row>
    <row r="74" spans="1:55" s="11" customFormat="1" ht="27.75" hidden="1" customHeight="1" x14ac:dyDescent="0.25">
      <c r="A74" s="27" t="s">
        <v>337</v>
      </c>
      <c r="B74" s="12"/>
      <c r="C74" s="12"/>
      <c r="D74" s="12"/>
      <c r="E74" s="74"/>
      <c r="F74" s="63" t="s">
        <v>328</v>
      </c>
      <c r="G74" s="63" t="s">
        <v>530</v>
      </c>
      <c r="H74" s="60" t="s">
        <v>621</v>
      </c>
      <c r="I74" s="63" t="s">
        <v>338</v>
      </c>
      <c r="J74" s="77">
        <f t="shared" si="42"/>
        <v>2400</v>
      </c>
      <c r="K74" s="77">
        <f t="shared" si="42"/>
        <v>0</v>
      </c>
      <c r="L74" s="77">
        <f t="shared" si="42"/>
        <v>0</v>
      </c>
      <c r="M74" s="77">
        <f t="shared" si="42"/>
        <v>2400</v>
      </c>
      <c r="N74" s="77">
        <f t="shared" si="42"/>
        <v>0</v>
      </c>
      <c r="O74" s="77">
        <f t="shared" si="42"/>
        <v>0</v>
      </c>
      <c r="P74" s="77">
        <f t="shared" si="42"/>
        <v>0</v>
      </c>
      <c r="Q74" s="77">
        <f t="shared" si="42"/>
        <v>0</v>
      </c>
      <c r="R74" s="77">
        <f t="shared" si="42"/>
        <v>2400</v>
      </c>
      <c r="S74" s="77">
        <f t="shared" si="42"/>
        <v>0</v>
      </c>
      <c r="T74" s="77">
        <f t="shared" si="42"/>
        <v>0</v>
      </c>
      <c r="U74" s="77">
        <f t="shared" si="42"/>
        <v>2400</v>
      </c>
      <c r="V74" s="77">
        <f t="shared" si="42"/>
        <v>0</v>
      </c>
      <c r="W74" s="77">
        <f t="shared" si="42"/>
        <v>0</v>
      </c>
      <c r="X74" s="77">
        <f t="shared" si="42"/>
        <v>0</v>
      </c>
      <c r="Y74" s="77">
        <f t="shared" si="42"/>
        <v>0</v>
      </c>
      <c r="Z74" s="77">
        <f t="shared" si="42"/>
        <v>2400</v>
      </c>
      <c r="AA74" s="77">
        <f t="shared" si="42"/>
        <v>0</v>
      </c>
      <c r="AB74" s="77">
        <f t="shared" si="42"/>
        <v>0</v>
      </c>
      <c r="AC74" s="77">
        <f t="shared" si="42"/>
        <v>2400</v>
      </c>
      <c r="AD74" s="77">
        <f t="shared" si="42"/>
        <v>2400</v>
      </c>
      <c r="AE74" s="77">
        <f t="shared" si="42"/>
        <v>0</v>
      </c>
      <c r="AF74" s="77">
        <f t="shared" si="42"/>
        <v>0</v>
      </c>
      <c r="AG74" s="77">
        <f t="shared" si="42"/>
        <v>2400</v>
      </c>
      <c r="AH74" s="77">
        <f t="shared" si="42"/>
        <v>0</v>
      </c>
      <c r="AI74" s="77">
        <f t="shared" si="42"/>
        <v>0</v>
      </c>
      <c r="AJ74" s="77">
        <f t="shared" si="42"/>
        <v>0</v>
      </c>
      <c r="AK74" s="77">
        <f t="shared" si="42"/>
        <v>0</v>
      </c>
      <c r="AL74" s="77">
        <f t="shared" si="42"/>
        <v>2400</v>
      </c>
      <c r="AM74" s="77">
        <f t="shared" si="42"/>
        <v>0</v>
      </c>
      <c r="AN74" s="77">
        <f t="shared" si="42"/>
        <v>0</v>
      </c>
      <c r="AO74" s="77">
        <f t="shared" si="42"/>
        <v>2400</v>
      </c>
      <c r="AP74" s="77">
        <f t="shared" si="42"/>
        <v>2400</v>
      </c>
      <c r="AQ74" s="77">
        <f t="shared" si="42"/>
        <v>0</v>
      </c>
      <c r="AR74" s="77">
        <f t="shared" si="42"/>
        <v>0</v>
      </c>
      <c r="AS74" s="77">
        <f t="shared" si="42"/>
        <v>2400</v>
      </c>
      <c r="AT74" s="77">
        <f t="shared" si="43"/>
        <v>0</v>
      </c>
      <c r="AU74" s="77">
        <f t="shared" si="43"/>
        <v>0</v>
      </c>
      <c r="AV74" s="77">
        <f t="shared" si="43"/>
        <v>0</v>
      </c>
      <c r="AW74" s="77">
        <f t="shared" si="43"/>
        <v>0</v>
      </c>
      <c r="AX74" s="77">
        <f t="shared" si="43"/>
        <v>2400</v>
      </c>
      <c r="AY74" s="77">
        <f t="shared" si="43"/>
        <v>0</v>
      </c>
      <c r="AZ74" s="77">
        <f t="shared" si="43"/>
        <v>0</v>
      </c>
      <c r="BA74" s="77">
        <f t="shared" si="43"/>
        <v>2400</v>
      </c>
      <c r="BB74" s="103">
        <v>0</v>
      </c>
      <c r="BC74" s="103">
        <v>0</v>
      </c>
    </row>
    <row r="75" spans="1:55" s="11" customFormat="1" ht="27.75" hidden="1" customHeight="1" x14ac:dyDescent="0.25">
      <c r="A75" s="27" t="s">
        <v>339</v>
      </c>
      <c r="B75" s="12"/>
      <c r="C75" s="12"/>
      <c r="D75" s="12"/>
      <c r="E75" s="74"/>
      <c r="F75" s="63" t="s">
        <v>328</v>
      </c>
      <c r="G75" s="63" t="s">
        <v>530</v>
      </c>
      <c r="H75" s="60" t="s">
        <v>621</v>
      </c>
      <c r="I75" s="63" t="s">
        <v>340</v>
      </c>
      <c r="J75" s="77">
        <f>'3.ВС'!J463</f>
        <v>2400</v>
      </c>
      <c r="K75" s="77">
        <f>'3.ВС'!K463</f>
        <v>0</v>
      </c>
      <c r="L75" s="77">
        <f>'3.ВС'!L463</f>
        <v>0</v>
      </c>
      <c r="M75" s="77">
        <f>'3.ВС'!M463</f>
        <v>2400</v>
      </c>
      <c r="N75" s="77">
        <f>'3.ВС'!N463</f>
        <v>0</v>
      </c>
      <c r="O75" s="77">
        <f>'3.ВС'!O463</f>
        <v>0</v>
      </c>
      <c r="P75" s="77">
        <f>'3.ВС'!P463</f>
        <v>0</v>
      </c>
      <c r="Q75" s="77">
        <f>'3.ВС'!Q463</f>
        <v>0</v>
      </c>
      <c r="R75" s="77">
        <f>'3.ВС'!R463</f>
        <v>2400</v>
      </c>
      <c r="S75" s="77">
        <f>'3.ВС'!S463</f>
        <v>0</v>
      </c>
      <c r="T75" s="77">
        <f>'3.ВС'!T463</f>
        <v>0</v>
      </c>
      <c r="U75" s="77">
        <f>'3.ВС'!U463</f>
        <v>2400</v>
      </c>
      <c r="V75" s="77">
        <f>'3.ВС'!V463</f>
        <v>0</v>
      </c>
      <c r="W75" s="77">
        <f>'3.ВС'!W463</f>
        <v>0</v>
      </c>
      <c r="X75" s="77">
        <f>'3.ВС'!X463</f>
        <v>0</v>
      </c>
      <c r="Y75" s="77">
        <f>'3.ВС'!Y463</f>
        <v>0</v>
      </c>
      <c r="Z75" s="77">
        <f>'3.ВС'!Z463</f>
        <v>2400</v>
      </c>
      <c r="AA75" s="77">
        <f>'3.ВС'!AA463</f>
        <v>0</v>
      </c>
      <c r="AB75" s="77">
        <f>'3.ВС'!AB463</f>
        <v>0</v>
      </c>
      <c r="AC75" s="77">
        <f>'3.ВС'!AC463</f>
        <v>2400</v>
      </c>
      <c r="AD75" s="77">
        <f>'3.ВС'!AD463</f>
        <v>2400</v>
      </c>
      <c r="AE75" s="77">
        <f>'3.ВС'!AE463</f>
        <v>0</v>
      </c>
      <c r="AF75" s="77">
        <f>'3.ВС'!AF463</f>
        <v>0</v>
      </c>
      <c r="AG75" s="77">
        <f>'3.ВС'!AG463</f>
        <v>2400</v>
      </c>
      <c r="AH75" s="77">
        <f>'3.ВС'!AH463</f>
        <v>0</v>
      </c>
      <c r="AI75" s="77">
        <f>'3.ВС'!AI463</f>
        <v>0</v>
      </c>
      <c r="AJ75" s="77">
        <f>'3.ВС'!AJ463</f>
        <v>0</v>
      </c>
      <c r="AK75" s="77">
        <f>'3.ВС'!AK463</f>
        <v>0</v>
      </c>
      <c r="AL75" s="77">
        <f>'3.ВС'!AL463</f>
        <v>2400</v>
      </c>
      <c r="AM75" s="77">
        <f>'3.ВС'!AM463</f>
        <v>0</v>
      </c>
      <c r="AN75" s="77">
        <f>'3.ВС'!AN463</f>
        <v>0</v>
      </c>
      <c r="AO75" s="77">
        <f>'3.ВС'!AO463</f>
        <v>2400</v>
      </c>
      <c r="AP75" s="77">
        <f>'3.ВС'!AP463</f>
        <v>2400</v>
      </c>
      <c r="AQ75" s="77">
        <f>'3.ВС'!AQ463</f>
        <v>0</v>
      </c>
      <c r="AR75" s="77">
        <f>'3.ВС'!AR463</f>
        <v>0</v>
      </c>
      <c r="AS75" s="77">
        <f>'3.ВС'!AS463</f>
        <v>2400</v>
      </c>
      <c r="AT75" s="77">
        <f>'3.ВС'!AT463</f>
        <v>0</v>
      </c>
      <c r="AU75" s="77">
        <f>'3.ВС'!AU463</f>
        <v>0</v>
      </c>
      <c r="AV75" s="77">
        <f>'3.ВС'!AV463</f>
        <v>0</v>
      </c>
      <c r="AW75" s="77">
        <f>'3.ВС'!AW463</f>
        <v>0</v>
      </c>
      <c r="AX75" s="77">
        <f>'3.ВС'!AX463</f>
        <v>2400</v>
      </c>
      <c r="AY75" s="77">
        <f>'3.ВС'!AY463</f>
        <v>0</v>
      </c>
      <c r="AZ75" s="77">
        <f>'3.ВС'!AZ463</f>
        <v>0</v>
      </c>
      <c r="BA75" s="77">
        <f>'3.ВС'!BA463</f>
        <v>2400</v>
      </c>
      <c r="BB75" s="103">
        <v>0</v>
      </c>
      <c r="BC75" s="103">
        <v>0</v>
      </c>
    </row>
    <row r="76" spans="1:55" s="11" customFormat="1" ht="45" customHeight="1" x14ac:dyDescent="0.25">
      <c r="A76" s="27" t="s">
        <v>372</v>
      </c>
      <c r="B76" s="27"/>
      <c r="C76" s="27"/>
      <c r="D76" s="27"/>
      <c r="E76" s="74">
        <v>853</v>
      </c>
      <c r="F76" s="63" t="s">
        <v>328</v>
      </c>
      <c r="G76" s="63" t="s">
        <v>530</v>
      </c>
      <c r="H76" s="12" t="s">
        <v>373</v>
      </c>
      <c r="I76" s="63"/>
      <c r="J76" s="77"/>
      <c r="K76" s="77"/>
      <c r="L76" s="77"/>
      <c r="M76" s="77"/>
      <c r="N76" s="77"/>
      <c r="O76" s="77"/>
      <c r="P76" s="77"/>
      <c r="Q76" s="77"/>
      <c r="R76" s="77">
        <f>R77</f>
        <v>0</v>
      </c>
      <c r="S76" s="77">
        <f t="shared" ref="S76:AC77" si="44">S77</f>
        <v>0</v>
      </c>
      <c r="T76" s="77">
        <f t="shared" si="44"/>
        <v>0</v>
      </c>
      <c r="U76" s="77">
        <f t="shared" si="44"/>
        <v>0</v>
      </c>
      <c r="V76" s="77">
        <f t="shared" si="44"/>
        <v>151439.53</v>
      </c>
      <c r="W76" s="77">
        <f t="shared" si="44"/>
        <v>151439.53</v>
      </c>
      <c r="X76" s="77">
        <f t="shared" si="44"/>
        <v>0</v>
      </c>
      <c r="Y76" s="77">
        <f t="shared" si="44"/>
        <v>0</v>
      </c>
      <c r="Z76" s="77">
        <f t="shared" si="44"/>
        <v>151439.53</v>
      </c>
      <c r="AA76" s="77">
        <f t="shared" si="44"/>
        <v>151439.53</v>
      </c>
      <c r="AB76" s="77">
        <f t="shared" si="44"/>
        <v>0</v>
      </c>
      <c r="AC76" s="77">
        <f t="shared" si="44"/>
        <v>0</v>
      </c>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103">
        <v>0</v>
      </c>
      <c r="BC76" s="103">
        <v>0</v>
      </c>
    </row>
    <row r="77" spans="1:55" s="11" customFormat="1" ht="88.5" customHeight="1" x14ac:dyDescent="0.25">
      <c r="A77" s="27" t="s">
        <v>333</v>
      </c>
      <c r="B77" s="27"/>
      <c r="C77" s="27"/>
      <c r="D77" s="27"/>
      <c r="E77" s="74">
        <v>853</v>
      </c>
      <c r="F77" s="63" t="s">
        <v>328</v>
      </c>
      <c r="G77" s="63" t="s">
        <v>530</v>
      </c>
      <c r="H77" s="12" t="s">
        <v>373</v>
      </c>
      <c r="I77" s="63" t="s">
        <v>334</v>
      </c>
      <c r="J77" s="77"/>
      <c r="K77" s="77"/>
      <c r="L77" s="77"/>
      <c r="M77" s="77"/>
      <c r="N77" s="77"/>
      <c r="O77" s="77"/>
      <c r="P77" s="77"/>
      <c r="Q77" s="77"/>
      <c r="R77" s="77">
        <f>R78</f>
        <v>0</v>
      </c>
      <c r="S77" s="77">
        <f t="shared" si="44"/>
        <v>0</v>
      </c>
      <c r="T77" s="77">
        <f t="shared" si="44"/>
        <v>0</v>
      </c>
      <c r="U77" s="77">
        <f t="shared" si="44"/>
        <v>0</v>
      </c>
      <c r="V77" s="77">
        <f t="shared" si="44"/>
        <v>151439.53</v>
      </c>
      <c r="W77" s="77">
        <f t="shared" si="44"/>
        <v>151439.53</v>
      </c>
      <c r="X77" s="77">
        <f t="shared" si="44"/>
        <v>0</v>
      </c>
      <c r="Y77" s="77">
        <f t="shared" si="44"/>
        <v>0</v>
      </c>
      <c r="Z77" s="77">
        <f t="shared" si="44"/>
        <v>151439.53</v>
      </c>
      <c r="AA77" s="77">
        <f t="shared" si="44"/>
        <v>151439.53</v>
      </c>
      <c r="AB77" s="77">
        <f t="shared" si="44"/>
        <v>0</v>
      </c>
      <c r="AC77" s="77">
        <f t="shared" si="44"/>
        <v>0</v>
      </c>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103">
        <v>0</v>
      </c>
      <c r="BC77" s="103">
        <v>0</v>
      </c>
    </row>
    <row r="78" spans="1:55" s="11" customFormat="1" ht="35.25" customHeight="1" x14ac:dyDescent="0.25">
      <c r="A78" s="27" t="s">
        <v>335</v>
      </c>
      <c r="B78" s="27"/>
      <c r="C78" s="27"/>
      <c r="D78" s="27"/>
      <c r="E78" s="74">
        <v>853</v>
      </c>
      <c r="F78" s="63" t="s">
        <v>328</v>
      </c>
      <c r="G78" s="63" t="s">
        <v>530</v>
      </c>
      <c r="H78" s="12" t="s">
        <v>373</v>
      </c>
      <c r="I78" s="63" t="s">
        <v>336</v>
      </c>
      <c r="J78" s="77"/>
      <c r="K78" s="77"/>
      <c r="L78" s="77"/>
      <c r="M78" s="77"/>
      <c r="N78" s="77"/>
      <c r="O78" s="77"/>
      <c r="P78" s="77"/>
      <c r="Q78" s="77"/>
      <c r="R78" s="77">
        <f>'3.ВС'!R466</f>
        <v>0</v>
      </c>
      <c r="S78" s="77">
        <f>'3.ВС'!S466</f>
        <v>0</v>
      </c>
      <c r="T78" s="77">
        <f>'3.ВС'!T466</f>
        <v>0</v>
      </c>
      <c r="U78" s="77">
        <f>'3.ВС'!U466</f>
        <v>0</v>
      </c>
      <c r="V78" s="77">
        <f>'3.ВС'!V466</f>
        <v>151439.53</v>
      </c>
      <c r="W78" s="77">
        <f>'3.ВС'!W466</f>
        <v>151439.53</v>
      </c>
      <c r="X78" s="77">
        <f>'3.ВС'!X466</f>
        <v>0</v>
      </c>
      <c r="Y78" s="77">
        <f>'3.ВС'!Y466</f>
        <v>0</v>
      </c>
      <c r="Z78" s="77">
        <f>R78+V78</f>
        <v>151439.53</v>
      </c>
      <c r="AA78" s="77">
        <f t="shared" ref="AA78:AC78" si="45">S78+W78</f>
        <v>151439.53</v>
      </c>
      <c r="AB78" s="77">
        <f t="shared" si="45"/>
        <v>0</v>
      </c>
      <c r="AC78" s="77">
        <f t="shared" si="45"/>
        <v>0</v>
      </c>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103">
        <v>0</v>
      </c>
      <c r="BC78" s="103">
        <v>0</v>
      </c>
    </row>
    <row r="79" spans="1:55" s="11" customFormat="1" ht="27.75" hidden="1" customHeight="1" x14ac:dyDescent="0.25">
      <c r="A79" s="15" t="s">
        <v>354</v>
      </c>
      <c r="B79" s="27"/>
      <c r="C79" s="27"/>
      <c r="D79" s="27"/>
      <c r="E79" s="12">
        <v>857</v>
      </c>
      <c r="F79" s="63" t="s">
        <v>328</v>
      </c>
      <c r="G79" s="63" t="s">
        <v>530</v>
      </c>
      <c r="H79" s="62" t="s">
        <v>640</v>
      </c>
      <c r="I79" s="63"/>
      <c r="J79" s="77">
        <f t="shared" ref="J79:AT80" si="46">J80</f>
        <v>20500</v>
      </c>
      <c r="K79" s="77">
        <f t="shared" si="46"/>
        <v>0</v>
      </c>
      <c r="L79" s="77">
        <f t="shared" si="46"/>
        <v>20500</v>
      </c>
      <c r="M79" s="77">
        <f t="shared" si="46"/>
        <v>0</v>
      </c>
      <c r="N79" s="77">
        <f t="shared" si="46"/>
        <v>0</v>
      </c>
      <c r="O79" s="77">
        <f t="shared" si="46"/>
        <v>0</v>
      </c>
      <c r="P79" s="77">
        <f t="shared" si="46"/>
        <v>0</v>
      </c>
      <c r="Q79" s="77">
        <f t="shared" si="46"/>
        <v>0</v>
      </c>
      <c r="R79" s="77">
        <f t="shared" si="46"/>
        <v>20500</v>
      </c>
      <c r="S79" s="77">
        <f t="shared" si="46"/>
        <v>0</v>
      </c>
      <c r="T79" s="77">
        <f t="shared" si="46"/>
        <v>20500</v>
      </c>
      <c r="U79" s="77">
        <f t="shared" si="46"/>
        <v>0</v>
      </c>
      <c r="V79" s="77">
        <f t="shared" si="46"/>
        <v>0</v>
      </c>
      <c r="W79" s="77">
        <f t="shared" si="46"/>
        <v>0</v>
      </c>
      <c r="X79" s="77">
        <f t="shared" si="46"/>
        <v>0</v>
      </c>
      <c r="Y79" s="77">
        <f t="shared" si="46"/>
        <v>0</v>
      </c>
      <c r="Z79" s="77">
        <f t="shared" si="46"/>
        <v>20500</v>
      </c>
      <c r="AA79" s="77">
        <f t="shared" si="46"/>
        <v>0</v>
      </c>
      <c r="AB79" s="77">
        <f t="shared" si="46"/>
        <v>20500</v>
      </c>
      <c r="AC79" s="77">
        <f t="shared" si="46"/>
        <v>0</v>
      </c>
      <c r="AD79" s="77">
        <f t="shared" si="46"/>
        <v>0</v>
      </c>
      <c r="AE79" s="77">
        <f t="shared" si="46"/>
        <v>0</v>
      </c>
      <c r="AF79" s="77">
        <f t="shared" si="46"/>
        <v>0</v>
      </c>
      <c r="AG79" s="77">
        <f t="shared" si="46"/>
        <v>0</v>
      </c>
      <c r="AH79" s="77">
        <f t="shared" si="46"/>
        <v>0</v>
      </c>
      <c r="AI79" s="77">
        <f t="shared" si="46"/>
        <v>0</v>
      </c>
      <c r="AJ79" s="77">
        <f t="shared" si="46"/>
        <v>0</v>
      </c>
      <c r="AK79" s="77">
        <f t="shared" si="46"/>
        <v>0</v>
      </c>
      <c r="AL79" s="77">
        <f t="shared" si="46"/>
        <v>0</v>
      </c>
      <c r="AM79" s="77">
        <f t="shared" si="46"/>
        <v>0</v>
      </c>
      <c r="AN79" s="77">
        <f t="shared" si="46"/>
        <v>0</v>
      </c>
      <c r="AO79" s="77">
        <f t="shared" si="46"/>
        <v>0</v>
      </c>
      <c r="AP79" s="77">
        <f t="shared" si="46"/>
        <v>0</v>
      </c>
      <c r="AQ79" s="77">
        <f t="shared" si="46"/>
        <v>0</v>
      </c>
      <c r="AR79" s="77">
        <f t="shared" si="46"/>
        <v>0</v>
      </c>
      <c r="AS79" s="77">
        <f t="shared" si="46"/>
        <v>0</v>
      </c>
      <c r="AT79" s="77">
        <f t="shared" si="46"/>
        <v>0</v>
      </c>
      <c r="AU79" s="77">
        <f t="shared" ref="AT79:BA80" si="47">AU80</f>
        <v>0</v>
      </c>
      <c r="AV79" s="77">
        <f t="shared" si="47"/>
        <v>0</v>
      </c>
      <c r="AW79" s="77">
        <f t="shared" si="47"/>
        <v>0</v>
      </c>
      <c r="AX79" s="77">
        <f t="shared" si="47"/>
        <v>0</v>
      </c>
      <c r="AY79" s="77">
        <f t="shared" si="47"/>
        <v>0</v>
      </c>
      <c r="AZ79" s="77">
        <f t="shared" si="47"/>
        <v>0</v>
      </c>
      <c r="BA79" s="77">
        <f t="shared" si="47"/>
        <v>0</v>
      </c>
      <c r="BB79" s="103">
        <v>0</v>
      </c>
      <c r="BC79" s="103">
        <v>0</v>
      </c>
    </row>
    <row r="80" spans="1:55" s="11" customFormat="1" ht="27.75" hidden="1" customHeight="1" x14ac:dyDescent="0.25">
      <c r="A80" s="27" t="s">
        <v>337</v>
      </c>
      <c r="B80" s="15"/>
      <c r="C80" s="15"/>
      <c r="D80" s="63" t="s">
        <v>328</v>
      </c>
      <c r="E80" s="12">
        <v>857</v>
      </c>
      <c r="F80" s="63" t="s">
        <v>328</v>
      </c>
      <c r="G80" s="63" t="s">
        <v>530</v>
      </c>
      <c r="H80" s="62" t="s">
        <v>640</v>
      </c>
      <c r="I80" s="63" t="s">
        <v>338</v>
      </c>
      <c r="J80" s="77">
        <f t="shared" si="46"/>
        <v>20500</v>
      </c>
      <c r="K80" s="77">
        <f t="shared" si="46"/>
        <v>0</v>
      </c>
      <c r="L80" s="77">
        <f t="shared" si="46"/>
        <v>20500</v>
      </c>
      <c r="M80" s="77">
        <f t="shared" si="46"/>
        <v>0</v>
      </c>
      <c r="N80" s="77">
        <f t="shared" si="46"/>
        <v>0</v>
      </c>
      <c r="O80" s="77">
        <f t="shared" si="46"/>
        <v>0</v>
      </c>
      <c r="P80" s="77">
        <f t="shared" si="46"/>
        <v>0</v>
      </c>
      <c r="Q80" s="77">
        <f t="shared" si="46"/>
        <v>0</v>
      </c>
      <c r="R80" s="77">
        <f t="shared" si="46"/>
        <v>20500</v>
      </c>
      <c r="S80" s="77">
        <f t="shared" si="46"/>
        <v>0</v>
      </c>
      <c r="T80" s="77">
        <f t="shared" si="46"/>
        <v>20500</v>
      </c>
      <c r="U80" s="77">
        <f t="shared" si="46"/>
        <v>0</v>
      </c>
      <c r="V80" s="77">
        <f t="shared" si="46"/>
        <v>0</v>
      </c>
      <c r="W80" s="77">
        <f t="shared" si="46"/>
        <v>0</v>
      </c>
      <c r="X80" s="77">
        <f t="shared" si="46"/>
        <v>0</v>
      </c>
      <c r="Y80" s="77">
        <f t="shared" si="46"/>
        <v>0</v>
      </c>
      <c r="Z80" s="77">
        <f t="shared" si="46"/>
        <v>20500</v>
      </c>
      <c r="AA80" s="77">
        <f t="shared" si="46"/>
        <v>0</v>
      </c>
      <c r="AB80" s="77">
        <f t="shared" si="46"/>
        <v>20500</v>
      </c>
      <c r="AC80" s="77">
        <f t="shared" si="46"/>
        <v>0</v>
      </c>
      <c r="AD80" s="77">
        <f t="shared" si="46"/>
        <v>0</v>
      </c>
      <c r="AE80" s="77">
        <f t="shared" si="46"/>
        <v>0</v>
      </c>
      <c r="AF80" s="77">
        <f t="shared" si="46"/>
        <v>0</v>
      </c>
      <c r="AG80" s="77">
        <f t="shared" si="46"/>
        <v>0</v>
      </c>
      <c r="AH80" s="77">
        <f t="shared" si="46"/>
        <v>0</v>
      </c>
      <c r="AI80" s="77">
        <f t="shared" si="46"/>
        <v>0</v>
      </c>
      <c r="AJ80" s="77">
        <f t="shared" si="46"/>
        <v>0</v>
      </c>
      <c r="AK80" s="77">
        <f t="shared" si="46"/>
        <v>0</v>
      </c>
      <c r="AL80" s="77">
        <f t="shared" si="46"/>
        <v>0</v>
      </c>
      <c r="AM80" s="77">
        <f t="shared" si="46"/>
        <v>0</v>
      </c>
      <c r="AN80" s="77">
        <f t="shared" si="46"/>
        <v>0</v>
      </c>
      <c r="AO80" s="77">
        <f t="shared" si="46"/>
        <v>0</v>
      </c>
      <c r="AP80" s="77">
        <f t="shared" si="46"/>
        <v>0</v>
      </c>
      <c r="AQ80" s="77">
        <f t="shared" si="46"/>
        <v>0</v>
      </c>
      <c r="AR80" s="77">
        <f t="shared" si="46"/>
        <v>0</v>
      </c>
      <c r="AS80" s="77">
        <f t="shared" si="46"/>
        <v>0</v>
      </c>
      <c r="AT80" s="77">
        <f t="shared" si="47"/>
        <v>0</v>
      </c>
      <c r="AU80" s="77">
        <f t="shared" si="47"/>
        <v>0</v>
      </c>
      <c r="AV80" s="77">
        <f t="shared" si="47"/>
        <v>0</v>
      </c>
      <c r="AW80" s="77">
        <f t="shared" si="47"/>
        <v>0</v>
      </c>
      <c r="AX80" s="77">
        <f t="shared" si="47"/>
        <v>0</v>
      </c>
      <c r="AY80" s="77">
        <f t="shared" si="47"/>
        <v>0</v>
      </c>
      <c r="AZ80" s="77">
        <f t="shared" si="47"/>
        <v>0</v>
      </c>
      <c r="BA80" s="77">
        <f t="shared" si="47"/>
        <v>0</v>
      </c>
      <c r="BB80" s="103">
        <v>0</v>
      </c>
      <c r="BC80" s="103">
        <v>0</v>
      </c>
    </row>
    <row r="81" spans="1:55" s="11" customFormat="1" ht="27.75" hidden="1" customHeight="1" x14ac:dyDescent="0.25">
      <c r="A81" s="27" t="s">
        <v>339</v>
      </c>
      <c r="B81" s="27"/>
      <c r="C81" s="27"/>
      <c r="D81" s="63" t="s">
        <v>328</v>
      </c>
      <c r="E81" s="12">
        <v>857</v>
      </c>
      <c r="F81" s="63" t="s">
        <v>328</v>
      </c>
      <c r="G81" s="63" t="s">
        <v>530</v>
      </c>
      <c r="H81" s="62" t="s">
        <v>640</v>
      </c>
      <c r="I81" s="63" t="s">
        <v>340</v>
      </c>
      <c r="J81" s="77">
        <f>'3.ВС'!J497</f>
        <v>20500</v>
      </c>
      <c r="K81" s="77">
        <f>'3.ВС'!K497</f>
        <v>0</v>
      </c>
      <c r="L81" s="77">
        <f>'3.ВС'!L497</f>
        <v>20500</v>
      </c>
      <c r="M81" s="77">
        <f>'3.ВС'!M497</f>
        <v>0</v>
      </c>
      <c r="N81" s="77">
        <f>'3.ВС'!N497</f>
        <v>0</v>
      </c>
      <c r="O81" s="77">
        <f>'3.ВС'!O497</f>
        <v>0</v>
      </c>
      <c r="P81" s="77">
        <f>'3.ВС'!P497</f>
        <v>0</v>
      </c>
      <c r="Q81" s="77">
        <f>'3.ВС'!Q497</f>
        <v>0</v>
      </c>
      <c r="R81" s="77">
        <f>'3.ВС'!R497</f>
        <v>20500</v>
      </c>
      <c r="S81" s="77">
        <f>'3.ВС'!S497</f>
        <v>0</v>
      </c>
      <c r="T81" s="77">
        <f>'3.ВС'!T497</f>
        <v>20500</v>
      </c>
      <c r="U81" s="77">
        <f>'3.ВС'!U497</f>
        <v>0</v>
      </c>
      <c r="V81" s="77">
        <f>'3.ВС'!V497</f>
        <v>0</v>
      </c>
      <c r="W81" s="77">
        <f>'3.ВС'!W497</f>
        <v>0</v>
      </c>
      <c r="X81" s="77">
        <f>'3.ВС'!X497</f>
        <v>0</v>
      </c>
      <c r="Y81" s="77">
        <f>'3.ВС'!Y497</f>
        <v>0</v>
      </c>
      <c r="Z81" s="77">
        <f>'3.ВС'!Z497</f>
        <v>20500</v>
      </c>
      <c r="AA81" s="77">
        <f>'3.ВС'!AA497</f>
        <v>0</v>
      </c>
      <c r="AB81" s="77">
        <f>'3.ВС'!AB497</f>
        <v>20500</v>
      </c>
      <c r="AC81" s="77">
        <f>'3.ВС'!AC497</f>
        <v>0</v>
      </c>
      <c r="AD81" s="77">
        <f>'3.ВС'!AD497</f>
        <v>0</v>
      </c>
      <c r="AE81" s="77">
        <f>'3.ВС'!AE497</f>
        <v>0</v>
      </c>
      <c r="AF81" s="77">
        <f>'3.ВС'!AF497</f>
        <v>0</v>
      </c>
      <c r="AG81" s="77">
        <f>'3.ВС'!AG497</f>
        <v>0</v>
      </c>
      <c r="AH81" s="77">
        <f>'3.ВС'!AH497</f>
        <v>0</v>
      </c>
      <c r="AI81" s="77">
        <f>'3.ВС'!AI497</f>
        <v>0</v>
      </c>
      <c r="AJ81" s="77">
        <f>'3.ВС'!AJ497</f>
        <v>0</v>
      </c>
      <c r="AK81" s="77">
        <f>'3.ВС'!AK497</f>
        <v>0</v>
      </c>
      <c r="AL81" s="77">
        <f>'3.ВС'!AL497</f>
        <v>0</v>
      </c>
      <c r="AM81" s="77">
        <f>'3.ВС'!AM497</f>
        <v>0</v>
      </c>
      <c r="AN81" s="77">
        <f>'3.ВС'!AN497</f>
        <v>0</v>
      </c>
      <c r="AO81" s="77">
        <f>'3.ВС'!AO497</f>
        <v>0</v>
      </c>
      <c r="AP81" s="77">
        <f>'3.ВС'!AP497</f>
        <v>0</v>
      </c>
      <c r="AQ81" s="77">
        <f>'3.ВС'!AQ497</f>
        <v>0</v>
      </c>
      <c r="AR81" s="77">
        <f>'3.ВС'!AR497</f>
        <v>0</v>
      </c>
      <c r="AS81" s="77">
        <f>'3.ВС'!AS497</f>
        <v>0</v>
      </c>
      <c r="AT81" s="77">
        <f>'3.ВС'!AT497</f>
        <v>0</v>
      </c>
      <c r="AU81" s="77">
        <f>'3.ВС'!AU497</f>
        <v>0</v>
      </c>
      <c r="AV81" s="77">
        <f>'3.ВС'!AV497</f>
        <v>0</v>
      </c>
      <c r="AW81" s="77">
        <f>'3.ВС'!AW497</f>
        <v>0</v>
      </c>
      <c r="AX81" s="77">
        <f>'3.ВС'!AX497</f>
        <v>0</v>
      </c>
      <c r="AY81" s="77">
        <f>'3.ВС'!AY497</f>
        <v>0</v>
      </c>
      <c r="AZ81" s="77">
        <f>'3.ВС'!AZ497</f>
        <v>0</v>
      </c>
      <c r="BA81" s="77">
        <f>'3.ВС'!BA497</f>
        <v>0</v>
      </c>
      <c r="BB81" s="103">
        <v>0</v>
      </c>
      <c r="BC81" s="103">
        <v>0</v>
      </c>
    </row>
    <row r="82" spans="1:55" s="11" customFormat="1" ht="27.75" hidden="1" customHeight="1" x14ac:dyDescent="0.25">
      <c r="A82" s="15" t="s">
        <v>642</v>
      </c>
      <c r="B82" s="27"/>
      <c r="C82" s="27"/>
      <c r="D82" s="27"/>
      <c r="E82" s="12">
        <v>857</v>
      </c>
      <c r="F82" s="63" t="s">
        <v>328</v>
      </c>
      <c r="G82" s="63" t="s">
        <v>530</v>
      </c>
      <c r="H82" s="62" t="s">
        <v>643</v>
      </c>
      <c r="I82" s="63"/>
      <c r="J82" s="77">
        <f t="shared" ref="J82:AT83" si="48">J83</f>
        <v>670600</v>
      </c>
      <c r="K82" s="77">
        <f t="shared" si="48"/>
        <v>0</v>
      </c>
      <c r="L82" s="77">
        <f t="shared" si="48"/>
        <v>670600</v>
      </c>
      <c r="M82" s="77">
        <f t="shared" si="48"/>
        <v>0</v>
      </c>
      <c r="N82" s="77">
        <f t="shared" si="48"/>
        <v>58100</v>
      </c>
      <c r="O82" s="77">
        <f t="shared" si="48"/>
        <v>0</v>
      </c>
      <c r="P82" s="77">
        <f t="shared" si="48"/>
        <v>58100</v>
      </c>
      <c r="Q82" s="77">
        <f t="shared" si="48"/>
        <v>0</v>
      </c>
      <c r="R82" s="77">
        <f t="shared" si="48"/>
        <v>728700</v>
      </c>
      <c r="S82" s="77">
        <f t="shared" si="48"/>
        <v>0</v>
      </c>
      <c r="T82" s="77">
        <f t="shared" si="48"/>
        <v>728700</v>
      </c>
      <c r="U82" s="77">
        <f t="shared" si="48"/>
        <v>0</v>
      </c>
      <c r="V82" s="77">
        <f t="shared" si="48"/>
        <v>0</v>
      </c>
      <c r="W82" s="77">
        <f t="shared" si="48"/>
        <v>0</v>
      </c>
      <c r="X82" s="77">
        <f t="shared" si="48"/>
        <v>0</v>
      </c>
      <c r="Y82" s="77">
        <f t="shared" si="48"/>
        <v>0</v>
      </c>
      <c r="Z82" s="77">
        <f t="shared" si="48"/>
        <v>728700</v>
      </c>
      <c r="AA82" s="77">
        <f t="shared" si="48"/>
        <v>0</v>
      </c>
      <c r="AB82" s="77">
        <f t="shared" si="48"/>
        <v>728700</v>
      </c>
      <c r="AC82" s="77">
        <f t="shared" si="48"/>
        <v>0</v>
      </c>
      <c r="AD82" s="77">
        <f t="shared" si="48"/>
        <v>668600</v>
      </c>
      <c r="AE82" s="77">
        <f t="shared" si="48"/>
        <v>0</v>
      </c>
      <c r="AF82" s="77">
        <f t="shared" si="48"/>
        <v>668600</v>
      </c>
      <c r="AG82" s="77">
        <f t="shared" si="48"/>
        <v>0</v>
      </c>
      <c r="AH82" s="77">
        <f t="shared" si="48"/>
        <v>0</v>
      </c>
      <c r="AI82" s="77">
        <f t="shared" si="48"/>
        <v>0</v>
      </c>
      <c r="AJ82" s="77">
        <f t="shared" si="48"/>
        <v>0</v>
      </c>
      <c r="AK82" s="77">
        <f t="shared" si="48"/>
        <v>0</v>
      </c>
      <c r="AL82" s="77">
        <f t="shared" si="48"/>
        <v>668600</v>
      </c>
      <c r="AM82" s="77">
        <f t="shared" si="48"/>
        <v>0</v>
      </c>
      <c r="AN82" s="77">
        <f t="shared" si="48"/>
        <v>668600</v>
      </c>
      <c r="AO82" s="77">
        <f t="shared" si="48"/>
        <v>0</v>
      </c>
      <c r="AP82" s="77">
        <f t="shared" si="48"/>
        <v>668600</v>
      </c>
      <c r="AQ82" s="77">
        <f t="shared" si="48"/>
        <v>0</v>
      </c>
      <c r="AR82" s="77">
        <f t="shared" si="48"/>
        <v>668600</v>
      </c>
      <c r="AS82" s="77">
        <f t="shared" si="48"/>
        <v>0</v>
      </c>
      <c r="AT82" s="77">
        <f t="shared" si="48"/>
        <v>0</v>
      </c>
      <c r="AU82" s="77">
        <f t="shared" ref="AT82:BA83" si="49">AU83</f>
        <v>0</v>
      </c>
      <c r="AV82" s="77">
        <f t="shared" si="49"/>
        <v>0</v>
      </c>
      <c r="AW82" s="77">
        <f t="shared" si="49"/>
        <v>0</v>
      </c>
      <c r="AX82" s="77">
        <f t="shared" si="49"/>
        <v>668600</v>
      </c>
      <c r="AY82" s="77">
        <f t="shared" si="49"/>
        <v>0</v>
      </c>
      <c r="AZ82" s="77">
        <f t="shared" si="49"/>
        <v>668600</v>
      </c>
      <c r="BA82" s="77">
        <f t="shared" si="49"/>
        <v>0</v>
      </c>
      <c r="BB82" s="103">
        <v>0</v>
      </c>
      <c r="BC82" s="103">
        <v>0</v>
      </c>
    </row>
    <row r="83" spans="1:55" s="11" customFormat="1" ht="27.75" hidden="1" customHeight="1" x14ac:dyDescent="0.25">
      <c r="A83" s="15" t="s">
        <v>333</v>
      </c>
      <c r="B83" s="27"/>
      <c r="C83" s="27"/>
      <c r="D83" s="27"/>
      <c r="E83" s="12">
        <v>857</v>
      </c>
      <c r="F83" s="63" t="s">
        <v>353</v>
      </c>
      <c r="G83" s="63" t="s">
        <v>530</v>
      </c>
      <c r="H83" s="62" t="s">
        <v>643</v>
      </c>
      <c r="I83" s="63" t="s">
        <v>334</v>
      </c>
      <c r="J83" s="77">
        <f t="shared" si="48"/>
        <v>670600</v>
      </c>
      <c r="K83" s="77">
        <f t="shared" si="48"/>
        <v>0</v>
      </c>
      <c r="L83" s="77">
        <f t="shared" si="48"/>
        <v>670600</v>
      </c>
      <c r="M83" s="77">
        <f t="shared" si="48"/>
        <v>0</v>
      </c>
      <c r="N83" s="77">
        <f t="shared" si="48"/>
        <v>58100</v>
      </c>
      <c r="O83" s="77">
        <f t="shared" si="48"/>
        <v>0</v>
      </c>
      <c r="P83" s="77">
        <f t="shared" si="48"/>
        <v>58100</v>
      </c>
      <c r="Q83" s="77">
        <f t="shared" si="48"/>
        <v>0</v>
      </c>
      <c r="R83" s="77">
        <f t="shared" si="48"/>
        <v>728700</v>
      </c>
      <c r="S83" s="77">
        <f t="shared" si="48"/>
        <v>0</v>
      </c>
      <c r="T83" s="77">
        <f t="shared" si="48"/>
        <v>728700</v>
      </c>
      <c r="U83" s="77">
        <f t="shared" si="48"/>
        <v>0</v>
      </c>
      <c r="V83" s="77">
        <f t="shared" si="48"/>
        <v>0</v>
      </c>
      <c r="W83" s="77">
        <f t="shared" si="48"/>
        <v>0</v>
      </c>
      <c r="X83" s="77">
        <f t="shared" si="48"/>
        <v>0</v>
      </c>
      <c r="Y83" s="77">
        <f t="shared" si="48"/>
        <v>0</v>
      </c>
      <c r="Z83" s="77">
        <f t="shared" si="48"/>
        <v>728700</v>
      </c>
      <c r="AA83" s="77">
        <f t="shared" si="48"/>
        <v>0</v>
      </c>
      <c r="AB83" s="77">
        <f t="shared" si="48"/>
        <v>728700</v>
      </c>
      <c r="AC83" s="77">
        <f t="shared" si="48"/>
        <v>0</v>
      </c>
      <c r="AD83" s="77">
        <f t="shared" si="48"/>
        <v>668600</v>
      </c>
      <c r="AE83" s="77">
        <f t="shared" si="48"/>
        <v>0</v>
      </c>
      <c r="AF83" s="77">
        <f t="shared" si="48"/>
        <v>668600</v>
      </c>
      <c r="AG83" s="77">
        <f t="shared" si="48"/>
        <v>0</v>
      </c>
      <c r="AH83" s="77">
        <f t="shared" si="48"/>
        <v>0</v>
      </c>
      <c r="AI83" s="77">
        <f t="shared" si="48"/>
        <v>0</v>
      </c>
      <c r="AJ83" s="77">
        <f t="shared" si="48"/>
        <v>0</v>
      </c>
      <c r="AK83" s="77">
        <f t="shared" si="48"/>
        <v>0</v>
      </c>
      <c r="AL83" s="77">
        <f t="shared" si="48"/>
        <v>668600</v>
      </c>
      <c r="AM83" s="77">
        <f t="shared" si="48"/>
        <v>0</v>
      </c>
      <c r="AN83" s="77">
        <f t="shared" si="48"/>
        <v>668600</v>
      </c>
      <c r="AO83" s="77">
        <f t="shared" si="48"/>
        <v>0</v>
      </c>
      <c r="AP83" s="77">
        <f t="shared" si="48"/>
        <v>668600</v>
      </c>
      <c r="AQ83" s="77">
        <f t="shared" si="48"/>
        <v>0</v>
      </c>
      <c r="AR83" s="77">
        <f t="shared" si="48"/>
        <v>668600</v>
      </c>
      <c r="AS83" s="77">
        <f t="shared" si="48"/>
        <v>0</v>
      </c>
      <c r="AT83" s="77">
        <f t="shared" si="49"/>
        <v>0</v>
      </c>
      <c r="AU83" s="77">
        <f t="shared" si="49"/>
        <v>0</v>
      </c>
      <c r="AV83" s="77">
        <f t="shared" si="49"/>
        <v>0</v>
      </c>
      <c r="AW83" s="77">
        <f t="shared" si="49"/>
        <v>0</v>
      </c>
      <c r="AX83" s="77">
        <f t="shared" si="49"/>
        <v>668600</v>
      </c>
      <c r="AY83" s="77">
        <f t="shared" si="49"/>
        <v>0</v>
      </c>
      <c r="AZ83" s="77">
        <f t="shared" si="49"/>
        <v>668600</v>
      </c>
      <c r="BA83" s="77">
        <f t="shared" si="49"/>
        <v>0</v>
      </c>
      <c r="BB83" s="103">
        <v>0</v>
      </c>
      <c r="BC83" s="103">
        <v>0</v>
      </c>
    </row>
    <row r="84" spans="1:55" s="11" customFormat="1" ht="27.75" hidden="1" customHeight="1" x14ac:dyDescent="0.25">
      <c r="A84" s="15" t="s">
        <v>647</v>
      </c>
      <c r="B84" s="15"/>
      <c r="C84" s="15"/>
      <c r="D84" s="15"/>
      <c r="E84" s="12">
        <v>857</v>
      </c>
      <c r="F84" s="63" t="s">
        <v>328</v>
      </c>
      <c r="G84" s="63" t="s">
        <v>530</v>
      </c>
      <c r="H84" s="62" t="s">
        <v>643</v>
      </c>
      <c r="I84" s="63" t="s">
        <v>336</v>
      </c>
      <c r="J84" s="77">
        <f>'3.ВС'!J500</f>
        <v>670600</v>
      </c>
      <c r="K84" s="77">
        <f>'3.ВС'!K500</f>
        <v>0</v>
      </c>
      <c r="L84" s="77">
        <f>'3.ВС'!L500</f>
        <v>670600</v>
      </c>
      <c r="M84" s="77">
        <f>'3.ВС'!M500</f>
        <v>0</v>
      </c>
      <c r="N84" s="77">
        <f>'3.ВС'!N500</f>
        <v>58100</v>
      </c>
      <c r="O84" s="77">
        <f>'3.ВС'!O500</f>
        <v>0</v>
      </c>
      <c r="P84" s="77">
        <f>'3.ВС'!P500</f>
        <v>58100</v>
      </c>
      <c r="Q84" s="77">
        <f>'3.ВС'!Q500</f>
        <v>0</v>
      </c>
      <c r="R84" s="77">
        <f>'3.ВС'!R500</f>
        <v>728700</v>
      </c>
      <c r="S84" s="77">
        <f>'3.ВС'!S500</f>
        <v>0</v>
      </c>
      <c r="T84" s="77">
        <f>'3.ВС'!T500</f>
        <v>728700</v>
      </c>
      <c r="U84" s="77">
        <f>'3.ВС'!U500</f>
        <v>0</v>
      </c>
      <c r="V84" s="77">
        <f>'3.ВС'!V500</f>
        <v>0</v>
      </c>
      <c r="W84" s="77">
        <f>'3.ВС'!W500</f>
        <v>0</v>
      </c>
      <c r="X84" s="77">
        <f>'3.ВС'!X500</f>
        <v>0</v>
      </c>
      <c r="Y84" s="77">
        <f>'3.ВС'!Y500</f>
        <v>0</v>
      </c>
      <c r="Z84" s="77">
        <f>'3.ВС'!Z500</f>
        <v>728700</v>
      </c>
      <c r="AA84" s="77">
        <f>'3.ВС'!AA500</f>
        <v>0</v>
      </c>
      <c r="AB84" s="77">
        <f>'3.ВС'!AB500</f>
        <v>728700</v>
      </c>
      <c r="AC84" s="77">
        <f>'3.ВС'!AC500</f>
        <v>0</v>
      </c>
      <c r="AD84" s="77">
        <f>'3.ВС'!AD500</f>
        <v>668600</v>
      </c>
      <c r="AE84" s="77">
        <f>'3.ВС'!AE500</f>
        <v>0</v>
      </c>
      <c r="AF84" s="77">
        <f>'3.ВС'!AF500</f>
        <v>668600</v>
      </c>
      <c r="AG84" s="77">
        <f>'3.ВС'!AG500</f>
        <v>0</v>
      </c>
      <c r="AH84" s="77">
        <f>'3.ВС'!AH500</f>
        <v>0</v>
      </c>
      <c r="AI84" s="77">
        <f>'3.ВС'!AI500</f>
        <v>0</v>
      </c>
      <c r="AJ84" s="77">
        <f>'3.ВС'!AJ500</f>
        <v>0</v>
      </c>
      <c r="AK84" s="77">
        <f>'3.ВС'!AK500</f>
        <v>0</v>
      </c>
      <c r="AL84" s="77">
        <f>'3.ВС'!AL500</f>
        <v>668600</v>
      </c>
      <c r="AM84" s="77">
        <f>'3.ВС'!AM500</f>
        <v>0</v>
      </c>
      <c r="AN84" s="77">
        <f>'3.ВС'!AN500</f>
        <v>668600</v>
      </c>
      <c r="AO84" s="77">
        <f>'3.ВС'!AO500</f>
        <v>0</v>
      </c>
      <c r="AP84" s="77">
        <f>'3.ВС'!AP500</f>
        <v>668600</v>
      </c>
      <c r="AQ84" s="77">
        <f>'3.ВС'!AQ500</f>
        <v>0</v>
      </c>
      <c r="AR84" s="77">
        <f>'3.ВС'!AR500</f>
        <v>668600</v>
      </c>
      <c r="AS84" s="77">
        <f>'3.ВС'!AS500</f>
        <v>0</v>
      </c>
      <c r="AT84" s="77">
        <f>'3.ВС'!AT500</f>
        <v>0</v>
      </c>
      <c r="AU84" s="77">
        <f>'3.ВС'!AU500</f>
        <v>0</v>
      </c>
      <c r="AV84" s="77">
        <f>'3.ВС'!AV500</f>
        <v>0</v>
      </c>
      <c r="AW84" s="77">
        <f>'3.ВС'!AW500</f>
        <v>0</v>
      </c>
      <c r="AX84" s="77">
        <f>'3.ВС'!AX500</f>
        <v>668600</v>
      </c>
      <c r="AY84" s="77">
        <f>'3.ВС'!AY500</f>
        <v>0</v>
      </c>
      <c r="AZ84" s="77">
        <f>'3.ВС'!AZ500</f>
        <v>668600</v>
      </c>
      <c r="BA84" s="77">
        <f>'3.ВС'!BA500</f>
        <v>0</v>
      </c>
      <c r="BB84" s="103">
        <v>0</v>
      </c>
      <c r="BC84" s="103">
        <v>0</v>
      </c>
    </row>
    <row r="85" spans="1:55" s="11" customFormat="1" ht="27.75" hidden="1" customHeight="1" x14ac:dyDescent="0.25">
      <c r="A85" s="15" t="s">
        <v>644</v>
      </c>
      <c r="B85" s="27"/>
      <c r="C85" s="27"/>
      <c r="D85" s="63" t="s">
        <v>328</v>
      </c>
      <c r="E85" s="12">
        <v>857</v>
      </c>
      <c r="F85" s="63" t="s">
        <v>353</v>
      </c>
      <c r="G85" s="63" t="s">
        <v>530</v>
      </c>
      <c r="H85" s="62" t="s">
        <v>645</v>
      </c>
      <c r="I85" s="63"/>
      <c r="J85" s="77">
        <f t="shared" ref="J85:AT86" si="50">J86</f>
        <v>18000</v>
      </c>
      <c r="K85" s="77">
        <f t="shared" si="50"/>
        <v>0</v>
      </c>
      <c r="L85" s="77">
        <f t="shared" si="50"/>
        <v>0</v>
      </c>
      <c r="M85" s="77">
        <f t="shared" si="50"/>
        <v>18000</v>
      </c>
      <c r="N85" s="77">
        <f t="shared" si="50"/>
        <v>0</v>
      </c>
      <c r="O85" s="77">
        <f t="shared" si="50"/>
        <v>0</v>
      </c>
      <c r="P85" s="77">
        <f t="shared" si="50"/>
        <v>0</v>
      </c>
      <c r="Q85" s="77">
        <f t="shared" si="50"/>
        <v>0</v>
      </c>
      <c r="R85" s="77">
        <f t="shared" si="50"/>
        <v>18000</v>
      </c>
      <c r="S85" s="77">
        <f t="shared" si="50"/>
        <v>0</v>
      </c>
      <c r="T85" s="77">
        <f t="shared" si="50"/>
        <v>0</v>
      </c>
      <c r="U85" s="77">
        <f t="shared" si="50"/>
        <v>18000</v>
      </c>
      <c r="V85" s="77">
        <f t="shared" si="50"/>
        <v>0</v>
      </c>
      <c r="W85" s="77">
        <f t="shared" si="50"/>
        <v>0</v>
      </c>
      <c r="X85" s="77">
        <f t="shared" si="50"/>
        <v>0</v>
      </c>
      <c r="Y85" s="77">
        <f t="shared" si="50"/>
        <v>0</v>
      </c>
      <c r="Z85" s="77">
        <f t="shared" si="50"/>
        <v>18000</v>
      </c>
      <c r="AA85" s="77">
        <f t="shared" si="50"/>
        <v>0</v>
      </c>
      <c r="AB85" s="77">
        <f t="shared" si="50"/>
        <v>0</v>
      </c>
      <c r="AC85" s="77">
        <f t="shared" si="50"/>
        <v>18000</v>
      </c>
      <c r="AD85" s="77">
        <f t="shared" si="50"/>
        <v>18000</v>
      </c>
      <c r="AE85" s="77">
        <f t="shared" si="50"/>
        <v>0</v>
      </c>
      <c r="AF85" s="77">
        <f t="shared" si="50"/>
        <v>0</v>
      </c>
      <c r="AG85" s="77">
        <f t="shared" si="50"/>
        <v>18000</v>
      </c>
      <c r="AH85" s="77">
        <f t="shared" si="50"/>
        <v>0</v>
      </c>
      <c r="AI85" s="77">
        <f t="shared" si="50"/>
        <v>0</v>
      </c>
      <c r="AJ85" s="77">
        <f t="shared" si="50"/>
        <v>0</v>
      </c>
      <c r="AK85" s="77">
        <f t="shared" si="50"/>
        <v>0</v>
      </c>
      <c r="AL85" s="77">
        <f t="shared" si="50"/>
        <v>18000</v>
      </c>
      <c r="AM85" s="77">
        <f t="shared" si="50"/>
        <v>0</v>
      </c>
      <c r="AN85" s="77">
        <f t="shared" si="50"/>
        <v>0</v>
      </c>
      <c r="AO85" s="77">
        <f t="shared" si="50"/>
        <v>18000</v>
      </c>
      <c r="AP85" s="77">
        <f t="shared" si="50"/>
        <v>18000</v>
      </c>
      <c r="AQ85" s="77">
        <f t="shared" si="50"/>
        <v>0</v>
      </c>
      <c r="AR85" s="77">
        <f t="shared" si="50"/>
        <v>0</v>
      </c>
      <c r="AS85" s="77">
        <f t="shared" si="50"/>
        <v>18000</v>
      </c>
      <c r="AT85" s="77">
        <f t="shared" si="50"/>
        <v>0</v>
      </c>
      <c r="AU85" s="77">
        <f t="shared" ref="AT85:BA86" si="51">AU86</f>
        <v>0</v>
      </c>
      <c r="AV85" s="77">
        <f t="shared" si="51"/>
        <v>0</v>
      </c>
      <c r="AW85" s="77">
        <f t="shared" si="51"/>
        <v>0</v>
      </c>
      <c r="AX85" s="77">
        <f t="shared" si="51"/>
        <v>18000</v>
      </c>
      <c r="AY85" s="77">
        <f t="shared" si="51"/>
        <v>0</v>
      </c>
      <c r="AZ85" s="77">
        <f t="shared" si="51"/>
        <v>0</v>
      </c>
      <c r="BA85" s="77">
        <f t="shared" si="51"/>
        <v>18000</v>
      </c>
      <c r="BB85" s="103">
        <v>0</v>
      </c>
      <c r="BC85" s="103">
        <v>0</v>
      </c>
    </row>
    <row r="86" spans="1:55" s="11" customFormat="1" ht="27.75" hidden="1" customHeight="1" x14ac:dyDescent="0.25">
      <c r="A86" s="27" t="s">
        <v>337</v>
      </c>
      <c r="B86" s="15"/>
      <c r="C86" s="15"/>
      <c r="D86" s="63" t="s">
        <v>328</v>
      </c>
      <c r="E86" s="12">
        <v>857</v>
      </c>
      <c r="F86" s="63" t="s">
        <v>328</v>
      </c>
      <c r="G86" s="63" t="s">
        <v>530</v>
      </c>
      <c r="H86" s="62" t="s">
        <v>645</v>
      </c>
      <c r="I86" s="63" t="s">
        <v>338</v>
      </c>
      <c r="J86" s="77">
        <f t="shared" si="50"/>
        <v>18000</v>
      </c>
      <c r="K86" s="77">
        <f t="shared" si="50"/>
        <v>0</v>
      </c>
      <c r="L86" s="77">
        <f t="shared" si="50"/>
        <v>0</v>
      </c>
      <c r="M86" s="77">
        <f t="shared" si="50"/>
        <v>18000</v>
      </c>
      <c r="N86" s="77">
        <f t="shared" si="50"/>
        <v>0</v>
      </c>
      <c r="O86" s="77">
        <f t="shared" si="50"/>
        <v>0</v>
      </c>
      <c r="P86" s="77">
        <f t="shared" si="50"/>
        <v>0</v>
      </c>
      <c r="Q86" s="77">
        <f t="shared" si="50"/>
        <v>0</v>
      </c>
      <c r="R86" s="77">
        <f t="shared" si="50"/>
        <v>18000</v>
      </c>
      <c r="S86" s="77">
        <f t="shared" si="50"/>
        <v>0</v>
      </c>
      <c r="T86" s="77">
        <f t="shared" si="50"/>
        <v>0</v>
      </c>
      <c r="U86" s="77">
        <f t="shared" si="50"/>
        <v>18000</v>
      </c>
      <c r="V86" s="77">
        <f t="shared" si="50"/>
        <v>0</v>
      </c>
      <c r="W86" s="77">
        <f t="shared" si="50"/>
        <v>0</v>
      </c>
      <c r="X86" s="77">
        <f t="shared" si="50"/>
        <v>0</v>
      </c>
      <c r="Y86" s="77">
        <f t="shared" si="50"/>
        <v>0</v>
      </c>
      <c r="Z86" s="77">
        <f t="shared" si="50"/>
        <v>18000</v>
      </c>
      <c r="AA86" s="77">
        <f t="shared" si="50"/>
        <v>0</v>
      </c>
      <c r="AB86" s="77">
        <f t="shared" si="50"/>
        <v>0</v>
      </c>
      <c r="AC86" s="77">
        <f t="shared" si="50"/>
        <v>18000</v>
      </c>
      <c r="AD86" s="77">
        <f t="shared" si="50"/>
        <v>18000</v>
      </c>
      <c r="AE86" s="77">
        <f t="shared" si="50"/>
        <v>0</v>
      </c>
      <c r="AF86" s="77">
        <f t="shared" si="50"/>
        <v>0</v>
      </c>
      <c r="AG86" s="77">
        <f t="shared" si="50"/>
        <v>18000</v>
      </c>
      <c r="AH86" s="77">
        <f t="shared" si="50"/>
        <v>0</v>
      </c>
      <c r="AI86" s="77">
        <f t="shared" si="50"/>
        <v>0</v>
      </c>
      <c r="AJ86" s="77">
        <f t="shared" si="50"/>
        <v>0</v>
      </c>
      <c r="AK86" s="77">
        <f t="shared" si="50"/>
        <v>0</v>
      </c>
      <c r="AL86" s="77">
        <f t="shared" si="50"/>
        <v>18000</v>
      </c>
      <c r="AM86" s="77">
        <f t="shared" si="50"/>
        <v>0</v>
      </c>
      <c r="AN86" s="77">
        <f t="shared" si="50"/>
        <v>0</v>
      </c>
      <c r="AO86" s="77">
        <f t="shared" si="50"/>
        <v>18000</v>
      </c>
      <c r="AP86" s="77">
        <f t="shared" si="50"/>
        <v>18000</v>
      </c>
      <c r="AQ86" s="77">
        <f t="shared" si="50"/>
        <v>0</v>
      </c>
      <c r="AR86" s="77">
        <f t="shared" si="50"/>
        <v>0</v>
      </c>
      <c r="AS86" s="77">
        <f t="shared" si="50"/>
        <v>18000</v>
      </c>
      <c r="AT86" s="77">
        <f t="shared" si="51"/>
        <v>0</v>
      </c>
      <c r="AU86" s="77">
        <f t="shared" si="51"/>
        <v>0</v>
      </c>
      <c r="AV86" s="77">
        <f t="shared" si="51"/>
        <v>0</v>
      </c>
      <c r="AW86" s="77">
        <f t="shared" si="51"/>
        <v>0</v>
      </c>
      <c r="AX86" s="77">
        <f t="shared" si="51"/>
        <v>18000</v>
      </c>
      <c r="AY86" s="77">
        <f t="shared" si="51"/>
        <v>0</v>
      </c>
      <c r="AZ86" s="77">
        <f t="shared" si="51"/>
        <v>0</v>
      </c>
      <c r="BA86" s="77">
        <f t="shared" si="51"/>
        <v>18000</v>
      </c>
      <c r="BB86" s="103">
        <v>0</v>
      </c>
      <c r="BC86" s="103">
        <v>0</v>
      </c>
    </row>
    <row r="87" spans="1:55" s="11" customFormat="1" ht="27.75" hidden="1" customHeight="1" x14ac:dyDescent="0.25">
      <c r="A87" s="27" t="s">
        <v>339</v>
      </c>
      <c r="B87" s="27"/>
      <c r="C87" s="27"/>
      <c r="D87" s="63" t="s">
        <v>328</v>
      </c>
      <c r="E87" s="12">
        <v>857</v>
      </c>
      <c r="F87" s="63" t="s">
        <v>328</v>
      </c>
      <c r="G87" s="63" t="s">
        <v>530</v>
      </c>
      <c r="H87" s="62" t="s">
        <v>645</v>
      </c>
      <c r="I87" s="63" t="s">
        <v>340</v>
      </c>
      <c r="J87" s="77">
        <f>'3.ВС'!J503</f>
        <v>18000</v>
      </c>
      <c r="K87" s="77">
        <f>'3.ВС'!K503</f>
        <v>0</v>
      </c>
      <c r="L87" s="77">
        <f>'3.ВС'!L503</f>
        <v>0</v>
      </c>
      <c r="M87" s="77">
        <f>'3.ВС'!M503</f>
        <v>18000</v>
      </c>
      <c r="N87" s="77">
        <f>'3.ВС'!N503</f>
        <v>0</v>
      </c>
      <c r="O87" s="77">
        <f>'3.ВС'!O503</f>
        <v>0</v>
      </c>
      <c r="P87" s="77">
        <f>'3.ВС'!P503</f>
        <v>0</v>
      </c>
      <c r="Q87" s="77">
        <f>'3.ВС'!Q503</f>
        <v>0</v>
      </c>
      <c r="R87" s="77">
        <f>'3.ВС'!R503</f>
        <v>18000</v>
      </c>
      <c r="S87" s="77">
        <f>'3.ВС'!S503</f>
        <v>0</v>
      </c>
      <c r="T87" s="77">
        <f>'3.ВС'!T503</f>
        <v>0</v>
      </c>
      <c r="U87" s="77">
        <f>'3.ВС'!U503</f>
        <v>18000</v>
      </c>
      <c r="V87" s="77">
        <f>'3.ВС'!V503</f>
        <v>0</v>
      </c>
      <c r="W87" s="77">
        <f>'3.ВС'!W503</f>
        <v>0</v>
      </c>
      <c r="X87" s="77">
        <f>'3.ВС'!X503</f>
        <v>0</v>
      </c>
      <c r="Y87" s="77">
        <f>'3.ВС'!Y503</f>
        <v>0</v>
      </c>
      <c r="Z87" s="77">
        <f>'3.ВС'!Z503</f>
        <v>18000</v>
      </c>
      <c r="AA87" s="77">
        <f>'3.ВС'!AA503</f>
        <v>0</v>
      </c>
      <c r="AB87" s="77">
        <f>'3.ВС'!AB503</f>
        <v>0</v>
      </c>
      <c r="AC87" s="77">
        <f>'3.ВС'!AC503</f>
        <v>18000</v>
      </c>
      <c r="AD87" s="77">
        <f>'3.ВС'!AD503</f>
        <v>18000</v>
      </c>
      <c r="AE87" s="77">
        <f>'3.ВС'!AE503</f>
        <v>0</v>
      </c>
      <c r="AF87" s="77">
        <f>'3.ВС'!AF503</f>
        <v>0</v>
      </c>
      <c r="AG87" s="77">
        <f>'3.ВС'!AG503</f>
        <v>18000</v>
      </c>
      <c r="AH87" s="77">
        <f>'3.ВС'!AH503</f>
        <v>0</v>
      </c>
      <c r="AI87" s="77">
        <f>'3.ВС'!AI503</f>
        <v>0</v>
      </c>
      <c r="AJ87" s="77">
        <f>'3.ВС'!AJ503</f>
        <v>0</v>
      </c>
      <c r="AK87" s="77">
        <f>'3.ВС'!AK503</f>
        <v>0</v>
      </c>
      <c r="AL87" s="77">
        <f>'3.ВС'!AL503</f>
        <v>18000</v>
      </c>
      <c r="AM87" s="77">
        <f>'3.ВС'!AM503</f>
        <v>0</v>
      </c>
      <c r="AN87" s="77">
        <f>'3.ВС'!AN503</f>
        <v>0</v>
      </c>
      <c r="AO87" s="77">
        <f>'3.ВС'!AO503</f>
        <v>18000</v>
      </c>
      <c r="AP87" s="77">
        <f>'3.ВС'!AP503</f>
        <v>18000</v>
      </c>
      <c r="AQ87" s="77">
        <f>'3.ВС'!AQ503</f>
        <v>0</v>
      </c>
      <c r="AR87" s="77">
        <f>'3.ВС'!AR503</f>
        <v>0</v>
      </c>
      <c r="AS87" s="77">
        <f>'3.ВС'!AS503</f>
        <v>18000</v>
      </c>
      <c r="AT87" s="77">
        <f>'3.ВС'!AT503</f>
        <v>0</v>
      </c>
      <c r="AU87" s="77">
        <f>'3.ВС'!AU503</f>
        <v>0</v>
      </c>
      <c r="AV87" s="77">
        <f>'3.ВС'!AV503</f>
        <v>0</v>
      </c>
      <c r="AW87" s="77">
        <f>'3.ВС'!AW503</f>
        <v>0</v>
      </c>
      <c r="AX87" s="77">
        <f>'3.ВС'!AX503</f>
        <v>18000</v>
      </c>
      <c r="AY87" s="77">
        <f>'3.ВС'!AY503</f>
        <v>0</v>
      </c>
      <c r="AZ87" s="77">
        <f>'3.ВС'!AZ503</f>
        <v>0</v>
      </c>
      <c r="BA87" s="77">
        <f>'3.ВС'!BA503</f>
        <v>18000</v>
      </c>
      <c r="BB87" s="103">
        <v>0</v>
      </c>
      <c r="BC87" s="103">
        <v>0</v>
      </c>
    </row>
    <row r="88" spans="1:55" s="116" customFormat="1" ht="21.75" customHeight="1" x14ac:dyDescent="0.25">
      <c r="A88" s="13" t="s">
        <v>622</v>
      </c>
      <c r="B88" s="111"/>
      <c r="C88" s="111"/>
      <c r="D88" s="111"/>
      <c r="E88" s="112">
        <v>853</v>
      </c>
      <c r="F88" s="113" t="s">
        <v>328</v>
      </c>
      <c r="G88" s="113" t="s">
        <v>511</v>
      </c>
      <c r="H88" s="119"/>
      <c r="I88" s="113"/>
      <c r="J88" s="76">
        <f t="shared" ref="J88:AT90" si="52">J89</f>
        <v>500000</v>
      </c>
      <c r="K88" s="76">
        <f t="shared" si="52"/>
        <v>0</v>
      </c>
      <c r="L88" s="76">
        <f t="shared" si="52"/>
        <v>500000</v>
      </c>
      <c r="M88" s="76">
        <f t="shared" si="52"/>
        <v>0</v>
      </c>
      <c r="N88" s="76">
        <f t="shared" si="52"/>
        <v>480000</v>
      </c>
      <c r="O88" s="76">
        <f t="shared" si="52"/>
        <v>0</v>
      </c>
      <c r="P88" s="76">
        <f t="shared" si="52"/>
        <v>480000</v>
      </c>
      <c r="Q88" s="76">
        <f t="shared" si="52"/>
        <v>0</v>
      </c>
      <c r="R88" s="76">
        <f t="shared" si="52"/>
        <v>980000</v>
      </c>
      <c r="S88" s="76">
        <f t="shared" si="52"/>
        <v>0</v>
      </c>
      <c r="T88" s="76">
        <f t="shared" si="52"/>
        <v>980000</v>
      </c>
      <c r="U88" s="76">
        <f t="shared" si="52"/>
        <v>0</v>
      </c>
      <c r="V88" s="76">
        <f t="shared" si="52"/>
        <v>-60000</v>
      </c>
      <c r="W88" s="76">
        <f t="shared" si="52"/>
        <v>0</v>
      </c>
      <c r="X88" s="76">
        <f t="shared" si="52"/>
        <v>-60000</v>
      </c>
      <c r="Y88" s="76">
        <f t="shared" si="52"/>
        <v>0</v>
      </c>
      <c r="Z88" s="76">
        <f t="shared" si="52"/>
        <v>920000</v>
      </c>
      <c r="AA88" s="76">
        <f t="shared" si="52"/>
        <v>0</v>
      </c>
      <c r="AB88" s="76">
        <f t="shared" si="52"/>
        <v>920000</v>
      </c>
      <c r="AC88" s="76">
        <f t="shared" si="52"/>
        <v>0</v>
      </c>
      <c r="AD88" s="76">
        <f t="shared" si="52"/>
        <v>0</v>
      </c>
      <c r="AE88" s="76">
        <f t="shared" si="52"/>
        <v>0</v>
      </c>
      <c r="AF88" s="76">
        <f t="shared" si="52"/>
        <v>0</v>
      </c>
      <c r="AG88" s="76">
        <f t="shared" si="52"/>
        <v>0</v>
      </c>
      <c r="AH88" s="76">
        <f t="shared" si="52"/>
        <v>0</v>
      </c>
      <c r="AI88" s="76">
        <f t="shared" si="52"/>
        <v>0</v>
      </c>
      <c r="AJ88" s="76">
        <f t="shared" si="52"/>
        <v>0</v>
      </c>
      <c r="AK88" s="76">
        <f t="shared" si="52"/>
        <v>0</v>
      </c>
      <c r="AL88" s="76">
        <f t="shared" si="52"/>
        <v>0</v>
      </c>
      <c r="AM88" s="76">
        <f t="shared" si="52"/>
        <v>0</v>
      </c>
      <c r="AN88" s="76">
        <f t="shared" si="52"/>
        <v>0</v>
      </c>
      <c r="AO88" s="76">
        <f t="shared" si="52"/>
        <v>0</v>
      </c>
      <c r="AP88" s="76">
        <f t="shared" si="52"/>
        <v>0</v>
      </c>
      <c r="AQ88" s="76">
        <f t="shared" si="52"/>
        <v>0</v>
      </c>
      <c r="AR88" s="76">
        <f t="shared" si="52"/>
        <v>0</v>
      </c>
      <c r="AS88" s="76">
        <f t="shared" si="52"/>
        <v>0</v>
      </c>
      <c r="AT88" s="76">
        <f t="shared" si="52"/>
        <v>0</v>
      </c>
      <c r="AU88" s="76">
        <f t="shared" ref="AT88:BA90" si="53">AU89</f>
        <v>0</v>
      </c>
      <c r="AV88" s="76">
        <f t="shared" si="53"/>
        <v>0</v>
      </c>
      <c r="AW88" s="76">
        <f t="shared" si="53"/>
        <v>0</v>
      </c>
      <c r="AX88" s="76">
        <f t="shared" si="53"/>
        <v>0</v>
      </c>
      <c r="AY88" s="76">
        <f t="shared" si="53"/>
        <v>0</v>
      </c>
      <c r="AZ88" s="76">
        <f t="shared" si="53"/>
        <v>0</v>
      </c>
      <c r="BA88" s="76">
        <f t="shared" si="53"/>
        <v>0</v>
      </c>
      <c r="BB88" s="123">
        <v>0</v>
      </c>
      <c r="BC88" s="123">
        <v>0</v>
      </c>
    </row>
    <row r="89" spans="1:55" s="11" customFormat="1" ht="21.75" customHeight="1" x14ac:dyDescent="0.25">
      <c r="A89" s="15" t="s">
        <v>531</v>
      </c>
      <c r="B89" s="27"/>
      <c r="C89" s="27"/>
      <c r="D89" s="27"/>
      <c r="E89" s="74">
        <v>853</v>
      </c>
      <c r="F89" s="63" t="s">
        <v>328</v>
      </c>
      <c r="G89" s="63" t="s">
        <v>511</v>
      </c>
      <c r="H89" s="62" t="s">
        <v>532</v>
      </c>
      <c r="I89" s="63"/>
      <c r="J89" s="77">
        <f t="shared" si="52"/>
        <v>500000</v>
      </c>
      <c r="K89" s="77">
        <f t="shared" si="52"/>
        <v>0</v>
      </c>
      <c r="L89" s="77">
        <f t="shared" si="52"/>
        <v>500000</v>
      </c>
      <c r="M89" s="77">
        <f t="shared" si="52"/>
        <v>0</v>
      </c>
      <c r="N89" s="77">
        <f t="shared" si="52"/>
        <v>480000</v>
      </c>
      <c r="O89" s="77">
        <f t="shared" si="52"/>
        <v>0</v>
      </c>
      <c r="P89" s="77">
        <f t="shared" si="52"/>
        <v>480000</v>
      </c>
      <c r="Q89" s="77">
        <f t="shared" si="52"/>
        <v>0</v>
      </c>
      <c r="R89" s="77">
        <f t="shared" si="52"/>
        <v>980000</v>
      </c>
      <c r="S89" s="77">
        <f t="shared" si="52"/>
        <v>0</v>
      </c>
      <c r="T89" s="77">
        <f t="shared" si="52"/>
        <v>980000</v>
      </c>
      <c r="U89" s="77">
        <f t="shared" si="52"/>
        <v>0</v>
      </c>
      <c r="V89" s="77">
        <f t="shared" si="52"/>
        <v>-60000</v>
      </c>
      <c r="W89" s="77">
        <f t="shared" si="52"/>
        <v>0</v>
      </c>
      <c r="X89" s="77">
        <f t="shared" si="52"/>
        <v>-60000</v>
      </c>
      <c r="Y89" s="77">
        <f t="shared" si="52"/>
        <v>0</v>
      </c>
      <c r="Z89" s="77">
        <f t="shared" si="52"/>
        <v>920000</v>
      </c>
      <c r="AA89" s="77">
        <f t="shared" si="52"/>
        <v>0</v>
      </c>
      <c r="AB89" s="77">
        <f t="shared" si="52"/>
        <v>920000</v>
      </c>
      <c r="AC89" s="77">
        <f t="shared" si="52"/>
        <v>0</v>
      </c>
      <c r="AD89" s="77">
        <f t="shared" si="52"/>
        <v>0</v>
      </c>
      <c r="AE89" s="77">
        <f t="shared" si="52"/>
        <v>0</v>
      </c>
      <c r="AF89" s="77">
        <f t="shared" si="52"/>
        <v>0</v>
      </c>
      <c r="AG89" s="77">
        <f t="shared" si="52"/>
        <v>0</v>
      </c>
      <c r="AH89" s="77">
        <f t="shared" si="52"/>
        <v>0</v>
      </c>
      <c r="AI89" s="77">
        <f t="shared" si="52"/>
        <v>0</v>
      </c>
      <c r="AJ89" s="77">
        <f t="shared" si="52"/>
        <v>0</v>
      </c>
      <c r="AK89" s="77">
        <f t="shared" si="52"/>
        <v>0</v>
      </c>
      <c r="AL89" s="77">
        <f t="shared" si="52"/>
        <v>0</v>
      </c>
      <c r="AM89" s="77">
        <f t="shared" si="52"/>
        <v>0</v>
      </c>
      <c r="AN89" s="77">
        <f t="shared" si="52"/>
        <v>0</v>
      </c>
      <c r="AO89" s="77">
        <f t="shared" si="52"/>
        <v>0</v>
      </c>
      <c r="AP89" s="77">
        <f t="shared" si="52"/>
        <v>0</v>
      </c>
      <c r="AQ89" s="77">
        <f t="shared" si="52"/>
        <v>0</v>
      </c>
      <c r="AR89" s="77">
        <f t="shared" si="52"/>
        <v>0</v>
      </c>
      <c r="AS89" s="77">
        <f t="shared" si="52"/>
        <v>0</v>
      </c>
      <c r="AT89" s="77">
        <f t="shared" si="53"/>
        <v>0</v>
      </c>
      <c r="AU89" s="77">
        <f t="shared" si="53"/>
        <v>0</v>
      </c>
      <c r="AV89" s="77">
        <f t="shared" si="53"/>
        <v>0</v>
      </c>
      <c r="AW89" s="77">
        <f t="shared" si="53"/>
        <v>0</v>
      </c>
      <c r="AX89" s="77">
        <f t="shared" si="53"/>
        <v>0</v>
      </c>
      <c r="AY89" s="77">
        <f t="shared" si="53"/>
        <v>0</v>
      </c>
      <c r="AZ89" s="77">
        <f t="shared" si="53"/>
        <v>0</v>
      </c>
      <c r="BA89" s="77">
        <f t="shared" si="53"/>
        <v>0</v>
      </c>
      <c r="BB89" s="103">
        <v>0</v>
      </c>
      <c r="BC89" s="103">
        <v>0</v>
      </c>
    </row>
    <row r="90" spans="1:55" s="11" customFormat="1" ht="21.75" customHeight="1" x14ac:dyDescent="0.25">
      <c r="A90" s="27" t="s">
        <v>360</v>
      </c>
      <c r="B90" s="27"/>
      <c r="C90" s="27"/>
      <c r="D90" s="27"/>
      <c r="E90" s="74">
        <v>853</v>
      </c>
      <c r="F90" s="63" t="s">
        <v>328</v>
      </c>
      <c r="G90" s="63" t="s">
        <v>511</v>
      </c>
      <c r="H90" s="62" t="s">
        <v>532</v>
      </c>
      <c r="I90" s="63" t="s">
        <v>361</v>
      </c>
      <c r="J90" s="77">
        <f t="shared" si="52"/>
        <v>500000</v>
      </c>
      <c r="K90" s="77">
        <f t="shared" si="52"/>
        <v>0</v>
      </c>
      <c r="L90" s="77">
        <f t="shared" si="52"/>
        <v>500000</v>
      </c>
      <c r="M90" s="77">
        <f t="shared" si="52"/>
        <v>0</v>
      </c>
      <c r="N90" s="77">
        <f t="shared" si="52"/>
        <v>480000</v>
      </c>
      <c r="O90" s="77">
        <f t="shared" si="52"/>
        <v>0</v>
      </c>
      <c r="P90" s="77">
        <f t="shared" si="52"/>
        <v>480000</v>
      </c>
      <c r="Q90" s="77">
        <f t="shared" si="52"/>
        <v>0</v>
      </c>
      <c r="R90" s="77">
        <f t="shared" si="52"/>
        <v>980000</v>
      </c>
      <c r="S90" s="77">
        <f t="shared" si="52"/>
        <v>0</v>
      </c>
      <c r="T90" s="77">
        <f t="shared" si="52"/>
        <v>980000</v>
      </c>
      <c r="U90" s="77">
        <f t="shared" si="52"/>
        <v>0</v>
      </c>
      <c r="V90" s="77">
        <f t="shared" si="52"/>
        <v>-60000</v>
      </c>
      <c r="W90" s="77">
        <f t="shared" si="52"/>
        <v>0</v>
      </c>
      <c r="X90" s="77">
        <f t="shared" si="52"/>
        <v>-60000</v>
      </c>
      <c r="Y90" s="77">
        <f t="shared" si="52"/>
        <v>0</v>
      </c>
      <c r="Z90" s="77">
        <f t="shared" si="52"/>
        <v>920000</v>
      </c>
      <c r="AA90" s="77">
        <f t="shared" si="52"/>
        <v>0</v>
      </c>
      <c r="AB90" s="77">
        <f t="shared" si="52"/>
        <v>920000</v>
      </c>
      <c r="AC90" s="77">
        <f t="shared" si="52"/>
        <v>0</v>
      </c>
      <c r="AD90" s="77">
        <f t="shared" si="52"/>
        <v>0</v>
      </c>
      <c r="AE90" s="77">
        <f t="shared" si="52"/>
        <v>0</v>
      </c>
      <c r="AF90" s="77">
        <f t="shared" si="52"/>
        <v>0</v>
      </c>
      <c r="AG90" s="77">
        <f t="shared" si="52"/>
        <v>0</v>
      </c>
      <c r="AH90" s="77">
        <f t="shared" si="52"/>
        <v>0</v>
      </c>
      <c r="AI90" s="77">
        <f t="shared" si="52"/>
        <v>0</v>
      </c>
      <c r="AJ90" s="77">
        <f t="shared" si="52"/>
        <v>0</v>
      </c>
      <c r="AK90" s="77">
        <f t="shared" si="52"/>
        <v>0</v>
      </c>
      <c r="AL90" s="77">
        <f t="shared" si="52"/>
        <v>0</v>
      </c>
      <c r="AM90" s="77">
        <f t="shared" si="52"/>
        <v>0</v>
      </c>
      <c r="AN90" s="77">
        <f t="shared" si="52"/>
        <v>0</v>
      </c>
      <c r="AO90" s="77">
        <f t="shared" si="52"/>
        <v>0</v>
      </c>
      <c r="AP90" s="77">
        <f t="shared" si="52"/>
        <v>0</v>
      </c>
      <c r="AQ90" s="77">
        <f t="shared" si="52"/>
        <v>0</v>
      </c>
      <c r="AR90" s="77">
        <f t="shared" si="52"/>
        <v>0</v>
      </c>
      <c r="AS90" s="77">
        <f t="shared" si="52"/>
        <v>0</v>
      </c>
      <c r="AT90" s="77">
        <f t="shared" si="53"/>
        <v>0</v>
      </c>
      <c r="AU90" s="77">
        <f t="shared" si="53"/>
        <v>0</v>
      </c>
      <c r="AV90" s="77">
        <f t="shared" si="53"/>
        <v>0</v>
      </c>
      <c r="AW90" s="77">
        <f t="shared" si="53"/>
        <v>0</v>
      </c>
      <c r="AX90" s="77">
        <f t="shared" si="53"/>
        <v>0</v>
      </c>
      <c r="AY90" s="77">
        <f t="shared" si="53"/>
        <v>0</v>
      </c>
      <c r="AZ90" s="77">
        <f t="shared" si="53"/>
        <v>0</v>
      </c>
      <c r="BA90" s="77">
        <f t="shared" si="53"/>
        <v>0</v>
      </c>
      <c r="BB90" s="103">
        <v>0</v>
      </c>
      <c r="BC90" s="103">
        <v>0</v>
      </c>
    </row>
    <row r="91" spans="1:55" s="11" customFormat="1" ht="21.75" customHeight="1" x14ac:dyDescent="0.25">
      <c r="A91" s="15" t="s">
        <v>624</v>
      </c>
      <c r="B91" s="15"/>
      <c r="C91" s="15"/>
      <c r="D91" s="15"/>
      <c r="E91" s="74">
        <v>853</v>
      </c>
      <c r="F91" s="63" t="s">
        <v>328</v>
      </c>
      <c r="G91" s="63" t="s">
        <v>511</v>
      </c>
      <c r="H91" s="62" t="s">
        <v>532</v>
      </c>
      <c r="I91" s="63" t="s">
        <v>625</v>
      </c>
      <c r="J91" s="77">
        <f>'3.ВС'!J470</f>
        <v>500000</v>
      </c>
      <c r="K91" s="77">
        <f>'3.ВС'!K470</f>
        <v>0</v>
      </c>
      <c r="L91" s="77">
        <f>'3.ВС'!L470</f>
        <v>500000</v>
      </c>
      <c r="M91" s="77">
        <f>'3.ВС'!M470</f>
        <v>0</v>
      </c>
      <c r="N91" s="77">
        <f>'3.ВС'!N470</f>
        <v>480000</v>
      </c>
      <c r="O91" s="77">
        <f>'3.ВС'!O470</f>
        <v>0</v>
      </c>
      <c r="P91" s="77">
        <f>'3.ВС'!P470</f>
        <v>480000</v>
      </c>
      <c r="Q91" s="77">
        <f>'3.ВС'!Q470</f>
        <v>0</v>
      </c>
      <c r="R91" s="77">
        <f>'3.ВС'!R470</f>
        <v>980000</v>
      </c>
      <c r="S91" s="77">
        <f>'3.ВС'!S470</f>
        <v>0</v>
      </c>
      <c r="T91" s="77">
        <f>'3.ВС'!T470</f>
        <v>980000</v>
      </c>
      <c r="U91" s="77">
        <f>'3.ВС'!U470</f>
        <v>0</v>
      </c>
      <c r="V91" s="77">
        <f>'3.ВС'!V470</f>
        <v>-60000</v>
      </c>
      <c r="W91" s="77">
        <f>'3.ВС'!W470</f>
        <v>0</v>
      </c>
      <c r="X91" s="77">
        <f>'3.ВС'!X470</f>
        <v>-60000</v>
      </c>
      <c r="Y91" s="77">
        <f>'3.ВС'!Y470</f>
        <v>0</v>
      </c>
      <c r="Z91" s="77">
        <f>'3.ВС'!Z470</f>
        <v>920000</v>
      </c>
      <c r="AA91" s="77">
        <f>'3.ВС'!AA470</f>
        <v>0</v>
      </c>
      <c r="AB91" s="77">
        <f>'3.ВС'!AB470</f>
        <v>920000</v>
      </c>
      <c r="AC91" s="77">
        <f>'3.ВС'!AC470</f>
        <v>0</v>
      </c>
      <c r="AD91" s="77">
        <f>'3.ВС'!AD470</f>
        <v>0</v>
      </c>
      <c r="AE91" s="77">
        <f>'3.ВС'!AE470</f>
        <v>0</v>
      </c>
      <c r="AF91" s="77">
        <f>'3.ВС'!AF470</f>
        <v>0</v>
      </c>
      <c r="AG91" s="77">
        <f>'3.ВС'!AG470</f>
        <v>0</v>
      </c>
      <c r="AH91" s="77">
        <f>'3.ВС'!AH470</f>
        <v>0</v>
      </c>
      <c r="AI91" s="77">
        <f>'3.ВС'!AI470</f>
        <v>0</v>
      </c>
      <c r="AJ91" s="77">
        <f>'3.ВС'!AJ470</f>
        <v>0</v>
      </c>
      <c r="AK91" s="77">
        <f>'3.ВС'!AK470</f>
        <v>0</v>
      </c>
      <c r="AL91" s="77">
        <f>'3.ВС'!AL470</f>
        <v>0</v>
      </c>
      <c r="AM91" s="77">
        <f>'3.ВС'!AM470</f>
        <v>0</v>
      </c>
      <c r="AN91" s="77">
        <f>'3.ВС'!AN470</f>
        <v>0</v>
      </c>
      <c r="AO91" s="77">
        <f>'3.ВС'!AO470</f>
        <v>0</v>
      </c>
      <c r="AP91" s="77">
        <f>'3.ВС'!AP470</f>
        <v>0</v>
      </c>
      <c r="AQ91" s="77">
        <f>'3.ВС'!AQ470</f>
        <v>0</v>
      </c>
      <c r="AR91" s="77">
        <f>'3.ВС'!AR470</f>
        <v>0</v>
      </c>
      <c r="AS91" s="77">
        <f>'3.ВС'!AS470</f>
        <v>0</v>
      </c>
      <c r="AT91" s="77">
        <f>'3.ВС'!AT470</f>
        <v>0</v>
      </c>
      <c r="AU91" s="77">
        <f>'3.ВС'!AU470</f>
        <v>0</v>
      </c>
      <c r="AV91" s="77">
        <f>'3.ВС'!AV470</f>
        <v>0</v>
      </c>
      <c r="AW91" s="77">
        <f>'3.ВС'!AW470</f>
        <v>0</v>
      </c>
      <c r="AX91" s="77">
        <f>'3.ВС'!AX470</f>
        <v>0</v>
      </c>
      <c r="AY91" s="77">
        <f>'3.ВС'!AY470</f>
        <v>0</v>
      </c>
      <c r="AZ91" s="77">
        <f>'3.ВС'!AZ470</f>
        <v>0</v>
      </c>
      <c r="BA91" s="77">
        <f>'3.ВС'!BA470</f>
        <v>0</v>
      </c>
      <c r="BB91" s="103">
        <v>0</v>
      </c>
      <c r="BC91" s="103">
        <v>0</v>
      </c>
    </row>
    <row r="92" spans="1:55" s="116" customFormat="1" ht="21.75" customHeight="1" x14ac:dyDescent="0.25">
      <c r="A92" s="13" t="s">
        <v>378</v>
      </c>
      <c r="B92" s="111"/>
      <c r="C92" s="111"/>
      <c r="D92" s="111"/>
      <c r="E92" s="128">
        <v>851</v>
      </c>
      <c r="F92" s="113" t="s">
        <v>328</v>
      </c>
      <c r="G92" s="113" t="s">
        <v>379</v>
      </c>
      <c r="H92" s="119"/>
      <c r="I92" s="113"/>
      <c r="J92" s="76">
        <f>J93+J99+J102+J105+J96+J108+J114+J111</f>
        <v>3634900</v>
      </c>
      <c r="K92" s="76">
        <f t="shared" ref="K92:BA92" si="54">K93+K99+K102+K105+K96+K108+K114+K111</f>
        <v>0</v>
      </c>
      <c r="L92" s="76">
        <f t="shared" si="54"/>
        <v>3634900</v>
      </c>
      <c r="M92" s="76">
        <f t="shared" si="54"/>
        <v>0</v>
      </c>
      <c r="N92" s="76">
        <f t="shared" si="54"/>
        <v>0</v>
      </c>
      <c r="O92" s="76">
        <f t="shared" si="54"/>
        <v>0</v>
      </c>
      <c r="P92" s="76">
        <f t="shared" si="54"/>
        <v>0</v>
      </c>
      <c r="Q92" s="76">
        <f t="shared" si="54"/>
        <v>0</v>
      </c>
      <c r="R92" s="76">
        <f t="shared" si="54"/>
        <v>3634900</v>
      </c>
      <c r="S92" s="76">
        <f t="shared" si="54"/>
        <v>0</v>
      </c>
      <c r="T92" s="76">
        <f t="shared" si="54"/>
        <v>3634900</v>
      </c>
      <c r="U92" s="76">
        <f t="shared" si="54"/>
        <v>0</v>
      </c>
      <c r="V92" s="76">
        <f t="shared" si="54"/>
        <v>124171</v>
      </c>
      <c r="W92" s="76">
        <f t="shared" si="54"/>
        <v>0</v>
      </c>
      <c r="X92" s="76">
        <f t="shared" si="54"/>
        <v>124171</v>
      </c>
      <c r="Y92" s="76">
        <f t="shared" si="54"/>
        <v>0</v>
      </c>
      <c r="Z92" s="76">
        <f t="shared" si="54"/>
        <v>3759071</v>
      </c>
      <c r="AA92" s="76">
        <f t="shared" si="54"/>
        <v>0</v>
      </c>
      <c r="AB92" s="76">
        <f t="shared" si="54"/>
        <v>3759071</v>
      </c>
      <c r="AC92" s="76">
        <f t="shared" si="54"/>
        <v>0</v>
      </c>
      <c r="AD92" s="76">
        <f t="shared" si="54"/>
        <v>5817419</v>
      </c>
      <c r="AE92" s="76">
        <f t="shared" si="54"/>
        <v>0</v>
      </c>
      <c r="AF92" s="76">
        <f t="shared" si="54"/>
        <v>5817419</v>
      </c>
      <c r="AG92" s="76">
        <f t="shared" si="54"/>
        <v>0</v>
      </c>
      <c r="AH92" s="76">
        <f t="shared" si="54"/>
        <v>1740.15</v>
      </c>
      <c r="AI92" s="76">
        <f t="shared" si="54"/>
        <v>0</v>
      </c>
      <c r="AJ92" s="76">
        <f t="shared" si="54"/>
        <v>1740.15</v>
      </c>
      <c r="AK92" s="76">
        <f t="shared" si="54"/>
        <v>0</v>
      </c>
      <c r="AL92" s="76">
        <f t="shared" si="54"/>
        <v>5819159.1500000004</v>
      </c>
      <c r="AM92" s="76">
        <f t="shared" si="54"/>
        <v>0</v>
      </c>
      <c r="AN92" s="76">
        <f t="shared" si="54"/>
        <v>5819159.1500000004</v>
      </c>
      <c r="AO92" s="76">
        <f t="shared" si="54"/>
        <v>0</v>
      </c>
      <c r="AP92" s="76">
        <f t="shared" si="54"/>
        <v>8865741</v>
      </c>
      <c r="AQ92" s="76">
        <f t="shared" si="54"/>
        <v>0</v>
      </c>
      <c r="AR92" s="76">
        <f t="shared" si="54"/>
        <v>8865741</v>
      </c>
      <c r="AS92" s="76">
        <f t="shared" si="54"/>
        <v>0</v>
      </c>
      <c r="AT92" s="76">
        <f t="shared" si="54"/>
        <v>2.1800000000000002</v>
      </c>
      <c r="AU92" s="76">
        <f t="shared" si="54"/>
        <v>0</v>
      </c>
      <c r="AV92" s="76">
        <f t="shared" si="54"/>
        <v>2.1800000000000002</v>
      </c>
      <c r="AW92" s="76">
        <f t="shared" si="54"/>
        <v>0</v>
      </c>
      <c r="AX92" s="76">
        <f t="shared" si="54"/>
        <v>8865743.1799999997</v>
      </c>
      <c r="AY92" s="76">
        <f t="shared" si="54"/>
        <v>0</v>
      </c>
      <c r="AZ92" s="76">
        <f t="shared" si="54"/>
        <v>8865743.1799999997</v>
      </c>
      <c r="BA92" s="76">
        <f t="shared" si="54"/>
        <v>0</v>
      </c>
      <c r="BB92" s="123">
        <v>0</v>
      </c>
      <c r="BC92" s="123">
        <v>0</v>
      </c>
    </row>
    <row r="93" spans="1:55" s="11" customFormat="1" ht="27.75" hidden="1" customHeight="1" x14ac:dyDescent="0.25">
      <c r="A93" s="27" t="s">
        <v>380</v>
      </c>
      <c r="B93" s="15"/>
      <c r="C93" s="15"/>
      <c r="D93" s="15"/>
      <c r="E93" s="12"/>
      <c r="F93" s="63" t="s">
        <v>328</v>
      </c>
      <c r="G93" s="62" t="s">
        <v>379</v>
      </c>
      <c r="H93" s="60" t="s">
        <v>381</v>
      </c>
      <c r="I93" s="63"/>
      <c r="J93" s="77">
        <f t="shared" ref="J93:AT94" si="55">J94</f>
        <v>0</v>
      </c>
      <c r="K93" s="77">
        <f t="shared" si="55"/>
        <v>0</v>
      </c>
      <c r="L93" s="77">
        <f t="shared" si="55"/>
        <v>0</v>
      </c>
      <c r="M93" s="77">
        <f t="shared" si="55"/>
        <v>0</v>
      </c>
      <c r="N93" s="77">
        <f t="shared" si="55"/>
        <v>0</v>
      </c>
      <c r="O93" s="77">
        <f t="shared" si="55"/>
        <v>0</v>
      </c>
      <c r="P93" s="77">
        <f t="shared" si="55"/>
        <v>0</v>
      </c>
      <c r="Q93" s="77">
        <f t="shared" si="55"/>
        <v>0</v>
      </c>
      <c r="R93" s="77">
        <f t="shared" si="55"/>
        <v>0</v>
      </c>
      <c r="S93" s="77">
        <f t="shared" si="55"/>
        <v>0</v>
      </c>
      <c r="T93" s="77">
        <f t="shared" si="55"/>
        <v>0</v>
      </c>
      <c r="U93" s="77">
        <f t="shared" si="55"/>
        <v>0</v>
      </c>
      <c r="V93" s="77">
        <f t="shared" si="55"/>
        <v>0</v>
      </c>
      <c r="W93" s="77">
        <f t="shared" si="55"/>
        <v>0</v>
      </c>
      <c r="X93" s="77">
        <f t="shared" si="55"/>
        <v>0</v>
      </c>
      <c r="Y93" s="77">
        <f t="shared" si="55"/>
        <v>0</v>
      </c>
      <c r="Z93" s="77">
        <f t="shared" si="55"/>
        <v>0</v>
      </c>
      <c r="AA93" s="77">
        <f t="shared" si="55"/>
        <v>0</v>
      </c>
      <c r="AB93" s="77">
        <f t="shared" si="55"/>
        <v>0</v>
      </c>
      <c r="AC93" s="77">
        <f t="shared" si="55"/>
        <v>0</v>
      </c>
      <c r="AD93" s="77">
        <f t="shared" si="55"/>
        <v>0</v>
      </c>
      <c r="AE93" s="77">
        <f t="shared" si="55"/>
        <v>0</v>
      </c>
      <c r="AF93" s="77">
        <f t="shared" si="55"/>
        <v>0</v>
      </c>
      <c r="AG93" s="77">
        <f t="shared" si="55"/>
        <v>0</v>
      </c>
      <c r="AH93" s="77">
        <f t="shared" si="55"/>
        <v>0</v>
      </c>
      <c r="AI93" s="77">
        <f t="shared" si="55"/>
        <v>0</v>
      </c>
      <c r="AJ93" s="77">
        <f t="shared" si="55"/>
        <v>0</v>
      </c>
      <c r="AK93" s="77">
        <f t="shared" si="55"/>
        <v>0</v>
      </c>
      <c r="AL93" s="77">
        <f t="shared" si="55"/>
        <v>0</v>
      </c>
      <c r="AM93" s="77">
        <f t="shared" si="55"/>
        <v>0</v>
      </c>
      <c r="AN93" s="77">
        <f t="shared" si="55"/>
        <v>0</v>
      </c>
      <c r="AO93" s="77">
        <f t="shared" si="55"/>
        <v>0</v>
      </c>
      <c r="AP93" s="77">
        <f t="shared" si="55"/>
        <v>0</v>
      </c>
      <c r="AQ93" s="77">
        <f t="shared" si="55"/>
        <v>0</v>
      </c>
      <c r="AR93" s="77">
        <f t="shared" si="55"/>
        <v>0</v>
      </c>
      <c r="AS93" s="77">
        <f t="shared" si="55"/>
        <v>0</v>
      </c>
      <c r="AT93" s="77">
        <f t="shared" si="55"/>
        <v>0</v>
      </c>
      <c r="AU93" s="77">
        <f t="shared" ref="AT93:BA94" si="56">AU94</f>
        <v>0</v>
      </c>
      <c r="AV93" s="77">
        <f t="shared" si="56"/>
        <v>0</v>
      </c>
      <c r="AW93" s="77">
        <f t="shared" si="56"/>
        <v>0</v>
      </c>
      <c r="AX93" s="77">
        <f t="shared" si="56"/>
        <v>0</v>
      </c>
      <c r="AY93" s="77">
        <f t="shared" si="56"/>
        <v>0</v>
      </c>
      <c r="AZ93" s="77">
        <f t="shared" si="56"/>
        <v>0</v>
      </c>
      <c r="BA93" s="77">
        <f t="shared" si="56"/>
        <v>0</v>
      </c>
      <c r="BB93" s="103">
        <v>0</v>
      </c>
      <c r="BC93" s="103">
        <v>0</v>
      </c>
    </row>
    <row r="94" spans="1:55" s="11" customFormat="1" ht="27.75" hidden="1" customHeight="1" x14ac:dyDescent="0.25">
      <c r="A94" s="27" t="s">
        <v>337</v>
      </c>
      <c r="B94" s="15"/>
      <c r="C94" s="15"/>
      <c r="D94" s="15"/>
      <c r="E94" s="12"/>
      <c r="F94" s="63" t="s">
        <v>328</v>
      </c>
      <c r="G94" s="62" t="s">
        <v>379</v>
      </c>
      <c r="H94" s="60" t="s">
        <v>381</v>
      </c>
      <c r="I94" s="63" t="s">
        <v>338</v>
      </c>
      <c r="J94" s="77">
        <f t="shared" si="55"/>
        <v>0</v>
      </c>
      <c r="K94" s="77">
        <f t="shared" si="55"/>
        <v>0</v>
      </c>
      <c r="L94" s="77">
        <f t="shared" si="55"/>
        <v>0</v>
      </c>
      <c r="M94" s="77">
        <f t="shared" si="55"/>
        <v>0</v>
      </c>
      <c r="N94" s="77">
        <f t="shared" si="55"/>
        <v>0</v>
      </c>
      <c r="O94" s="77">
        <f t="shared" si="55"/>
        <v>0</v>
      </c>
      <c r="P94" s="77">
        <f t="shared" si="55"/>
        <v>0</v>
      </c>
      <c r="Q94" s="77">
        <f t="shared" si="55"/>
        <v>0</v>
      </c>
      <c r="R94" s="77">
        <f t="shared" si="55"/>
        <v>0</v>
      </c>
      <c r="S94" s="77">
        <f t="shared" si="55"/>
        <v>0</v>
      </c>
      <c r="T94" s="77">
        <f t="shared" si="55"/>
        <v>0</v>
      </c>
      <c r="U94" s="77">
        <f t="shared" si="55"/>
        <v>0</v>
      </c>
      <c r="V94" s="77">
        <f t="shared" si="55"/>
        <v>0</v>
      </c>
      <c r="W94" s="77">
        <f t="shared" si="55"/>
        <v>0</v>
      </c>
      <c r="X94" s="77">
        <f t="shared" si="55"/>
        <v>0</v>
      </c>
      <c r="Y94" s="77">
        <f t="shared" si="55"/>
        <v>0</v>
      </c>
      <c r="Z94" s="77">
        <f t="shared" si="55"/>
        <v>0</v>
      </c>
      <c r="AA94" s="77">
        <f t="shared" si="55"/>
        <v>0</v>
      </c>
      <c r="AB94" s="77">
        <f t="shared" si="55"/>
        <v>0</v>
      </c>
      <c r="AC94" s="77">
        <f t="shared" si="55"/>
        <v>0</v>
      </c>
      <c r="AD94" s="77">
        <f t="shared" si="55"/>
        <v>0</v>
      </c>
      <c r="AE94" s="77">
        <f t="shared" si="55"/>
        <v>0</v>
      </c>
      <c r="AF94" s="77">
        <f t="shared" si="55"/>
        <v>0</v>
      </c>
      <c r="AG94" s="77">
        <f t="shared" si="55"/>
        <v>0</v>
      </c>
      <c r="AH94" s="77">
        <f t="shared" si="55"/>
        <v>0</v>
      </c>
      <c r="AI94" s="77">
        <f t="shared" si="55"/>
        <v>0</v>
      </c>
      <c r="AJ94" s="77">
        <f t="shared" si="55"/>
        <v>0</v>
      </c>
      <c r="AK94" s="77">
        <f t="shared" si="55"/>
        <v>0</v>
      </c>
      <c r="AL94" s="77">
        <f t="shared" si="55"/>
        <v>0</v>
      </c>
      <c r="AM94" s="77">
        <f t="shared" si="55"/>
        <v>0</v>
      </c>
      <c r="AN94" s="77">
        <f t="shared" si="55"/>
        <v>0</v>
      </c>
      <c r="AO94" s="77">
        <f t="shared" si="55"/>
        <v>0</v>
      </c>
      <c r="AP94" s="77">
        <f t="shared" si="55"/>
        <v>0</v>
      </c>
      <c r="AQ94" s="77">
        <f t="shared" si="55"/>
        <v>0</v>
      </c>
      <c r="AR94" s="77">
        <f t="shared" si="55"/>
        <v>0</v>
      </c>
      <c r="AS94" s="77">
        <f t="shared" si="55"/>
        <v>0</v>
      </c>
      <c r="AT94" s="77">
        <f t="shared" si="56"/>
        <v>0</v>
      </c>
      <c r="AU94" s="77">
        <f t="shared" si="56"/>
        <v>0</v>
      </c>
      <c r="AV94" s="77">
        <f t="shared" si="56"/>
        <v>0</v>
      </c>
      <c r="AW94" s="77">
        <f t="shared" si="56"/>
        <v>0</v>
      </c>
      <c r="AX94" s="77">
        <f t="shared" si="56"/>
        <v>0</v>
      </c>
      <c r="AY94" s="77">
        <f t="shared" si="56"/>
        <v>0</v>
      </c>
      <c r="AZ94" s="77">
        <f t="shared" si="56"/>
        <v>0</v>
      </c>
      <c r="BA94" s="77">
        <f t="shared" si="56"/>
        <v>0</v>
      </c>
      <c r="BB94" s="103">
        <v>0</v>
      </c>
      <c r="BC94" s="103">
        <v>0</v>
      </c>
    </row>
    <row r="95" spans="1:55" s="11" customFormat="1" ht="27.75" hidden="1" customHeight="1" x14ac:dyDescent="0.25">
      <c r="A95" s="27" t="s">
        <v>339</v>
      </c>
      <c r="B95" s="15"/>
      <c r="C95" s="15"/>
      <c r="D95" s="15"/>
      <c r="E95" s="12"/>
      <c r="F95" s="63" t="s">
        <v>328</v>
      </c>
      <c r="G95" s="62" t="s">
        <v>379</v>
      </c>
      <c r="H95" s="60" t="s">
        <v>381</v>
      </c>
      <c r="I95" s="63" t="s">
        <v>340</v>
      </c>
      <c r="J95" s="77">
        <f>'3.ВС'!J66</f>
        <v>0</v>
      </c>
      <c r="K95" s="77">
        <f>'3.ВС'!K66</f>
        <v>0</v>
      </c>
      <c r="L95" s="77">
        <f>'3.ВС'!L66</f>
        <v>0</v>
      </c>
      <c r="M95" s="77">
        <f>'3.ВС'!M66</f>
        <v>0</v>
      </c>
      <c r="N95" s="77">
        <f>'3.ВС'!N66</f>
        <v>0</v>
      </c>
      <c r="O95" s="77">
        <f>'3.ВС'!O66</f>
        <v>0</v>
      </c>
      <c r="P95" s="77">
        <f>'3.ВС'!P66</f>
        <v>0</v>
      </c>
      <c r="Q95" s="77">
        <f>'3.ВС'!Q66</f>
        <v>0</v>
      </c>
      <c r="R95" s="77">
        <f>'3.ВС'!R66</f>
        <v>0</v>
      </c>
      <c r="S95" s="77">
        <f>'3.ВС'!S66</f>
        <v>0</v>
      </c>
      <c r="T95" s="77">
        <f>'3.ВС'!T66</f>
        <v>0</v>
      </c>
      <c r="U95" s="77">
        <f>'3.ВС'!U66</f>
        <v>0</v>
      </c>
      <c r="V95" s="77">
        <f>'3.ВС'!V66</f>
        <v>0</v>
      </c>
      <c r="W95" s="77">
        <f>'3.ВС'!W66</f>
        <v>0</v>
      </c>
      <c r="X95" s="77">
        <f>'3.ВС'!X66</f>
        <v>0</v>
      </c>
      <c r="Y95" s="77">
        <f>'3.ВС'!Y66</f>
        <v>0</v>
      </c>
      <c r="Z95" s="77">
        <f>'3.ВС'!Z66</f>
        <v>0</v>
      </c>
      <c r="AA95" s="77">
        <f>'3.ВС'!AA66</f>
        <v>0</v>
      </c>
      <c r="AB95" s="77">
        <f>'3.ВС'!AB66</f>
        <v>0</v>
      </c>
      <c r="AC95" s="77">
        <f>'3.ВС'!AC66</f>
        <v>0</v>
      </c>
      <c r="AD95" s="77">
        <f>'3.ВС'!AD66</f>
        <v>0</v>
      </c>
      <c r="AE95" s="77">
        <f>'3.ВС'!AE66</f>
        <v>0</v>
      </c>
      <c r="AF95" s="77">
        <f>'3.ВС'!AF66</f>
        <v>0</v>
      </c>
      <c r="AG95" s="77">
        <f>'3.ВС'!AG66</f>
        <v>0</v>
      </c>
      <c r="AH95" s="77">
        <f>'3.ВС'!AH66</f>
        <v>0</v>
      </c>
      <c r="AI95" s="77">
        <f>'3.ВС'!AI66</f>
        <v>0</v>
      </c>
      <c r="AJ95" s="77">
        <f>'3.ВС'!AJ66</f>
        <v>0</v>
      </c>
      <c r="AK95" s="77">
        <f>'3.ВС'!AK66</f>
        <v>0</v>
      </c>
      <c r="AL95" s="77">
        <f>'3.ВС'!AL66</f>
        <v>0</v>
      </c>
      <c r="AM95" s="77">
        <f>'3.ВС'!AM66</f>
        <v>0</v>
      </c>
      <c r="AN95" s="77">
        <f>'3.ВС'!AN66</f>
        <v>0</v>
      </c>
      <c r="AO95" s="77">
        <f>'3.ВС'!AO66</f>
        <v>0</v>
      </c>
      <c r="AP95" s="77">
        <f>'3.ВС'!AP66</f>
        <v>0</v>
      </c>
      <c r="AQ95" s="77">
        <f>'3.ВС'!AQ66</f>
        <v>0</v>
      </c>
      <c r="AR95" s="77">
        <f>'3.ВС'!AR66</f>
        <v>0</v>
      </c>
      <c r="AS95" s="77">
        <f>'3.ВС'!AS66</f>
        <v>0</v>
      </c>
      <c r="AT95" s="77">
        <f>'3.ВС'!AT66</f>
        <v>0</v>
      </c>
      <c r="AU95" s="77">
        <f>'3.ВС'!AU66</f>
        <v>0</v>
      </c>
      <c r="AV95" s="77">
        <f>'3.ВС'!AV66</f>
        <v>0</v>
      </c>
      <c r="AW95" s="77">
        <f>'3.ВС'!AW66</f>
        <v>0</v>
      </c>
      <c r="AX95" s="77">
        <f>'3.ВС'!AX66</f>
        <v>0</v>
      </c>
      <c r="AY95" s="77">
        <f>'3.ВС'!AY66</f>
        <v>0</v>
      </c>
      <c r="AZ95" s="77">
        <f>'3.ВС'!AZ66</f>
        <v>0</v>
      </c>
      <c r="BA95" s="77">
        <f>'3.ВС'!BA66</f>
        <v>0</v>
      </c>
      <c r="BB95" s="103">
        <v>0</v>
      </c>
      <c r="BC95" s="103">
        <v>0</v>
      </c>
    </row>
    <row r="96" spans="1:55" s="11" customFormat="1" ht="27.75" hidden="1" customHeight="1" x14ac:dyDescent="0.25">
      <c r="A96" s="15" t="s">
        <v>382</v>
      </c>
      <c r="B96" s="27"/>
      <c r="C96" s="27"/>
      <c r="D96" s="27"/>
      <c r="E96" s="12">
        <v>851</v>
      </c>
      <c r="F96" s="63" t="s">
        <v>328</v>
      </c>
      <c r="G96" s="62" t="s">
        <v>379</v>
      </c>
      <c r="H96" s="60" t="s">
        <v>383</v>
      </c>
      <c r="I96" s="63"/>
      <c r="J96" s="77">
        <f t="shared" ref="J96:AT97" si="57">J97</f>
        <v>35500</v>
      </c>
      <c r="K96" s="77">
        <f t="shared" si="57"/>
        <v>0</v>
      </c>
      <c r="L96" s="77">
        <f t="shared" si="57"/>
        <v>35500</v>
      </c>
      <c r="M96" s="77">
        <f t="shared" si="57"/>
        <v>0</v>
      </c>
      <c r="N96" s="77">
        <f t="shared" si="57"/>
        <v>0</v>
      </c>
      <c r="O96" s="77">
        <f t="shared" si="57"/>
        <v>0</v>
      </c>
      <c r="P96" s="77">
        <f t="shared" si="57"/>
        <v>0</v>
      </c>
      <c r="Q96" s="77">
        <f t="shared" si="57"/>
        <v>0</v>
      </c>
      <c r="R96" s="77">
        <f t="shared" si="57"/>
        <v>35500</v>
      </c>
      <c r="S96" s="77">
        <f t="shared" si="57"/>
        <v>0</v>
      </c>
      <c r="T96" s="77">
        <f t="shared" si="57"/>
        <v>35500</v>
      </c>
      <c r="U96" s="77">
        <f t="shared" si="57"/>
        <v>0</v>
      </c>
      <c r="V96" s="77">
        <f t="shared" si="57"/>
        <v>0</v>
      </c>
      <c r="W96" s="77">
        <f t="shared" si="57"/>
        <v>0</v>
      </c>
      <c r="X96" s="77">
        <f t="shared" si="57"/>
        <v>0</v>
      </c>
      <c r="Y96" s="77">
        <f t="shared" si="57"/>
        <v>0</v>
      </c>
      <c r="Z96" s="77">
        <f t="shared" si="57"/>
        <v>35500</v>
      </c>
      <c r="AA96" s="77">
        <f t="shared" si="57"/>
        <v>0</v>
      </c>
      <c r="AB96" s="77">
        <f t="shared" si="57"/>
        <v>35500</v>
      </c>
      <c r="AC96" s="77">
        <f t="shared" si="57"/>
        <v>0</v>
      </c>
      <c r="AD96" s="77">
        <f t="shared" si="57"/>
        <v>0</v>
      </c>
      <c r="AE96" s="77">
        <f t="shared" si="57"/>
        <v>0</v>
      </c>
      <c r="AF96" s="77">
        <f t="shared" si="57"/>
        <v>0</v>
      </c>
      <c r="AG96" s="77">
        <f t="shared" si="57"/>
        <v>0</v>
      </c>
      <c r="AH96" s="77">
        <f t="shared" si="57"/>
        <v>0</v>
      </c>
      <c r="AI96" s="77">
        <f t="shared" si="57"/>
        <v>0</v>
      </c>
      <c r="AJ96" s="77">
        <f t="shared" si="57"/>
        <v>0</v>
      </c>
      <c r="AK96" s="77">
        <f t="shared" si="57"/>
        <v>0</v>
      </c>
      <c r="AL96" s="77">
        <f t="shared" si="57"/>
        <v>0</v>
      </c>
      <c r="AM96" s="77">
        <f t="shared" si="57"/>
        <v>0</v>
      </c>
      <c r="AN96" s="77">
        <f t="shared" si="57"/>
        <v>0</v>
      </c>
      <c r="AO96" s="77">
        <f t="shared" si="57"/>
        <v>0</v>
      </c>
      <c r="AP96" s="77">
        <f t="shared" si="57"/>
        <v>0</v>
      </c>
      <c r="AQ96" s="77">
        <f t="shared" si="57"/>
        <v>0</v>
      </c>
      <c r="AR96" s="77">
        <f t="shared" si="57"/>
        <v>0</v>
      </c>
      <c r="AS96" s="77">
        <f t="shared" si="57"/>
        <v>0</v>
      </c>
      <c r="AT96" s="77">
        <f t="shared" si="57"/>
        <v>0</v>
      </c>
      <c r="AU96" s="77">
        <f t="shared" ref="AT96:BA97" si="58">AU97</f>
        <v>0</v>
      </c>
      <c r="AV96" s="77">
        <f t="shared" si="58"/>
        <v>0</v>
      </c>
      <c r="AW96" s="77">
        <f t="shared" si="58"/>
        <v>0</v>
      </c>
      <c r="AX96" s="77">
        <f t="shared" si="58"/>
        <v>0</v>
      </c>
      <c r="AY96" s="77">
        <f t="shared" si="58"/>
        <v>0</v>
      </c>
      <c r="AZ96" s="77">
        <f t="shared" si="58"/>
        <v>0</v>
      </c>
      <c r="BA96" s="77">
        <f t="shared" si="58"/>
        <v>0</v>
      </c>
      <c r="BB96" s="103">
        <v>0</v>
      </c>
      <c r="BC96" s="103">
        <v>0</v>
      </c>
    </row>
    <row r="97" spans="1:55" s="11" customFormat="1" ht="27.75" hidden="1" customHeight="1" x14ac:dyDescent="0.25">
      <c r="A97" s="27" t="s">
        <v>337</v>
      </c>
      <c r="B97" s="15"/>
      <c r="C97" s="15"/>
      <c r="D97" s="15"/>
      <c r="E97" s="12">
        <v>851</v>
      </c>
      <c r="F97" s="63" t="s">
        <v>328</v>
      </c>
      <c r="G97" s="62" t="s">
        <v>379</v>
      </c>
      <c r="H97" s="60" t="s">
        <v>383</v>
      </c>
      <c r="I97" s="63" t="s">
        <v>338</v>
      </c>
      <c r="J97" s="77">
        <f t="shared" si="57"/>
        <v>35500</v>
      </c>
      <c r="K97" s="77">
        <f t="shared" si="57"/>
        <v>0</v>
      </c>
      <c r="L97" s="77">
        <f t="shared" si="57"/>
        <v>35500</v>
      </c>
      <c r="M97" s="77">
        <f t="shared" si="57"/>
        <v>0</v>
      </c>
      <c r="N97" s="77">
        <f t="shared" si="57"/>
        <v>0</v>
      </c>
      <c r="O97" s="77">
        <f t="shared" si="57"/>
        <v>0</v>
      </c>
      <c r="P97" s="77">
        <f t="shared" si="57"/>
        <v>0</v>
      </c>
      <c r="Q97" s="77">
        <f t="shared" si="57"/>
        <v>0</v>
      </c>
      <c r="R97" s="77">
        <f t="shared" si="57"/>
        <v>35500</v>
      </c>
      <c r="S97" s="77">
        <f t="shared" si="57"/>
        <v>0</v>
      </c>
      <c r="T97" s="77">
        <f t="shared" si="57"/>
        <v>35500</v>
      </c>
      <c r="U97" s="77">
        <f t="shared" si="57"/>
        <v>0</v>
      </c>
      <c r="V97" s="77">
        <f t="shared" si="57"/>
        <v>0</v>
      </c>
      <c r="W97" s="77">
        <f t="shared" si="57"/>
        <v>0</v>
      </c>
      <c r="X97" s="77">
        <f t="shared" si="57"/>
        <v>0</v>
      </c>
      <c r="Y97" s="77">
        <f t="shared" si="57"/>
        <v>0</v>
      </c>
      <c r="Z97" s="77">
        <f t="shared" si="57"/>
        <v>35500</v>
      </c>
      <c r="AA97" s="77">
        <f t="shared" si="57"/>
        <v>0</v>
      </c>
      <c r="AB97" s="77">
        <f t="shared" si="57"/>
        <v>35500</v>
      </c>
      <c r="AC97" s="77">
        <f t="shared" si="57"/>
        <v>0</v>
      </c>
      <c r="AD97" s="77">
        <f t="shared" si="57"/>
        <v>0</v>
      </c>
      <c r="AE97" s="77">
        <f t="shared" si="57"/>
        <v>0</v>
      </c>
      <c r="AF97" s="77">
        <f t="shared" si="57"/>
        <v>0</v>
      </c>
      <c r="AG97" s="77">
        <f t="shared" si="57"/>
        <v>0</v>
      </c>
      <c r="AH97" s="77">
        <f t="shared" si="57"/>
        <v>0</v>
      </c>
      <c r="AI97" s="77">
        <f t="shared" si="57"/>
        <v>0</v>
      </c>
      <c r="AJ97" s="77">
        <f t="shared" si="57"/>
        <v>0</v>
      </c>
      <c r="AK97" s="77">
        <f t="shared" si="57"/>
        <v>0</v>
      </c>
      <c r="AL97" s="77">
        <f t="shared" si="57"/>
        <v>0</v>
      </c>
      <c r="AM97" s="77">
        <f t="shared" si="57"/>
        <v>0</v>
      </c>
      <c r="AN97" s="77">
        <f t="shared" si="57"/>
        <v>0</v>
      </c>
      <c r="AO97" s="77">
        <f t="shared" si="57"/>
        <v>0</v>
      </c>
      <c r="AP97" s="77">
        <f t="shared" si="57"/>
        <v>0</v>
      </c>
      <c r="AQ97" s="77">
        <f t="shared" si="57"/>
        <v>0</v>
      </c>
      <c r="AR97" s="77">
        <f t="shared" si="57"/>
        <v>0</v>
      </c>
      <c r="AS97" s="77">
        <f t="shared" si="57"/>
        <v>0</v>
      </c>
      <c r="AT97" s="77">
        <f t="shared" si="58"/>
        <v>0</v>
      </c>
      <c r="AU97" s="77">
        <f t="shared" si="58"/>
        <v>0</v>
      </c>
      <c r="AV97" s="77">
        <f t="shared" si="58"/>
        <v>0</v>
      </c>
      <c r="AW97" s="77">
        <f t="shared" si="58"/>
        <v>0</v>
      </c>
      <c r="AX97" s="77">
        <f t="shared" si="58"/>
        <v>0</v>
      </c>
      <c r="AY97" s="77">
        <f t="shared" si="58"/>
        <v>0</v>
      </c>
      <c r="AZ97" s="77">
        <f t="shared" si="58"/>
        <v>0</v>
      </c>
      <c r="BA97" s="77">
        <f t="shared" si="58"/>
        <v>0</v>
      </c>
      <c r="BB97" s="103">
        <v>0</v>
      </c>
      <c r="BC97" s="103">
        <v>0</v>
      </c>
    </row>
    <row r="98" spans="1:55" s="11" customFormat="1" ht="27.75" hidden="1" customHeight="1" x14ac:dyDescent="0.25">
      <c r="A98" s="27" t="s">
        <v>339</v>
      </c>
      <c r="B98" s="27"/>
      <c r="C98" s="27"/>
      <c r="D98" s="27"/>
      <c r="E98" s="12">
        <v>851</v>
      </c>
      <c r="F98" s="63" t="s">
        <v>328</v>
      </c>
      <c r="G98" s="62" t="s">
        <v>379</v>
      </c>
      <c r="H98" s="60" t="s">
        <v>383</v>
      </c>
      <c r="I98" s="63" t="s">
        <v>340</v>
      </c>
      <c r="J98" s="77">
        <f>'3.ВС'!J69</f>
        <v>35500</v>
      </c>
      <c r="K98" s="77">
        <f>'3.ВС'!K69</f>
        <v>0</v>
      </c>
      <c r="L98" s="77">
        <f>'3.ВС'!L69</f>
        <v>35500</v>
      </c>
      <c r="M98" s="77">
        <f>'3.ВС'!M69</f>
        <v>0</v>
      </c>
      <c r="N98" s="77">
        <f>'3.ВС'!N69</f>
        <v>0</v>
      </c>
      <c r="O98" s="77">
        <f>'3.ВС'!O69</f>
        <v>0</v>
      </c>
      <c r="P98" s="77">
        <f>'3.ВС'!P69</f>
        <v>0</v>
      </c>
      <c r="Q98" s="77">
        <f>'3.ВС'!Q69</f>
        <v>0</v>
      </c>
      <c r="R98" s="77">
        <f>'3.ВС'!R69</f>
        <v>35500</v>
      </c>
      <c r="S98" s="77">
        <f>'3.ВС'!S69</f>
        <v>0</v>
      </c>
      <c r="T98" s="77">
        <f>'3.ВС'!T69</f>
        <v>35500</v>
      </c>
      <c r="U98" s="77">
        <f>'3.ВС'!U69</f>
        <v>0</v>
      </c>
      <c r="V98" s="77">
        <f>'3.ВС'!V69</f>
        <v>0</v>
      </c>
      <c r="W98" s="77">
        <f>'3.ВС'!W69</f>
        <v>0</v>
      </c>
      <c r="X98" s="77">
        <f>'3.ВС'!X69</f>
        <v>0</v>
      </c>
      <c r="Y98" s="77">
        <f>'3.ВС'!Y69</f>
        <v>0</v>
      </c>
      <c r="Z98" s="77">
        <f>'3.ВС'!Z69</f>
        <v>35500</v>
      </c>
      <c r="AA98" s="77">
        <f>'3.ВС'!AA69</f>
        <v>0</v>
      </c>
      <c r="AB98" s="77">
        <f>'3.ВС'!AB69</f>
        <v>35500</v>
      </c>
      <c r="AC98" s="77">
        <f>'3.ВС'!AC69</f>
        <v>0</v>
      </c>
      <c r="AD98" s="77">
        <f>'3.ВС'!AD69</f>
        <v>0</v>
      </c>
      <c r="AE98" s="77">
        <f>'3.ВС'!AE69</f>
        <v>0</v>
      </c>
      <c r="AF98" s="77">
        <f>'3.ВС'!AF69</f>
        <v>0</v>
      </c>
      <c r="AG98" s="77">
        <f>'3.ВС'!AG69</f>
        <v>0</v>
      </c>
      <c r="AH98" s="77">
        <f>'3.ВС'!AH69</f>
        <v>0</v>
      </c>
      <c r="AI98" s="77">
        <f>'3.ВС'!AI69</f>
        <v>0</v>
      </c>
      <c r="AJ98" s="77">
        <f>'3.ВС'!AJ69</f>
        <v>0</v>
      </c>
      <c r="AK98" s="77">
        <f>'3.ВС'!AK69</f>
        <v>0</v>
      </c>
      <c r="AL98" s="77">
        <f>'3.ВС'!AL69</f>
        <v>0</v>
      </c>
      <c r="AM98" s="77">
        <f>'3.ВС'!AM69</f>
        <v>0</v>
      </c>
      <c r="AN98" s="77">
        <f>'3.ВС'!AN69</f>
        <v>0</v>
      </c>
      <c r="AO98" s="77">
        <f>'3.ВС'!AO69</f>
        <v>0</v>
      </c>
      <c r="AP98" s="77">
        <f>'3.ВС'!AP69</f>
        <v>0</v>
      </c>
      <c r="AQ98" s="77">
        <f>'3.ВС'!AQ69</f>
        <v>0</v>
      </c>
      <c r="AR98" s="77">
        <f>'3.ВС'!AR69</f>
        <v>0</v>
      </c>
      <c r="AS98" s="77">
        <f>'3.ВС'!AS69</f>
        <v>0</v>
      </c>
      <c r="AT98" s="77">
        <f>'3.ВС'!AT69</f>
        <v>0</v>
      </c>
      <c r="AU98" s="77">
        <f>'3.ВС'!AU69</f>
        <v>0</v>
      </c>
      <c r="AV98" s="77">
        <f>'3.ВС'!AV69</f>
        <v>0</v>
      </c>
      <c r="AW98" s="77">
        <f>'3.ВС'!AW69</f>
        <v>0</v>
      </c>
      <c r="AX98" s="77">
        <f>'3.ВС'!AX69</f>
        <v>0</v>
      </c>
      <c r="AY98" s="77">
        <f>'3.ВС'!AY69</f>
        <v>0</v>
      </c>
      <c r="AZ98" s="77">
        <f>'3.ВС'!AZ69</f>
        <v>0</v>
      </c>
      <c r="BA98" s="77">
        <f>'3.ВС'!BA69</f>
        <v>0</v>
      </c>
      <c r="BB98" s="103">
        <v>0</v>
      </c>
      <c r="BC98" s="103">
        <v>0</v>
      </c>
    </row>
    <row r="99" spans="1:55" s="11" customFormat="1" ht="27.75" hidden="1" customHeight="1" x14ac:dyDescent="0.25">
      <c r="A99" s="15" t="s">
        <v>384</v>
      </c>
      <c r="B99" s="27"/>
      <c r="C99" s="27"/>
      <c r="D99" s="27"/>
      <c r="E99" s="12">
        <v>851</v>
      </c>
      <c r="F99" s="63" t="s">
        <v>353</v>
      </c>
      <c r="G99" s="62" t="s">
        <v>379</v>
      </c>
      <c r="H99" s="60" t="s">
        <v>385</v>
      </c>
      <c r="I99" s="63"/>
      <c r="J99" s="77">
        <f t="shared" ref="J99:AT100" si="59">J100</f>
        <v>579500</v>
      </c>
      <c r="K99" s="77">
        <f t="shared" si="59"/>
        <v>0</v>
      </c>
      <c r="L99" s="77">
        <f t="shared" si="59"/>
        <v>579500</v>
      </c>
      <c r="M99" s="77">
        <f t="shared" si="59"/>
        <v>0</v>
      </c>
      <c r="N99" s="77">
        <f t="shared" si="59"/>
        <v>0</v>
      </c>
      <c r="O99" s="77">
        <f t="shared" si="59"/>
        <v>0</v>
      </c>
      <c r="P99" s="77">
        <f t="shared" si="59"/>
        <v>0</v>
      </c>
      <c r="Q99" s="77">
        <f t="shared" si="59"/>
        <v>0</v>
      </c>
      <c r="R99" s="77">
        <f t="shared" si="59"/>
        <v>579500</v>
      </c>
      <c r="S99" s="77">
        <f t="shared" si="59"/>
        <v>0</v>
      </c>
      <c r="T99" s="77">
        <f t="shared" si="59"/>
        <v>579500</v>
      </c>
      <c r="U99" s="77">
        <f t="shared" si="59"/>
        <v>0</v>
      </c>
      <c r="V99" s="77">
        <f t="shared" si="59"/>
        <v>0</v>
      </c>
      <c r="W99" s="77">
        <f t="shared" si="59"/>
        <v>0</v>
      </c>
      <c r="X99" s="77">
        <f t="shared" si="59"/>
        <v>0</v>
      </c>
      <c r="Y99" s="77">
        <f t="shared" si="59"/>
        <v>0</v>
      </c>
      <c r="Z99" s="77">
        <f t="shared" si="59"/>
        <v>579500</v>
      </c>
      <c r="AA99" s="77">
        <f t="shared" si="59"/>
        <v>0</v>
      </c>
      <c r="AB99" s="77">
        <f t="shared" si="59"/>
        <v>579500</v>
      </c>
      <c r="AC99" s="77">
        <f t="shared" si="59"/>
        <v>0</v>
      </c>
      <c r="AD99" s="77">
        <f t="shared" si="59"/>
        <v>0</v>
      </c>
      <c r="AE99" s="77">
        <f t="shared" si="59"/>
        <v>0</v>
      </c>
      <c r="AF99" s="77">
        <f t="shared" si="59"/>
        <v>0</v>
      </c>
      <c r="AG99" s="77">
        <f t="shared" si="59"/>
        <v>0</v>
      </c>
      <c r="AH99" s="77">
        <f t="shared" si="59"/>
        <v>0</v>
      </c>
      <c r="AI99" s="77">
        <f t="shared" si="59"/>
        <v>0</v>
      </c>
      <c r="AJ99" s="77">
        <f t="shared" si="59"/>
        <v>0</v>
      </c>
      <c r="AK99" s="77">
        <f t="shared" si="59"/>
        <v>0</v>
      </c>
      <c r="AL99" s="77">
        <f t="shared" si="59"/>
        <v>0</v>
      </c>
      <c r="AM99" s="77">
        <f t="shared" si="59"/>
        <v>0</v>
      </c>
      <c r="AN99" s="77">
        <f t="shared" si="59"/>
        <v>0</v>
      </c>
      <c r="AO99" s="77">
        <f t="shared" si="59"/>
        <v>0</v>
      </c>
      <c r="AP99" s="77">
        <f t="shared" si="59"/>
        <v>0</v>
      </c>
      <c r="AQ99" s="77">
        <f t="shared" si="59"/>
        <v>0</v>
      </c>
      <c r="AR99" s="77">
        <f t="shared" si="59"/>
        <v>0</v>
      </c>
      <c r="AS99" s="77">
        <f t="shared" si="59"/>
        <v>0</v>
      </c>
      <c r="AT99" s="77">
        <f t="shared" si="59"/>
        <v>0</v>
      </c>
      <c r="AU99" s="77">
        <f t="shared" ref="AT99:BA100" si="60">AU100</f>
        <v>0</v>
      </c>
      <c r="AV99" s="77">
        <f t="shared" si="60"/>
        <v>0</v>
      </c>
      <c r="AW99" s="77">
        <f t="shared" si="60"/>
        <v>0</v>
      </c>
      <c r="AX99" s="77">
        <f t="shared" si="60"/>
        <v>0</v>
      </c>
      <c r="AY99" s="77">
        <f t="shared" si="60"/>
        <v>0</v>
      </c>
      <c r="AZ99" s="77">
        <f t="shared" si="60"/>
        <v>0</v>
      </c>
      <c r="BA99" s="77">
        <f t="shared" si="60"/>
        <v>0</v>
      </c>
      <c r="BB99" s="103">
        <v>0</v>
      </c>
      <c r="BC99" s="103">
        <v>0</v>
      </c>
    </row>
    <row r="100" spans="1:55" s="11" customFormat="1" ht="27.75" hidden="1" customHeight="1" x14ac:dyDescent="0.25">
      <c r="A100" s="27" t="s">
        <v>337</v>
      </c>
      <c r="B100" s="15"/>
      <c r="C100" s="15"/>
      <c r="D100" s="15"/>
      <c r="E100" s="12">
        <v>851</v>
      </c>
      <c r="F100" s="63" t="s">
        <v>328</v>
      </c>
      <c r="G100" s="63" t="s">
        <v>379</v>
      </c>
      <c r="H100" s="60" t="s">
        <v>385</v>
      </c>
      <c r="I100" s="63" t="s">
        <v>338</v>
      </c>
      <c r="J100" s="77">
        <f t="shared" si="59"/>
        <v>579500</v>
      </c>
      <c r="K100" s="77">
        <f t="shared" si="59"/>
        <v>0</v>
      </c>
      <c r="L100" s="77">
        <f t="shared" si="59"/>
        <v>579500</v>
      </c>
      <c r="M100" s="77">
        <f t="shared" si="59"/>
        <v>0</v>
      </c>
      <c r="N100" s="77">
        <f t="shared" si="59"/>
        <v>0</v>
      </c>
      <c r="O100" s="77">
        <f t="shared" si="59"/>
        <v>0</v>
      </c>
      <c r="P100" s="77">
        <f t="shared" si="59"/>
        <v>0</v>
      </c>
      <c r="Q100" s="77">
        <f t="shared" si="59"/>
        <v>0</v>
      </c>
      <c r="R100" s="77">
        <f t="shared" si="59"/>
        <v>579500</v>
      </c>
      <c r="S100" s="77">
        <f t="shared" si="59"/>
        <v>0</v>
      </c>
      <c r="T100" s="77">
        <f t="shared" si="59"/>
        <v>579500</v>
      </c>
      <c r="U100" s="77">
        <f t="shared" si="59"/>
        <v>0</v>
      </c>
      <c r="V100" s="77">
        <f t="shared" si="59"/>
        <v>0</v>
      </c>
      <c r="W100" s="77">
        <f t="shared" si="59"/>
        <v>0</v>
      </c>
      <c r="X100" s="77">
        <f t="shared" si="59"/>
        <v>0</v>
      </c>
      <c r="Y100" s="77">
        <f t="shared" si="59"/>
        <v>0</v>
      </c>
      <c r="Z100" s="77">
        <f t="shared" si="59"/>
        <v>579500</v>
      </c>
      <c r="AA100" s="77">
        <f t="shared" si="59"/>
        <v>0</v>
      </c>
      <c r="AB100" s="77">
        <f t="shared" si="59"/>
        <v>579500</v>
      </c>
      <c r="AC100" s="77">
        <f t="shared" si="59"/>
        <v>0</v>
      </c>
      <c r="AD100" s="77">
        <f t="shared" si="59"/>
        <v>0</v>
      </c>
      <c r="AE100" s="77">
        <f t="shared" si="59"/>
        <v>0</v>
      </c>
      <c r="AF100" s="77">
        <f t="shared" si="59"/>
        <v>0</v>
      </c>
      <c r="AG100" s="77">
        <f t="shared" si="59"/>
        <v>0</v>
      </c>
      <c r="AH100" s="77">
        <f t="shared" si="59"/>
        <v>0</v>
      </c>
      <c r="AI100" s="77">
        <f t="shared" si="59"/>
        <v>0</v>
      </c>
      <c r="AJ100" s="77">
        <f t="shared" si="59"/>
        <v>0</v>
      </c>
      <c r="AK100" s="77">
        <f t="shared" si="59"/>
        <v>0</v>
      </c>
      <c r="AL100" s="77">
        <f t="shared" si="59"/>
        <v>0</v>
      </c>
      <c r="AM100" s="77">
        <f t="shared" si="59"/>
        <v>0</v>
      </c>
      <c r="AN100" s="77">
        <f t="shared" si="59"/>
        <v>0</v>
      </c>
      <c r="AO100" s="77">
        <f t="shared" si="59"/>
        <v>0</v>
      </c>
      <c r="AP100" s="77">
        <f t="shared" si="59"/>
        <v>0</v>
      </c>
      <c r="AQ100" s="77">
        <f t="shared" si="59"/>
        <v>0</v>
      </c>
      <c r="AR100" s="77">
        <f t="shared" si="59"/>
        <v>0</v>
      </c>
      <c r="AS100" s="77">
        <f t="shared" si="59"/>
        <v>0</v>
      </c>
      <c r="AT100" s="77">
        <f t="shared" si="60"/>
        <v>0</v>
      </c>
      <c r="AU100" s="77">
        <f t="shared" si="60"/>
        <v>0</v>
      </c>
      <c r="AV100" s="77">
        <f t="shared" si="60"/>
        <v>0</v>
      </c>
      <c r="AW100" s="77">
        <f t="shared" si="60"/>
        <v>0</v>
      </c>
      <c r="AX100" s="77">
        <f t="shared" si="60"/>
        <v>0</v>
      </c>
      <c r="AY100" s="77">
        <f t="shared" si="60"/>
        <v>0</v>
      </c>
      <c r="AZ100" s="77">
        <f t="shared" si="60"/>
        <v>0</v>
      </c>
      <c r="BA100" s="77">
        <f t="shared" si="60"/>
        <v>0</v>
      </c>
      <c r="BB100" s="103">
        <v>0</v>
      </c>
      <c r="BC100" s="103">
        <v>0</v>
      </c>
    </row>
    <row r="101" spans="1:55" s="11" customFormat="1" ht="27.75" hidden="1" customHeight="1" x14ac:dyDescent="0.25">
      <c r="A101" s="27" t="s">
        <v>339</v>
      </c>
      <c r="B101" s="27"/>
      <c r="C101" s="27"/>
      <c r="D101" s="27"/>
      <c r="E101" s="12">
        <v>851</v>
      </c>
      <c r="F101" s="63" t="s">
        <v>328</v>
      </c>
      <c r="G101" s="63" t="s">
        <v>379</v>
      </c>
      <c r="H101" s="60" t="s">
        <v>385</v>
      </c>
      <c r="I101" s="63" t="s">
        <v>340</v>
      </c>
      <c r="J101" s="77">
        <f>'3.ВС'!J72</f>
        <v>579500</v>
      </c>
      <c r="K101" s="77">
        <f>'3.ВС'!K72</f>
        <v>0</v>
      </c>
      <c r="L101" s="77">
        <f>'3.ВС'!L72</f>
        <v>579500</v>
      </c>
      <c r="M101" s="77">
        <f>'3.ВС'!M72</f>
        <v>0</v>
      </c>
      <c r="N101" s="77">
        <f>'3.ВС'!N72</f>
        <v>0</v>
      </c>
      <c r="O101" s="77">
        <f>'3.ВС'!O72</f>
        <v>0</v>
      </c>
      <c r="P101" s="77">
        <f>'3.ВС'!P72</f>
        <v>0</v>
      </c>
      <c r="Q101" s="77">
        <f>'3.ВС'!Q72</f>
        <v>0</v>
      </c>
      <c r="R101" s="77">
        <f>'3.ВС'!R72</f>
        <v>579500</v>
      </c>
      <c r="S101" s="77">
        <f>'3.ВС'!S72</f>
        <v>0</v>
      </c>
      <c r="T101" s="77">
        <f>'3.ВС'!T72</f>
        <v>579500</v>
      </c>
      <c r="U101" s="77">
        <f>'3.ВС'!U72</f>
        <v>0</v>
      </c>
      <c r="V101" s="77">
        <f>'3.ВС'!V72</f>
        <v>0</v>
      </c>
      <c r="W101" s="77">
        <f>'3.ВС'!W72</f>
        <v>0</v>
      </c>
      <c r="X101" s="77">
        <f>'3.ВС'!X72</f>
        <v>0</v>
      </c>
      <c r="Y101" s="77">
        <f>'3.ВС'!Y72</f>
        <v>0</v>
      </c>
      <c r="Z101" s="77">
        <f>'3.ВС'!Z72</f>
        <v>579500</v>
      </c>
      <c r="AA101" s="77">
        <f>'3.ВС'!AA72</f>
        <v>0</v>
      </c>
      <c r="AB101" s="77">
        <f>'3.ВС'!AB72</f>
        <v>579500</v>
      </c>
      <c r="AC101" s="77">
        <f>'3.ВС'!AC72</f>
        <v>0</v>
      </c>
      <c r="AD101" s="77">
        <f>'3.ВС'!AD72</f>
        <v>0</v>
      </c>
      <c r="AE101" s="77">
        <f>'3.ВС'!AE72</f>
        <v>0</v>
      </c>
      <c r="AF101" s="77">
        <f>'3.ВС'!AF72</f>
        <v>0</v>
      </c>
      <c r="AG101" s="77">
        <f>'3.ВС'!AG72</f>
        <v>0</v>
      </c>
      <c r="AH101" s="77">
        <f>'3.ВС'!AH72</f>
        <v>0</v>
      </c>
      <c r="AI101" s="77">
        <f>'3.ВС'!AI72</f>
        <v>0</v>
      </c>
      <c r="AJ101" s="77">
        <f>'3.ВС'!AJ72</f>
        <v>0</v>
      </c>
      <c r="AK101" s="77">
        <f>'3.ВС'!AK72</f>
        <v>0</v>
      </c>
      <c r="AL101" s="77">
        <f>'3.ВС'!AL72</f>
        <v>0</v>
      </c>
      <c r="AM101" s="77">
        <f>'3.ВС'!AM72</f>
        <v>0</v>
      </c>
      <c r="AN101" s="77">
        <f>'3.ВС'!AN72</f>
        <v>0</v>
      </c>
      <c r="AO101" s="77">
        <f>'3.ВС'!AO72</f>
        <v>0</v>
      </c>
      <c r="AP101" s="77">
        <f>'3.ВС'!AP72</f>
        <v>0</v>
      </c>
      <c r="AQ101" s="77">
        <f>'3.ВС'!AQ72</f>
        <v>0</v>
      </c>
      <c r="AR101" s="77">
        <f>'3.ВС'!AR72</f>
        <v>0</v>
      </c>
      <c r="AS101" s="77">
        <f>'3.ВС'!AS72</f>
        <v>0</v>
      </c>
      <c r="AT101" s="77">
        <f>'3.ВС'!AT72</f>
        <v>0</v>
      </c>
      <c r="AU101" s="77">
        <f>'3.ВС'!AU72</f>
        <v>0</v>
      </c>
      <c r="AV101" s="77">
        <f>'3.ВС'!AV72</f>
        <v>0</v>
      </c>
      <c r="AW101" s="77">
        <f>'3.ВС'!AW72</f>
        <v>0</v>
      </c>
      <c r="AX101" s="77">
        <f>'3.ВС'!AX72</f>
        <v>0</v>
      </c>
      <c r="AY101" s="77">
        <f>'3.ВС'!AY72</f>
        <v>0</v>
      </c>
      <c r="AZ101" s="77">
        <f>'3.ВС'!AZ72</f>
        <v>0</v>
      </c>
      <c r="BA101" s="77">
        <f>'3.ВС'!BA72</f>
        <v>0</v>
      </c>
      <c r="BB101" s="103">
        <v>0</v>
      </c>
      <c r="BC101" s="103">
        <v>0</v>
      </c>
    </row>
    <row r="102" spans="1:55" s="11" customFormat="1" ht="27.75" hidden="1" customHeight="1" x14ac:dyDescent="0.25">
      <c r="A102" s="15" t="s">
        <v>386</v>
      </c>
      <c r="B102" s="27"/>
      <c r="C102" s="27"/>
      <c r="D102" s="27"/>
      <c r="E102" s="12">
        <v>851</v>
      </c>
      <c r="F102" s="63" t="s">
        <v>328</v>
      </c>
      <c r="G102" s="63" t="s">
        <v>379</v>
      </c>
      <c r="H102" s="60" t="s">
        <v>387</v>
      </c>
      <c r="I102" s="63"/>
      <c r="J102" s="77">
        <f t="shared" ref="J102:AT103" si="61">J103</f>
        <v>0</v>
      </c>
      <c r="K102" s="77">
        <f t="shared" si="61"/>
        <v>0</v>
      </c>
      <c r="L102" s="77">
        <f t="shared" si="61"/>
        <v>0</v>
      </c>
      <c r="M102" s="77">
        <f t="shared" si="61"/>
        <v>0</v>
      </c>
      <c r="N102" s="77">
        <f t="shared" si="61"/>
        <v>0</v>
      </c>
      <c r="O102" s="77">
        <f t="shared" si="61"/>
        <v>0</v>
      </c>
      <c r="P102" s="77">
        <f t="shared" si="61"/>
        <v>0</v>
      </c>
      <c r="Q102" s="77">
        <f t="shared" si="61"/>
        <v>0</v>
      </c>
      <c r="R102" s="77">
        <f t="shared" si="61"/>
        <v>0</v>
      </c>
      <c r="S102" s="77">
        <f t="shared" si="61"/>
        <v>0</v>
      </c>
      <c r="T102" s="77">
        <f t="shared" si="61"/>
        <v>0</v>
      </c>
      <c r="U102" s="77">
        <f t="shared" si="61"/>
        <v>0</v>
      </c>
      <c r="V102" s="77">
        <f t="shared" si="61"/>
        <v>0</v>
      </c>
      <c r="W102" s="77">
        <f t="shared" si="61"/>
        <v>0</v>
      </c>
      <c r="X102" s="77">
        <f t="shared" si="61"/>
        <v>0</v>
      </c>
      <c r="Y102" s="77">
        <f t="shared" si="61"/>
        <v>0</v>
      </c>
      <c r="Z102" s="77">
        <f t="shared" si="61"/>
        <v>0</v>
      </c>
      <c r="AA102" s="77">
        <f t="shared" si="61"/>
        <v>0</v>
      </c>
      <c r="AB102" s="77">
        <f t="shared" si="61"/>
        <v>0</v>
      </c>
      <c r="AC102" s="77">
        <f t="shared" si="61"/>
        <v>0</v>
      </c>
      <c r="AD102" s="77">
        <f t="shared" si="61"/>
        <v>0</v>
      </c>
      <c r="AE102" s="77">
        <f t="shared" si="61"/>
        <v>0</v>
      </c>
      <c r="AF102" s="77">
        <f t="shared" si="61"/>
        <v>0</v>
      </c>
      <c r="AG102" s="77">
        <f t="shared" si="61"/>
        <v>0</v>
      </c>
      <c r="AH102" s="77">
        <f t="shared" si="61"/>
        <v>0</v>
      </c>
      <c r="AI102" s="77">
        <f t="shared" si="61"/>
        <v>0</v>
      </c>
      <c r="AJ102" s="77">
        <f t="shared" si="61"/>
        <v>0</v>
      </c>
      <c r="AK102" s="77">
        <f t="shared" si="61"/>
        <v>0</v>
      </c>
      <c r="AL102" s="77">
        <f t="shared" si="61"/>
        <v>0</v>
      </c>
      <c r="AM102" s="77">
        <f t="shared" si="61"/>
        <v>0</v>
      </c>
      <c r="AN102" s="77">
        <f t="shared" si="61"/>
        <v>0</v>
      </c>
      <c r="AO102" s="77">
        <f t="shared" si="61"/>
        <v>0</v>
      </c>
      <c r="AP102" s="77">
        <f t="shared" si="61"/>
        <v>0</v>
      </c>
      <c r="AQ102" s="77">
        <f t="shared" si="61"/>
        <v>0</v>
      </c>
      <c r="AR102" s="77">
        <f t="shared" si="61"/>
        <v>0</v>
      </c>
      <c r="AS102" s="77">
        <f t="shared" si="61"/>
        <v>0</v>
      </c>
      <c r="AT102" s="77">
        <f t="shared" si="61"/>
        <v>0</v>
      </c>
      <c r="AU102" s="77">
        <f t="shared" ref="AT102:BA103" si="62">AU103</f>
        <v>0</v>
      </c>
      <c r="AV102" s="77">
        <f t="shared" si="62"/>
        <v>0</v>
      </c>
      <c r="AW102" s="77">
        <f t="shared" si="62"/>
        <v>0</v>
      </c>
      <c r="AX102" s="77">
        <f t="shared" si="62"/>
        <v>0</v>
      </c>
      <c r="AY102" s="77">
        <f t="shared" si="62"/>
        <v>0</v>
      </c>
      <c r="AZ102" s="77">
        <f t="shared" si="62"/>
        <v>0</v>
      </c>
      <c r="BA102" s="77">
        <f t="shared" si="62"/>
        <v>0</v>
      </c>
      <c r="BB102" s="103">
        <v>0</v>
      </c>
      <c r="BC102" s="103">
        <v>0</v>
      </c>
    </row>
    <row r="103" spans="1:55" s="11" customFormat="1" ht="27.75" hidden="1" customHeight="1" x14ac:dyDescent="0.25">
      <c r="A103" s="27" t="s">
        <v>337</v>
      </c>
      <c r="B103" s="15"/>
      <c r="C103" s="15"/>
      <c r="D103" s="15"/>
      <c r="E103" s="12">
        <v>851</v>
      </c>
      <c r="F103" s="63" t="s">
        <v>328</v>
      </c>
      <c r="G103" s="63" t="s">
        <v>379</v>
      </c>
      <c r="H103" s="60" t="s">
        <v>387</v>
      </c>
      <c r="I103" s="63" t="s">
        <v>338</v>
      </c>
      <c r="J103" s="77">
        <f t="shared" si="61"/>
        <v>0</v>
      </c>
      <c r="K103" s="77">
        <f t="shared" si="61"/>
        <v>0</v>
      </c>
      <c r="L103" s="77">
        <f t="shared" si="61"/>
        <v>0</v>
      </c>
      <c r="M103" s="77">
        <f t="shared" si="61"/>
        <v>0</v>
      </c>
      <c r="N103" s="77">
        <f t="shared" si="61"/>
        <v>0</v>
      </c>
      <c r="O103" s="77">
        <f t="shared" si="61"/>
        <v>0</v>
      </c>
      <c r="P103" s="77">
        <f t="shared" si="61"/>
        <v>0</v>
      </c>
      <c r="Q103" s="77">
        <f t="shared" si="61"/>
        <v>0</v>
      </c>
      <c r="R103" s="77">
        <f t="shared" si="61"/>
        <v>0</v>
      </c>
      <c r="S103" s="77">
        <f t="shared" si="61"/>
        <v>0</v>
      </c>
      <c r="T103" s="77">
        <f t="shared" si="61"/>
        <v>0</v>
      </c>
      <c r="U103" s="77">
        <f t="shared" si="61"/>
        <v>0</v>
      </c>
      <c r="V103" s="77">
        <f t="shared" si="61"/>
        <v>0</v>
      </c>
      <c r="W103" s="77">
        <f t="shared" si="61"/>
        <v>0</v>
      </c>
      <c r="X103" s="77">
        <f t="shared" si="61"/>
        <v>0</v>
      </c>
      <c r="Y103" s="77">
        <f t="shared" si="61"/>
        <v>0</v>
      </c>
      <c r="Z103" s="77">
        <f t="shared" si="61"/>
        <v>0</v>
      </c>
      <c r="AA103" s="77">
        <f t="shared" si="61"/>
        <v>0</v>
      </c>
      <c r="AB103" s="77">
        <f t="shared" si="61"/>
        <v>0</v>
      </c>
      <c r="AC103" s="77">
        <f t="shared" si="61"/>
        <v>0</v>
      </c>
      <c r="AD103" s="77">
        <f t="shared" si="61"/>
        <v>0</v>
      </c>
      <c r="AE103" s="77">
        <f t="shared" si="61"/>
        <v>0</v>
      </c>
      <c r="AF103" s="77">
        <f t="shared" si="61"/>
        <v>0</v>
      </c>
      <c r="AG103" s="77">
        <f t="shared" si="61"/>
        <v>0</v>
      </c>
      <c r="AH103" s="77">
        <f t="shared" si="61"/>
        <v>0</v>
      </c>
      <c r="AI103" s="77">
        <f t="shared" si="61"/>
        <v>0</v>
      </c>
      <c r="AJ103" s="77">
        <f t="shared" si="61"/>
        <v>0</v>
      </c>
      <c r="AK103" s="77">
        <f t="shared" si="61"/>
        <v>0</v>
      </c>
      <c r="AL103" s="77">
        <f t="shared" si="61"/>
        <v>0</v>
      </c>
      <c r="AM103" s="77">
        <f t="shared" si="61"/>
        <v>0</v>
      </c>
      <c r="AN103" s="77">
        <f t="shared" si="61"/>
        <v>0</v>
      </c>
      <c r="AO103" s="77">
        <f t="shared" si="61"/>
        <v>0</v>
      </c>
      <c r="AP103" s="77">
        <f t="shared" si="61"/>
        <v>0</v>
      </c>
      <c r="AQ103" s="77">
        <f t="shared" si="61"/>
        <v>0</v>
      </c>
      <c r="AR103" s="77">
        <f t="shared" si="61"/>
        <v>0</v>
      </c>
      <c r="AS103" s="77">
        <f t="shared" si="61"/>
        <v>0</v>
      </c>
      <c r="AT103" s="77">
        <f t="shared" si="62"/>
        <v>0</v>
      </c>
      <c r="AU103" s="77">
        <f t="shared" si="62"/>
        <v>0</v>
      </c>
      <c r="AV103" s="77">
        <f t="shared" si="62"/>
        <v>0</v>
      </c>
      <c r="AW103" s="77">
        <f t="shared" si="62"/>
        <v>0</v>
      </c>
      <c r="AX103" s="77">
        <f t="shared" si="62"/>
        <v>0</v>
      </c>
      <c r="AY103" s="77">
        <f t="shared" si="62"/>
        <v>0</v>
      </c>
      <c r="AZ103" s="77">
        <f t="shared" si="62"/>
        <v>0</v>
      </c>
      <c r="BA103" s="77">
        <f t="shared" si="62"/>
        <v>0</v>
      </c>
      <c r="BB103" s="103">
        <v>0</v>
      </c>
      <c r="BC103" s="103">
        <v>0</v>
      </c>
    </row>
    <row r="104" spans="1:55" s="11" customFormat="1" ht="27.75" hidden="1" customHeight="1" x14ac:dyDescent="0.25">
      <c r="A104" s="27" t="s">
        <v>339</v>
      </c>
      <c r="B104" s="27"/>
      <c r="C104" s="27"/>
      <c r="D104" s="27"/>
      <c r="E104" s="12">
        <v>851</v>
      </c>
      <c r="F104" s="63" t="s">
        <v>328</v>
      </c>
      <c r="G104" s="63" t="s">
        <v>379</v>
      </c>
      <c r="H104" s="60" t="s">
        <v>387</v>
      </c>
      <c r="I104" s="63" t="s">
        <v>340</v>
      </c>
      <c r="J104" s="77">
        <f>'3.ВС'!J75</f>
        <v>0</v>
      </c>
      <c r="K104" s="77">
        <f>'3.ВС'!K75</f>
        <v>0</v>
      </c>
      <c r="L104" s="77">
        <f>'3.ВС'!L75</f>
        <v>0</v>
      </c>
      <c r="M104" s="77">
        <f>'3.ВС'!M75</f>
        <v>0</v>
      </c>
      <c r="N104" s="77">
        <f>'3.ВС'!N75</f>
        <v>0</v>
      </c>
      <c r="O104" s="77">
        <f>'3.ВС'!O75</f>
        <v>0</v>
      </c>
      <c r="P104" s="77">
        <f>'3.ВС'!P75</f>
        <v>0</v>
      </c>
      <c r="Q104" s="77">
        <f>'3.ВС'!Q75</f>
        <v>0</v>
      </c>
      <c r="R104" s="77">
        <f>'3.ВС'!R75</f>
        <v>0</v>
      </c>
      <c r="S104" s="77">
        <f>'3.ВС'!S75</f>
        <v>0</v>
      </c>
      <c r="T104" s="77">
        <f>'3.ВС'!T75</f>
        <v>0</v>
      </c>
      <c r="U104" s="77">
        <f>'3.ВС'!U75</f>
        <v>0</v>
      </c>
      <c r="V104" s="77">
        <f>'3.ВС'!V75</f>
        <v>0</v>
      </c>
      <c r="W104" s="77">
        <f>'3.ВС'!W75</f>
        <v>0</v>
      </c>
      <c r="X104" s="77">
        <f>'3.ВС'!X75</f>
        <v>0</v>
      </c>
      <c r="Y104" s="77">
        <f>'3.ВС'!Y75</f>
        <v>0</v>
      </c>
      <c r="Z104" s="77">
        <f>'3.ВС'!Z75</f>
        <v>0</v>
      </c>
      <c r="AA104" s="77">
        <f>'3.ВС'!AA75</f>
        <v>0</v>
      </c>
      <c r="AB104" s="77">
        <f>'3.ВС'!AB75</f>
        <v>0</v>
      </c>
      <c r="AC104" s="77">
        <f>'3.ВС'!AC75</f>
        <v>0</v>
      </c>
      <c r="AD104" s="77">
        <f>'3.ВС'!AD75</f>
        <v>0</v>
      </c>
      <c r="AE104" s="77">
        <f>'3.ВС'!AE75</f>
        <v>0</v>
      </c>
      <c r="AF104" s="77">
        <f>'3.ВС'!AF75</f>
        <v>0</v>
      </c>
      <c r="AG104" s="77">
        <f>'3.ВС'!AG75</f>
        <v>0</v>
      </c>
      <c r="AH104" s="77">
        <f>'3.ВС'!AH75</f>
        <v>0</v>
      </c>
      <c r="AI104" s="77">
        <f>'3.ВС'!AI75</f>
        <v>0</v>
      </c>
      <c r="AJ104" s="77">
        <f>'3.ВС'!AJ75</f>
        <v>0</v>
      </c>
      <c r="AK104" s="77">
        <f>'3.ВС'!AK75</f>
        <v>0</v>
      </c>
      <c r="AL104" s="77">
        <f>'3.ВС'!AL75</f>
        <v>0</v>
      </c>
      <c r="AM104" s="77">
        <f>'3.ВС'!AM75</f>
        <v>0</v>
      </c>
      <c r="AN104" s="77">
        <f>'3.ВС'!AN75</f>
        <v>0</v>
      </c>
      <c r="AO104" s="77">
        <f>'3.ВС'!AO75</f>
        <v>0</v>
      </c>
      <c r="AP104" s="77">
        <f>'3.ВС'!AP75</f>
        <v>0</v>
      </c>
      <c r="AQ104" s="77">
        <f>'3.ВС'!AQ75</f>
        <v>0</v>
      </c>
      <c r="AR104" s="77">
        <f>'3.ВС'!AR75</f>
        <v>0</v>
      </c>
      <c r="AS104" s="77">
        <f>'3.ВС'!AS75</f>
        <v>0</v>
      </c>
      <c r="AT104" s="77">
        <f>'3.ВС'!AT75</f>
        <v>0</v>
      </c>
      <c r="AU104" s="77">
        <f>'3.ВС'!AU75</f>
        <v>0</v>
      </c>
      <c r="AV104" s="77">
        <f>'3.ВС'!AV75</f>
        <v>0</v>
      </c>
      <c r="AW104" s="77">
        <f>'3.ВС'!AW75</f>
        <v>0</v>
      </c>
      <c r="AX104" s="77">
        <f>'3.ВС'!AX75</f>
        <v>0</v>
      </c>
      <c r="AY104" s="77">
        <f>'3.ВС'!AY75</f>
        <v>0</v>
      </c>
      <c r="AZ104" s="77">
        <f>'3.ВС'!AZ75</f>
        <v>0</v>
      </c>
      <c r="BA104" s="77">
        <f>'3.ВС'!BA75</f>
        <v>0</v>
      </c>
      <c r="BB104" s="103">
        <v>0</v>
      </c>
      <c r="BC104" s="103">
        <v>0</v>
      </c>
    </row>
    <row r="105" spans="1:55" s="11" customFormat="1" ht="27.75" hidden="1" customHeight="1" x14ac:dyDescent="0.25">
      <c r="A105" s="27" t="s">
        <v>388</v>
      </c>
      <c r="B105" s="27"/>
      <c r="C105" s="27"/>
      <c r="D105" s="27"/>
      <c r="E105" s="12"/>
      <c r="F105" s="63" t="s">
        <v>328</v>
      </c>
      <c r="G105" s="63" t="s">
        <v>379</v>
      </c>
      <c r="H105" s="62" t="s">
        <v>389</v>
      </c>
      <c r="I105" s="63"/>
      <c r="J105" s="77">
        <f t="shared" ref="J105:AT106" si="63">J106</f>
        <v>0</v>
      </c>
      <c r="K105" s="77">
        <f t="shared" si="63"/>
        <v>0</v>
      </c>
      <c r="L105" s="77">
        <f t="shared" si="63"/>
        <v>0</v>
      </c>
      <c r="M105" s="77">
        <f t="shared" si="63"/>
        <v>0</v>
      </c>
      <c r="N105" s="77">
        <f t="shared" si="63"/>
        <v>0</v>
      </c>
      <c r="O105" s="77">
        <f t="shared" si="63"/>
        <v>0</v>
      </c>
      <c r="P105" s="77">
        <f t="shared" si="63"/>
        <v>0</v>
      </c>
      <c r="Q105" s="77">
        <f t="shared" si="63"/>
        <v>0</v>
      </c>
      <c r="R105" s="77">
        <f t="shared" si="63"/>
        <v>0</v>
      </c>
      <c r="S105" s="77">
        <f t="shared" si="63"/>
        <v>0</v>
      </c>
      <c r="T105" s="77">
        <f t="shared" si="63"/>
        <v>0</v>
      </c>
      <c r="U105" s="77">
        <f t="shared" si="63"/>
        <v>0</v>
      </c>
      <c r="V105" s="77">
        <f t="shared" si="63"/>
        <v>0</v>
      </c>
      <c r="W105" s="77">
        <f t="shared" si="63"/>
        <v>0</v>
      </c>
      <c r="X105" s="77">
        <f t="shared" si="63"/>
        <v>0</v>
      </c>
      <c r="Y105" s="77">
        <f t="shared" si="63"/>
        <v>0</v>
      </c>
      <c r="Z105" s="77">
        <f t="shared" si="63"/>
        <v>0</v>
      </c>
      <c r="AA105" s="77">
        <f t="shared" si="63"/>
        <v>0</v>
      </c>
      <c r="AB105" s="77">
        <f t="shared" si="63"/>
        <v>0</v>
      </c>
      <c r="AC105" s="77">
        <f t="shared" si="63"/>
        <v>0</v>
      </c>
      <c r="AD105" s="77">
        <f t="shared" si="63"/>
        <v>0</v>
      </c>
      <c r="AE105" s="77">
        <f t="shared" si="63"/>
        <v>0</v>
      </c>
      <c r="AF105" s="77">
        <f t="shared" si="63"/>
        <v>0</v>
      </c>
      <c r="AG105" s="77">
        <f t="shared" si="63"/>
        <v>0</v>
      </c>
      <c r="AH105" s="77">
        <f t="shared" si="63"/>
        <v>0</v>
      </c>
      <c r="AI105" s="77">
        <f t="shared" si="63"/>
        <v>0</v>
      </c>
      <c r="AJ105" s="77">
        <f t="shared" si="63"/>
        <v>0</v>
      </c>
      <c r="AK105" s="77">
        <f t="shared" si="63"/>
        <v>0</v>
      </c>
      <c r="AL105" s="77">
        <f t="shared" si="63"/>
        <v>0</v>
      </c>
      <c r="AM105" s="77">
        <f t="shared" si="63"/>
        <v>0</v>
      </c>
      <c r="AN105" s="77">
        <f t="shared" si="63"/>
        <v>0</v>
      </c>
      <c r="AO105" s="77">
        <f t="shared" si="63"/>
        <v>0</v>
      </c>
      <c r="AP105" s="77">
        <f t="shared" si="63"/>
        <v>0</v>
      </c>
      <c r="AQ105" s="77">
        <f t="shared" si="63"/>
        <v>0</v>
      </c>
      <c r="AR105" s="77">
        <f t="shared" si="63"/>
        <v>0</v>
      </c>
      <c r="AS105" s="77">
        <f t="shared" si="63"/>
        <v>0</v>
      </c>
      <c r="AT105" s="77">
        <f t="shared" si="63"/>
        <v>0</v>
      </c>
      <c r="AU105" s="77">
        <f t="shared" ref="AT105:BA106" si="64">AU106</f>
        <v>0</v>
      </c>
      <c r="AV105" s="77">
        <f t="shared" si="64"/>
        <v>0</v>
      </c>
      <c r="AW105" s="77">
        <f t="shared" si="64"/>
        <v>0</v>
      </c>
      <c r="AX105" s="77">
        <f t="shared" si="64"/>
        <v>0</v>
      </c>
      <c r="AY105" s="77">
        <f t="shared" si="64"/>
        <v>0</v>
      </c>
      <c r="AZ105" s="77">
        <f t="shared" si="64"/>
        <v>0</v>
      </c>
      <c r="BA105" s="77">
        <f t="shared" si="64"/>
        <v>0</v>
      </c>
      <c r="BB105" s="103">
        <v>0</v>
      </c>
      <c r="BC105" s="103">
        <v>0</v>
      </c>
    </row>
    <row r="106" spans="1:55" s="11" customFormat="1" ht="27.75" hidden="1" customHeight="1" x14ac:dyDescent="0.25">
      <c r="A106" s="27" t="s">
        <v>337</v>
      </c>
      <c r="B106" s="27"/>
      <c r="C106" s="27"/>
      <c r="D106" s="27"/>
      <c r="E106" s="12"/>
      <c r="F106" s="63" t="s">
        <v>328</v>
      </c>
      <c r="G106" s="63" t="s">
        <v>379</v>
      </c>
      <c r="H106" s="62" t="s">
        <v>389</v>
      </c>
      <c r="I106" s="63" t="s">
        <v>338</v>
      </c>
      <c r="J106" s="77">
        <f t="shared" si="63"/>
        <v>0</v>
      </c>
      <c r="K106" s="77">
        <f t="shared" si="63"/>
        <v>0</v>
      </c>
      <c r="L106" s="77">
        <f t="shared" si="63"/>
        <v>0</v>
      </c>
      <c r="M106" s="77">
        <f t="shared" si="63"/>
        <v>0</v>
      </c>
      <c r="N106" s="77">
        <f t="shared" si="63"/>
        <v>0</v>
      </c>
      <c r="O106" s="77">
        <f t="shared" si="63"/>
        <v>0</v>
      </c>
      <c r="P106" s="77">
        <f t="shared" si="63"/>
        <v>0</v>
      </c>
      <c r="Q106" s="77">
        <f t="shared" si="63"/>
        <v>0</v>
      </c>
      <c r="R106" s="77">
        <f t="shared" si="63"/>
        <v>0</v>
      </c>
      <c r="S106" s="77">
        <f t="shared" si="63"/>
        <v>0</v>
      </c>
      <c r="T106" s="77">
        <f t="shared" si="63"/>
        <v>0</v>
      </c>
      <c r="U106" s="77">
        <f t="shared" si="63"/>
        <v>0</v>
      </c>
      <c r="V106" s="77">
        <f t="shared" si="63"/>
        <v>0</v>
      </c>
      <c r="W106" s="77">
        <f t="shared" si="63"/>
        <v>0</v>
      </c>
      <c r="X106" s="77">
        <f t="shared" si="63"/>
        <v>0</v>
      </c>
      <c r="Y106" s="77">
        <f t="shared" si="63"/>
        <v>0</v>
      </c>
      <c r="Z106" s="77">
        <f t="shared" si="63"/>
        <v>0</v>
      </c>
      <c r="AA106" s="77">
        <f t="shared" si="63"/>
        <v>0</v>
      </c>
      <c r="AB106" s="77">
        <f t="shared" si="63"/>
        <v>0</v>
      </c>
      <c r="AC106" s="77">
        <f t="shared" si="63"/>
        <v>0</v>
      </c>
      <c r="AD106" s="77">
        <f t="shared" si="63"/>
        <v>0</v>
      </c>
      <c r="AE106" s="77">
        <f t="shared" si="63"/>
        <v>0</v>
      </c>
      <c r="AF106" s="77">
        <f t="shared" si="63"/>
        <v>0</v>
      </c>
      <c r="AG106" s="77">
        <f t="shared" si="63"/>
        <v>0</v>
      </c>
      <c r="AH106" s="77">
        <f t="shared" si="63"/>
        <v>0</v>
      </c>
      <c r="AI106" s="77">
        <f t="shared" si="63"/>
        <v>0</v>
      </c>
      <c r="AJ106" s="77">
        <f t="shared" si="63"/>
        <v>0</v>
      </c>
      <c r="AK106" s="77">
        <f t="shared" si="63"/>
        <v>0</v>
      </c>
      <c r="AL106" s="77">
        <f t="shared" si="63"/>
        <v>0</v>
      </c>
      <c r="AM106" s="77">
        <f t="shared" si="63"/>
        <v>0</v>
      </c>
      <c r="AN106" s="77">
        <f t="shared" si="63"/>
        <v>0</v>
      </c>
      <c r="AO106" s="77">
        <f t="shared" si="63"/>
        <v>0</v>
      </c>
      <c r="AP106" s="77">
        <f t="shared" si="63"/>
        <v>0</v>
      </c>
      <c r="AQ106" s="77">
        <f t="shared" si="63"/>
        <v>0</v>
      </c>
      <c r="AR106" s="77">
        <f t="shared" si="63"/>
        <v>0</v>
      </c>
      <c r="AS106" s="77">
        <f t="shared" si="63"/>
        <v>0</v>
      </c>
      <c r="AT106" s="77">
        <f t="shared" si="64"/>
        <v>0</v>
      </c>
      <c r="AU106" s="77">
        <f t="shared" si="64"/>
        <v>0</v>
      </c>
      <c r="AV106" s="77">
        <f t="shared" si="64"/>
        <v>0</v>
      </c>
      <c r="AW106" s="77">
        <f t="shared" si="64"/>
        <v>0</v>
      </c>
      <c r="AX106" s="77">
        <f t="shared" si="64"/>
        <v>0</v>
      </c>
      <c r="AY106" s="77">
        <f t="shared" si="64"/>
        <v>0</v>
      </c>
      <c r="AZ106" s="77">
        <f t="shared" si="64"/>
        <v>0</v>
      </c>
      <c r="BA106" s="77">
        <f t="shared" si="64"/>
        <v>0</v>
      </c>
      <c r="BB106" s="103">
        <v>0</v>
      </c>
      <c r="BC106" s="103">
        <v>0</v>
      </c>
    </row>
    <row r="107" spans="1:55" s="11" customFormat="1" ht="27.75" hidden="1" customHeight="1" x14ac:dyDescent="0.25">
      <c r="A107" s="27" t="s">
        <v>339</v>
      </c>
      <c r="B107" s="27"/>
      <c r="C107" s="27"/>
      <c r="D107" s="27"/>
      <c r="E107" s="12"/>
      <c r="F107" s="63" t="s">
        <v>328</v>
      </c>
      <c r="G107" s="63" t="s">
        <v>379</v>
      </c>
      <c r="H107" s="62" t="s">
        <v>389</v>
      </c>
      <c r="I107" s="63" t="s">
        <v>340</v>
      </c>
      <c r="J107" s="77">
        <f>'3.ВС'!J78</f>
        <v>0</v>
      </c>
      <c r="K107" s="77">
        <f>'3.ВС'!K78</f>
        <v>0</v>
      </c>
      <c r="L107" s="77">
        <f>'3.ВС'!L78</f>
        <v>0</v>
      </c>
      <c r="M107" s="77">
        <f>'3.ВС'!M78</f>
        <v>0</v>
      </c>
      <c r="N107" s="77">
        <f>'3.ВС'!N78</f>
        <v>0</v>
      </c>
      <c r="O107" s="77">
        <f>'3.ВС'!O78</f>
        <v>0</v>
      </c>
      <c r="P107" s="77">
        <f>'3.ВС'!P78</f>
        <v>0</v>
      </c>
      <c r="Q107" s="77">
        <f>'3.ВС'!Q78</f>
        <v>0</v>
      </c>
      <c r="R107" s="77">
        <f>'3.ВС'!R78</f>
        <v>0</v>
      </c>
      <c r="S107" s="77">
        <f>'3.ВС'!S78</f>
        <v>0</v>
      </c>
      <c r="T107" s="77">
        <f>'3.ВС'!T78</f>
        <v>0</v>
      </c>
      <c r="U107" s="77">
        <f>'3.ВС'!U78</f>
        <v>0</v>
      </c>
      <c r="V107" s="77">
        <f>'3.ВС'!V78</f>
        <v>0</v>
      </c>
      <c r="W107" s="77">
        <f>'3.ВС'!W78</f>
        <v>0</v>
      </c>
      <c r="X107" s="77">
        <f>'3.ВС'!X78</f>
        <v>0</v>
      </c>
      <c r="Y107" s="77">
        <f>'3.ВС'!Y78</f>
        <v>0</v>
      </c>
      <c r="Z107" s="77">
        <f>'3.ВС'!Z78</f>
        <v>0</v>
      </c>
      <c r="AA107" s="77">
        <f>'3.ВС'!AA78</f>
        <v>0</v>
      </c>
      <c r="AB107" s="77">
        <f>'3.ВС'!AB78</f>
        <v>0</v>
      </c>
      <c r="AC107" s="77">
        <f>'3.ВС'!AC78</f>
        <v>0</v>
      </c>
      <c r="AD107" s="77">
        <f>'3.ВС'!AD78</f>
        <v>0</v>
      </c>
      <c r="AE107" s="77">
        <f>'3.ВС'!AE78</f>
        <v>0</v>
      </c>
      <c r="AF107" s="77">
        <f>'3.ВС'!AF78</f>
        <v>0</v>
      </c>
      <c r="AG107" s="77">
        <f>'3.ВС'!AG78</f>
        <v>0</v>
      </c>
      <c r="AH107" s="77">
        <f>'3.ВС'!AH78</f>
        <v>0</v>
      </c>
      <c r="AI107" s="77">
        <f>'3.ВС'!AI78</f>
        <v>0</v>
      </c>
      <c r="AJ107" s="77">
        <f>'3.ВС'!AJ78</f>
        <v>0</v>
      </c>
      <c r="AK107" s="77">
        <f>'3.ВС'!AK78</f>
        <v>0</v>
      </c>
      <c r="AL107" s="77">
        <f>'3.ВС'!AL78</f>
        <v>0</v>
      </c>
      <c r="AM107" s="77">
        <f>'3.ВС'!AM78</f>
        <v>0</v>
      </c>
      <c r="AN107" s="77">
        <f>'3.ВС'!AN78</f>
        <v>0</v>
      </c>
      <c r="AO107" s="77">
        <f>'3.ВС'!AO78</f>
        <v>0</v>
      </c>
      <c r="AP107" s="77">
        <f>'3.ВС'!AP78</f>
        <v>0</v>
      </c>
      <c r="AQ107" s="77">
        <f>'3.ВС'!AQ78</f>
        <v>0</v>
      </c>
      <c r="AR107" s="77">
        <f>'3.ВС'!AR78</f>
        <v>0</v>
      </c>
      <c r="AS107" s="77">
        <f>'3.ВС'!AS78</f>
        <v>0</v>
      </c>
      <c r="AT107" s="77">
        <f>'3.ВС'!AT78</f>
        <v>0</v>
      </c>
      <c r="AU107" s="77">
        <f>'3.ВС'!AU78</f>
        <v>0</v>
      </c>
      <c r="AV107" s="77">
        <f>'3.ВС'!AV78</f>
        <v>0</v>
      </c>
      <c r="AW107" s="77">
        <f>'3.ВС'!AW78</f>
        <v>0</v>
      </c>
      <c r="AX107" s="77">
        <f>'3.ВС'!AX78</f>
        <v>0</v>
      </c>
      <c r="AY107" s="77">
        <f>'3.ВС'!AY78</f>
        <v>0</v>
      </c>
      <c r="AZ107" s="77">
        <f>'3.ВС'!AZ78</f>
        <v>0</v>
      </c>
      <c r="BA107" s="77">
        <f>'3.ВС'!BA78</f>
        <v>0</v>
      </c>
      <c r="BB107" s="103">
        <v>0</v>
      </c>
      <c r="BC107" s="103">
        <v>0</v>
      </c>
    </row>
    <row r="108" spans="1:55" s="120" customFormat="1" ht="47.25" customHeight="1" x14ac:dyDescent="0.25">
      <c r="A108" s="15" t="s">
        <v>390</v>
      </c>
      <c r="B108" s="12"/>
      <c r="C108" s="12"/>
      <c r="D108" s="12"/>
      <c r="E108" s="12">
        <v>851</v>
      </c>
      <c r="F108" s="62" t="s">
        <v>328</v>
      </c>
      <c r="G108" s="62" t="s">
        <v>379</v>
      </c>
      <c r="H108" s="60" t="s">
        <v>391</v>
      </c>
      <c r="I108" s="62"/>
      <c r="J108" s="77">
        <f t="shared" ref="J108:AT109" si="65">J109</f>
        <v>3019900</v>
      </c>
      <c r="K108" s="77">
        <f t="shared" si="65"/>
        <v>0</v>
      </c>
      <c r="L108" s="77">
        <f t="shared" si="65"/>
        <v>3019900</v>
      </c>
      <c r="M108" s="77">
        <f t="shared" si="65"/>
        <v>0</v>
      </c>
      <c r="N108" s="77">
        <f t="shared" si="65"/>
        <v>0</v>
      </c>
      <c r="O108" s="77">
        <f t="shared" si="65"/>
        <v>0</v>
      </c>
      <c r="P108" s="77">
        <f t="shared" si="65"/>
        <v>0</v>
      </c>
      <c r="Q108" s="77">
        <f t="shared" si="65"/>
        <v>0</v>
      </c>
      <c r="R108" s="77">
        <f t="shared" si="65"/>
        <v>3019900</v>
      </c>
      <c r="S108" s="77">
        <f t="shared" si="65"/>
        <v>0</v>
      </c>
      <c r="T108" s="77">
        <f t="shared" si="65"/>
        <v>3019900</v>
      </c>
      <c r="U108" s="77">
        <f t="shared" si="65"/>
        <v>0</v>
      </c>
      <c r="V108" s="77">
        <f t="shared" si="65"/>
        <v>124171</v>
      </c>
      <c r="W108" s="77">
        <f t="shared" si="65"/>
        <v>0</v>
      </c>
      <c r="X108" s="77">
        <f t="shared" si="65"/>
        <v>124171</v>
      </c>
      <c r="Y108" s="77">
        <f t="shared" si="65"/>
        <v>0</v>
      </c>
      <c r="Z108" s="77">
        <f t="shared" si="65"/>
        <v>3144071</v>
      </c>
      <c r="AA108" s="77">
        <f t="shared" si="65"/>
        <v>0</v>
      </c>
      <c r="AB108" s="77">
        <f t="shared" si="65"/>
        <v>3144071</v>
      </c>
      <c r="AC108" s="77">
        <f t="shared" si="65"/>
        <v>0</v>
      </c>
      <c r="AD108" s="77">
        <f t="shared" si="65"/>
        <v>2749400</v>
      </c>
      <c r="AE108" s="77">
        <f t="shared" si="65"/>
        <v>0</v>
      </c>
      <c r="AF108" s="77">
        <f t="shared" si="65"/>
        <v>2749400</v>
      </c>
      <c r="AG108" s="77">
        <f t="shared" si="65"/>
        <v>0</v>
      </c>
      <c r="AH108" s="77">
        <f t="shared" si="65"/>
        <v>0</v>
      </c>
      <c r="AI108" s="77">
        <f t="shared" si="65"/>
        <v>0</v>
      </c>
      <c r="AJ108" s="77">
        <f t="shared" si="65"/>
        <v>0</v>
      </c>
      <c r="AK108" s="77">
        <f t="shared" si="65"/>
        <v>0</v>
      </c>
      <c r="AL108" s="77">
        <f t="shared" si="65"/>
        <v>2749400</v>
      </c>
      <c r="AM108" s="77">
        <f t="shared" si="65"/>
        <v>0</v>
      </c>
      <c r="AN108" s="77">
        <f t="shared" si="65"/>
        <v>2749400</v>
      </c>
      <c r="AO108" s="77">
        <f t="shared" si="65"/>
        <v>0</v>
      </c>
      <c r="AP108" s="77">
        <f t="shared" si="65"/>
        <v>2749400</v>
      </c>
      <c r="AQ108" s="77">
        <f t="shared" si="65"/>
        <v>0</v>
      </c>
      <c r="AR108" s="77">
        <f t="shared" si="65"/>
        <v>2749400</v>
      </c>
      <c r="AS108" s="77">
        <f t="shared" si="65"/>
        <v>0</v>
      </c>
      <c r="AT108" s="77">
        <f t="shared" si="65"/>
        <v>0</v>
      </c>
      <c r="AU108" s="77">
        <f t="shared" ref="AT108:BA109" si="66">AU109</f>
        <v>0</v>
      </c>
      <c r="AV108" s="77">
        <f t="shared" si="66"/>
        <v>0</v>
      </c>
      <c r="AW108" s="77">
        <f t="shared" si="66"/>
        <v>0</v>
      </c>
      <c r="AX108" s="77">
        <f t="shared" si="66"/>
        <v>2749400</v>
      </c>
      <c r="AY108" s="77">
        <f t="shared" si="66"/>
        <v>0</v>
      </c>
      <c r="AZ108" s="77">
        <f t="shared" si="66"/>
        <v>2749400</v>
      </c>
      <c r="BA108" s="77">
        <f t="shared" si="66"/>
        <v>0</v>
      </c>
      <c r="BB108" s="103">
        <v>0</v>
      </c>
      <c r="BC108" s="103">
        <v>0</v>
      </c>
    </row>
    <row r="109" spans="1:55" s="11" customFormat="1" ht="45" customHeight="1" x14ac:dyDescent="0.25">
      <c r="A109" s="27" t="s">
        <v>392</v>
      </c>
      <c r="B109" s="27"/>
      <c r="C109" s="27"/>
      <c r="D109" s="27"/>
      <c r="E109" s="12">
        <v>851</v>
      </c>
      <c r="F109" s="63" t="s">
        <v>328</v>
      </c>
      <c r="G109" s="63" t="s">
        <v>379</v>
      </c>
      <c r="H109" s="60" t="s">
        <v>391</v>
      </c>
      <c r="I109" s="74">
        <v>600</v>
      </c>
      <c r="J109" s="77">
        <f t="shared" si="65"/>
        <v>3019900</v>
      </c>
      <c r="K109" s="77">
        <f t="shared" si="65"/>
        <v>0</v>
      </c>
      <c r="L109" s="77">
        <f t="shared" si="65"/>
        <v>3019900</v>
      </c>
      <c r="M109" s="77">
        <f t="shared" si="65"/>
        <v>0</v>
      </c>
      <c r="N109" s="77">
        <f t="shared" si="65"/>
        <v>0</v>
      </c>
      <c r="O109" s="77">
        <f t="shared" si="65"/>
        <v>0</v>
      </c>
      <c r="P109" s="77">
        <f t="shared" si="65"/>
        <v>0</v>
      </c>
      <c r="Q109" s="77">
        <f t="shared" si="65"/>
        <v>0</v>
      </c>
      <c r="R109" s="77">
        <f t="shared" si="65"/>
        <v>3019900</v>
      </c>
      <c r="S109" s="77">
        <f t="shared" si="65"/>
        <v>0</v>
      </c>
      <c r="T109" s="77">
        <f t="shared" si="65"/>
        <v>3019900</v>
      </c>
      <c r="U109" s="77">
        <f t="shared" si="65"/>
        <v>0</v>
      </c>
      <c r="V109" s="77">
        <f t="shared" si="65"/>
        <v>124171</v>
      </c>
      <c r="W109" s="77">
        <f t="shared" si="65"/>
        <v>0</v>
      </c>
      <c r="X109" s="77">
        <f t="shared" si="65"/>
        <v>124171</v>
      </c>
      <c r="Y109" s="77">
        <f t="shared" si="65"/>
        <v>0</v>
      </c>
      <c r="Z109" s="77">
        <f t="shared" si="65"/>
        <v>3144071</v>
      </c>
      <c r="AA109" s="77">
        <f t="shared" si="65"/>
        <v>0</v>
      </c>
      <c r="AB109" s="77">
        <f t="shared" si="65"/>
        <v>3144071</v>
      </c>
      <c r="AC109" s="77">
        <f t="shared" si="65"/>
        <v>0</v>
      </c>
      <c r="AD109" s="77">
        <f t="shared" si="65"/>
        <v>2749400</v>
      </c>
      <c r="AE109" s="77">
        <f t="shared" si="65"/>
        <v>0</v>
      </c>
      <c r="AF109" s="77">
        <f t="shared" si="65"/>
        <v>2749400</v>
      </c>
      <c r="AG109" s="77">
        <f t="shared" si="65"/>
        <v>0</v>
      </c>
      <c r="AH109" s="77">
        <f t="shared" si="65"/>
        <v>0</v>
      </c>
      <c r="AI109" s="77">
        <f t="shared" si="65"/>
        <v>0</v>
      </c>
      <c r="AJ109" s="77">
        <f t="shared" si="65"/>
        <v>0</v>
      </c>
      <c r="AK109" s="77">
        <f t="shared" si="65"/>
        <v>0</v>
      </c>
      <c r="AL109" s="77">
        <f t="shared" si="65"/>
        <v>2749400</v>
      </c>
      <c r="AM109" s="77">
        <f t="shared" si="65"/>
        <v>0</v>
      </c>
      <c r="AN109" s="77">
        <f t="shared" si="65"/>
        <v>2749400</v>
      </c>
      <c r="AO109" s="77">
        <f t="shared" si="65"/>
        <v>0</v>
      </c>
      <c r="AP109" s="77">
        <f t="shared" si="65"/>
        <v>2749400</v>
      </c>
      <c r="AQ109" s="77">
        <f t="shared" si="65"/>
        <v>0</v>
      </c>
      <c r="AR109" s="77">
        <f t="shared" si="65"/>
        <v>2749400</v>
      </c>
      <c r="AS109" s="77">
        <f t="shared" si="65"/>
        <v>0</v>
      </c>
      <c r="AT109" s="77">
        <f t="shared" si="66"/>
        <v>0</v>
      </c>
      <c r="AU109" s="77">
        <f t="shared" si="66"/>
        <v>0</v>
      </c>
      <c r="AV109" s="77">
        <f t="shared" si="66"/>
        <v>0</v>
      </c>
      <c r="AW109" s="77">
        <f t="shared" si="66"/>
        <v>0</v>
      </c>
      <c r="AX109" s="77">
        <f t="shared" si="66"/>
        <v>2749400</v>
      </c>
      <c r="AY109" s="77">
        <f t="shared" si="66"/>
        <v>0</v>
      </c>
      <c r="AZ109" s="77">
        <f t="shared" si="66"/>
        <v>2749400</v>
      </c>
      <c r="BA109" s="77">
        <f t="shared" si="66"/>
        <v>0</v>
      </c>
      <c r="BB109" s="103">
        <v>0</v>
      </c>
      <c r="BC109" s="103">
        <v>0</v>
      </c>
    </row>
    <row r="110" spans="1:55" s="11" customFormat="1" ht="20.25" customHeight="1" x14ac:dyDescent="0.25">
      <c r="A110" s="27" t="s">
        <v>494</v>
      </c>
      <c r="B110" s="27"/>
      <c r="C110" s="27"/>
      <c r="D110" s="27"/>
      <c r="E110" s="12">
        <v>851</v>
      </c>
      <c r="F110" s="63" t="s">
        <v>328</v>
      </c>
      <c r="G110" s="63" t="s">
        <v>379</v>
      </c>
      <c r="H110" s="60" t="s">
        <v>391</v>
      </c>
      <c r="I110" s="74">
        <v>610</v>
      </c>
      <c r="J110" s="77">
        <f>'3.ВС'!J81</f>
        <v>3019900</v>
      </c>
      <c r="K110" s="77">
        <f>'3.ВС'!K81</f>
        <v>0</v>
      </c>
      <c r="L110" s="77">
        <f>'3.ВС'!L81</f>
        <v>3019900</v>
      </c>
      <c r="M110" s="77">
        <f>'3.ВС'!M81</f>
        <v>0</v>
      </c>
      <c r="N110" s="77">
        <f>'3.ВС'!N81</f>
        <v>0</v>
      </c>
      <c r="O110" s="77">
        <f>'3.ВС'!O81</f>
        <v>0</v>
      </c>
      <c r="P110" s="77">
        <f>'3.ВС'!P81</f>
        <v>0</v>
      </c>
      <c r="Q110" s="77">
        <f>'3.ВС'!Q81</f>
        <v>0</v>
      </c>
      <c r="R110" s="77">
        <f>'3.ВС'!R81</f>
        <v>3019900</v>
      </c>
      <c r="S110" s="77">
        <f>'3.ВС'!S81</f>
        <v>0</v>
      </c>
      <c r="T110" s="77">
        <f>'3.ВС'!T81</f>
        <v>3019900</v>
      </c>
      <c r="U110" s="77">
        <f>'3.ВС'!U81</f>
        <v>0</v>
      </c>
      <c r="V110" s="77">
        <f>'3.ВС'!V81</f>
        <v>124171</v>
      </c>
      <c r="W110" s="77">
        <f>'3.ВС'!W81</f>
        <v>0</v>
      </c>
      <c r="X110" s="77">
        <f>'3.ВС'!X81</f>
        <v>124171</v>
      </c>
      <c r="Y110" s="77">
        <f>'3.ВС'!Y81</f>
        <v>0</v>
      </c>
      <c r="Z110" s="77">
        <f>'3.ВС'!Z81</f>
        <v>3144071</v>
      </c>
      <c r="AA110" s="77">
        <f>'3.ВС'!AA81</f>
        <v>0</v>
      </c>
      <c r="AB110" s="77">
        <f>'3.ВС'!AB81</f>
        <v>3144071</v>
      </c>
      <c r="AC110" s="77">
        <f>'3.ВС'!AC81</f>
        <v>0</v>
      </c>
      <c r="AD110" s="77">
        <f>'3.ВС'!AD81</f>
        <v>2749400</v>
      </c>
      <c r="AE110" s="77">
        <f>'3.ВС'!AE81</f>
        <v>0</v>
      </c>
      <c r="AF110" s="77">
        <f>'3.ВС'!AF81</f>
        <v>2749400</v>
      </c>
      <c r="AG110" s="77">
        <f>'3.ВС'!AG81</f>
        <v>0</v>
      </c>
      <c r="AH110" s="77">
        <f>'3.ВС'!AH81</f>
        <v>0</v>
      </c>
      <c r="AI110" s="77">
        <f>'3.ВС'!AI81</f>
        <v>0</v>
      </c>
      <c r="AJ110" s="77">
        <f>'3.ВС'!AJ81</f>
        <v>0</v>
      </c>
      <c r="AK110" s="77">
        <f>'3.ВС'!AK81</f>
        <v>0</v>
      </c>
      <c r="AL110" s="77">
        <f>'3.ВС'!AL81</f>
        <v>2749400</v>
      </c>
      <c r="AM110" s="77">
        <f>'3.ВС'!AM81</f>
        <v>0</v>
      </c>
      <c r="AN110" s="77">
        <f>'3.ВС'!AN81</f>
        <v>2749400</v>
      </c>
      <c r="AO110" s="77">
        <f>'3.ВС'!AO81</f>
        <v>0</v>
      </c>
      <c r="AP110" s="77">
        <f>'3.ВС'!AP81</f>
        <v>2749400</v>
      </c>
      <c r="AQ110" s="77">
        <f>'3.ВС'!AQ81</f>
        <v>0</v>
      </c>
      <c r="AR110" s="77">
        <f>'3.ВС'!AR81</f>
        <v>2749400</v>
      </c>
      <c r="AS110" s="77">
        <f>'3.ВС'!AS81</f>
        <v>0</v>
      </c>
      <c r="AT110" s="77">
        <f>'3.ВС'!AT81</f>
        <v>0</v>
      </c>
      <c r="AU110" s="77">
        <f>'3.ВС'!AU81</f>
        <v>0</v>
      </c>
      <c r="AV110" s="77">
        <f>'3.ВС'!AV81</f>
        <v>0</v>
      </c>
      <c r="AW110" s="77">
        <f>'3.ВС'!AW81</f>
        <v>0</v>
      </c>
      <c r="AX110" s="77">
        <f>'3.ВС'!AX81</f>
        <v>2749400</v>
      </c>
      <c r="AY110" s="77">
        <f>'3.ВС'!AY81</f>
        <v>0</v>
      </c>
      <c r="AZ110" s="77">
        <f>'3.ВС'!AZ81</f>
        <v>2749400</v>
      </c>
      <c r="BA110" s="77">
        <f>'3.ВС'!BA81</f>
        <v>0</v>
      </c>
      <c r="BB110" s="103">
        <v>0</v>
      </c>
      <c r="BC110" s="103">
        <v>0</v>
      </c>
    </row>
    <row r="111" spans="1:55" s="11" customFormat="1" ht="27.75" hidden="1" customHeight="1" x14ac:dyDescent="0.25">
      <c r="A111" s="61" t="s">
        <v>394</v>
      </c>
      <c r="B111" s="27"/>
      <c r="C111" s="27"/>
      <c r="D111" s="27"/>
      <c r="E111" s="12">
        <v>851</v>
      </c>
      <c r="F111" s="62" t="s">
        <v>328</v>
      </c>
      <c r="G111" s="62" t="s">
        <v>379</v>
      </c>
      <c r="H111" s="60" t="s">
        <v>395</v>
      </c>
      <c r="I111" s="74"/>
      <c r="J111" s="77">
        <f t="shared" ref="J111:AT112" si="67">J112</f>
        <v>0</v>
      </c>
      <c r="K111" s="77">
        <f t="shared" si="67"/>
        <v>0</v>
      </c>
      <c r="L111" s="77">
        <f t="shared" si="67"/>
        <v>0</v>
      </c>
      <c r="M111" s="77">
        <f t="shared" si="67"/>
        <v>0</v>
      </c>
      <c r="N111" s="77">
        <f t="shared" si="67"/>
        <v>0</v>
      </c>
      <c r="O111" s="77">
        <f t="shared" si="67"/>
        <v>0</v>
      </c>
      <c r="P111" s="77">
        <f t="shared" si="67"/>
        <v>0</v>
      </c>
      <c r="Q111" s="77">
        <f t="shared" si="67"/>
        <v>0</v>
      </c>
      <c r="R111" s="77">
        <f t="shared" si="67"/>
        <v>0</v>
      </c>
      <c r="S111" s="77">
        <f t="shared" si="67"/>
        <v>0</v>
      </c>
      <c r="T111" s="77">
        <f t="shared" si="67"/>
        <v>0</v>
      </c>
      <c r="U111" s="77">
        <f t="shared" si="67"/>
        <v>0</v>
      </c>
      <c r="V111" s="77">
        <f t="shared" si="67"/>
        <v>0</v>
      </c>
      <c r="W111" s="77">
        <f t="shared" si="67"/>
        <v>0</v>
      </c>
      <c r="X111" s="77">
        <f t="shared" si="67"/>
        <v>0</v>
      </c>
      <c r="Y111" s="77">
        <f t="shared" si="67"/>
        <v>0</v>
      </c>
      <c r="Z111" s="77">
        <f t="shared" si="67"/>
        <v>0</v>
      </c>
      <c r="AA111" s="77">
        <f t="shared" si="67"/>
        <v>0</v>
      </c>
      <c r="AB111" s="77">
        <f t="shared" si="67"/>
        <v>0</v>
      </c>
      <c r="AC111" s="77">
        <f t="shared" si="67"/>
        <v>0</v>
      </c>
      <c r="AD111" s="77">
        <f t="shared" si="67"/>
        <v>0</v>
      </c>
      <c r="AE111" s="77">
        <f t="shared" si="67"/>
        <v>0</v>
      </c>
      <c r="AF111" s="77">
        <f t="shared" si="67"/>
        <v>0</v>
      </c>
      <c r="AG111" s="77">
        <f t="shared" si="67"/>
        <v>0</v>
      </c>
      <c r="AH111" s="77">
        <f t="shared" si="67"/>
        <v>0</v>
      </c>
      <c r="AI111" s="77">
        <f t="shared" si="67"/>
        <v>0</v>
      </c>
      <c r="AJ111" s="77">
        <f t="shared" si="67"/>
        <v>0</v>
      </c>
      <c r="AK111" s="77">
        <f t="shared" si="67"/>
        <v>0</v>
      </c>
      <c r="AL111" s="77">
        <f t="shared" si="67"/>
        <v>0</v>
      </c>
      <c r="AM111" s="77">
        <f t="shared" si="67"/>
        <v>0</v>
      </c>
      <c r="AN111" s="77">
        <f t="shared" si="67"/>
        <v>0</v>
      </c>
      <c r="AO111" s="77">
        <f t="shared" si="67"/>
        <v>0</v>
      </c>
      <c r="AP111" s="77">
        <f t="shared" si="67"/>
        <v>0</v>
      </c>
      <c r="AQ111" s="77">
        <f t="shared" si="67"/>
        <v>0</v>
      </c>
      <c r="AR111" s="77">
        <f t="shared" si="67"/>
        <v>0</v>
      </c>
      <c r="AS111" s="77">
        <f t="shared" si="67"/>
        <v>0</v>
      </c>
      <c r="AT111" s="77">
        <f t="shared" si="67"/>
        <v>0</v>
      </c>
      <c r="AU111" s="77">
        <f t="shared" ref="AT111:BA112" si="68">AU112</f>
        <v>0</v>
      </c>
      <c r="AV111" s="77">
        <f t="shared" si="68"/>
        <v>0</v>
      </c>
      <c r="AW111" s="77">
        <f t="shared" si="68"/>
        <v>0</v>
      </c>
      <c r="AX111" s="77">
        <f t="shared" si="68"/>
        <v>0</v>
      </c>
      <c r="AY111" s="77">
        <f t="shared" si="68"/>
        <v>0</v>
      </c>
      <c r="AZ111" s="77">
        <f t="shared" si="68"/>
        <v>0</v>
      </c>
      <c r="BA111" s="77">
        <f t="shared" si="68"/>
        <v>0</v>
      </c>
      <c r="BB111" s="103">
        <v>0</v>
      </c>
      <c r="BC111" s="103">
        <v>0</v>
      </c>
    </row>
    <row r="112" spans="1:55" s="11" customFormat="1" ht="27.75" hidden="1" customHeight="1" x14ac:dyDescent="0.25">
      <c r="A112" s="61" t="s">
        <v>392</v>
      </c>
      <c r="B112" s="27"/>
      <c r="C112" s="27"/>
      <c r="D112" s="27"/>
      <c r="E112" s="62">
        <v>851</v>
      </c>
      <c r="F112" s="63" t="s">
        <v>328</v>
      </c>
      <c r="G112" s="63" t="s">
        <v>379</v>
      </c>
      <c r="H112" s="60" t="s">
        <v>395</v>
      </c>
      <c r="I112" s="63" t="s">
        <v>396</v>
      </c>
      <c r="J112" s="77">
        <f t="shared" si="67"/>
        <v>0</v>
      </c>
      <c r="K112" s="77">
        <f t="shared" si="67"/>
        <v>0</v>
      </c>
      <c r="L112" s="77">
        <f t="shared" si="67"/>
        <v>0</v>
      </c>
      <c r="M112" s="77">
        <f t="shared" si="67"/>
        <v>0</v>
      </c>
      <c r="N112" s="77">
        <f t="shared" si="67"/>
        <v>0</v>
      </c>
      <c r="O112" s="77">
        <f t="shared" si="67"/>
        <v>0</v>
      </c>
      <c r="P112" s="77">
        <f t="shared" si="67"/>
        <v>0</v>
      </c>
      <c r="Q112" s="77">
        <f t="shared" si="67"/>
        <v>0</v>
      </c>
      <c r="R112" s="77">
        <f t="shared" si="67"/>
        <v>0</v>
      </c>
      <c r="S112" s="77">
        <f t="shared" si="67"/>
        <v>0</v>
      </c>
      <c r="T112" s="77">
        <f t="shared" si="67"/>
        <v>0</v>
      </c>
      <c r="U112" s="77">
        <f t="shared" si="67"/>
        <v>0</v>
      </c>
      <c r="V112" s="77">
        <f t="shared" si="67"/>
        <v>0</v>
      </c>
      <c r="W112" s="77">
        <f t="shared" si="67"/>
        <v>0</v>
      </c>
      <c r="X112" s="77">
        <f t="shared" si="67"/>
        <v>0</v>
      </c>
      <c r="Y112" s="77">
        <f t="shared" si="67"/>
        <v>0</v>
      </c>
      <c r="Z112" s="77">
        <f t="shared" si="67"/>
        <v>0</v>
      </c>
      <c r="AA112" s="77">
        <f t="shared" si="67"/>
        <v>0</v>
      </c>
      <c r="AB112" s="77">
        <f t="shared" si="67"/>
        <v>0</v>
      </c>
      <c r="AC112" s="77">
        <f t="shared" si="67"/>
        <v>0</v>
      </c>
      <c r="AD112" s="77">
        <f t="shared" si="67"/>
        <v>0</v>
      </c>
      <c r="AE112" s="77">
        <f t="shared" si="67"/>
        <v>0</v>
      </c>
      <c r="AF112" s="77">
        <f t="shared" si="67"/>
        <v>0</v>
      </c>
      <c r="AG112" s="77">
        <f t="shared" si="67"/>
        <v>0</v>
      </c>
      <c r="AH112" s="77">
        <f t="shared" si="67"/>
        <v>0</v>
      </c>
      <c r="AI112" s="77">
        <f t="shared" si="67"/>
        <v>0</v>
      </c>
      <c r="AJ112" s="77">
        <f t="shared" si="67"/>
        <v>0</v>
      </c>
      <c r="AK112" s="77">
        <f t="shared" si="67"/>
        <v>0</v>
      </c>
      <c r="AL112" s="77">
        <f t="shared" si="67"/>
        <v>0</v>
      </c>
      <c r="AM112" s="77">
        <f t="shared" si="67"/>
        <v>0</v>
      </c>
      <c r="AN112" s="77">
        <f t="shared" si="67"/>
        <v>0</v>
      </c>
      <c r="AO112" s="77">
        <f t="shared" si="67"/>
        <v>0</v>
      </c>
      <c r="AP112" s="77">
        <f t="shared" si="67"/>
        <v>0</v>
      </c>
      <c r="AQ112" s="77">
        <f t="shared" si="67"/>
        <v>0</v>
      </c>
      <c r="AR112" s="77">
        <f t="shared" si="67"/>
        <v>0</v>
      </c>
      <c r="AS112" s="77">
        <f t="shared" si="67"/>
        <v>0</v>
      </c>
      <c r="AT112" s="77">
        <f t="shared" si="68"/>
        <v>0</v>
      </c>
      <c r="AU112" s="77">
        <f t="shared" si="68"/>
        <v>0</v>
      </c>
      <c r="AV112" s="77">
        <f t="shared" si="68"/>
        <v>0</v>
      </c>
      <c r="AW112" s="77">
        <f t="shared" si="68"/>
        <v>0</v>
      </c>
      <c r="AX112" s="77">
        <f t="shared" si="68"/>
        <v>0</v>
      </c>
      <c r="AY112" s="77">
        <f t="shared" si="68"/>
        <v>0</v>
      </c>
      <c r="AZ112" s="77">
        <f t="shared" si="68"/>
        <v>0</v>
      </c>
      <c r="BA112" s="77">
        <f t="shared" si="68"/>
        <v>0</v>
      </c>
      <c r="BB112" s="103">
        <v>0</v>
      </c>
      <c r="BC112" s="103">
        <v>0</v>
      </c>
    </row>
    <row r="113" spans="1:55" s="11" customFormat="1" ht="27.75" hidden="1" customHeight="1" x14ac:dyDescent="0.25">
      <c r="A113" s="61" t="s">
        <v>393</v>
      </c>
      <c r="B113" s="27"/>
      <c r="C113" s="27"/>
      <c r="D113" s="27"/>
      <c r="E113" s="62">
        <v>851</v>
      </c>
      <c r="F113" s="63" t="s">
        <v>328</v>
      </c>
      <c r="G113" s="63" t="s">
        <v>379</v>
      </c>
      <c r="H113" s="60" t="s">
        <v>395</v>
      </c>
      <c r="I113" s="63" t="s">
        <v>397</v>
      </c>
      <c r="J113" s="77">
        <f>'3.ВС'!J84</f>
        <v>0</v>
      </c>
      <c r="K113" s="77">
        <f>'3.ВС'!K84</f>
        <v>0</v>
      </c>
      <c r="L113" s="77">
        <f>'3.ВС'!L84</f>
        <v>0</v>
      </c>
      <c r="M113" s="77">
        <f>'3.ВС'!M84</f>
        <v>0</v>
      </c>
      <c r="N113" s="77">
        <f>'3.ВС'!N84</f>
        <v>0</v>
      </c>
      <c r="O113" s="77">
        <f>'3.ВС'!O84</f>
        <v>0</v>
      </c>
      <c r="P113" s="77">
        <f>'3.ВС'!P84</f>
        <v>0</v>
      </c>
      <c r="Q113" s="77">
        <f>'3.ВС'!Q84</f>
        <v>0</v>
      </c>
      <c r="R113" s="77">
        <f>'3.ВС'!R84</f>
        <v>0</v>
      </c>
      <c r="S113" s="77">
        <f>'3.ВС'!S84</f>
        <v>0</v>
      </c>
      <c r="T113" s="77">
        <f>'3.ВС'!T84</f>
        <v>0</v>
      </c>
      <c r="U113" s="77">
        <f>'3.ВС'!U84</f>
        <v>0</v>
      </c>
      <c r="V113" s="77">
        <f>'3.ВС'!V84</f>
        <v>0</v>
      </c>
      <c r="W113" s="77">
        <f>'3.ВС'!W84</f>
        <v>0</v>
      </c>
      <c r="X113" s="77">
        <f>'3.ВС'!X84</f>
        <v>0</v>
      </c>
      <c r="Y113" s="77">
        <f>'3.ВС'!Y84</f>
        <v>0</v>
      </c>
      <c r="Z113" s="77">
        <f>'3.ВС'!Z84</f>
        <v>0</v>
      </c>
      <c r="AA113" s="77">
        <f>'3.ВС'!AA84</f>
        <v>0</v>
      </c>
      <c r="AB113" s="77">
        <f>'3.ВС'!AB84</f>
        <v>0</v>
      </c>
      <c r="AC113" s="77">
        <f>'3.ВС'!AC84</f>
        <v>0</v>
      </c>
      <c r="AD113" s="77">
        <f>'3.ВС'!AD84</f>
        <v>0</v>
      </c>
      <c r="AE113" s="77">
        <f>'3.ВС'!AE84</f>
        <v>0</v>
      </c>
      <c r="AF113" s="77">
        <f>'3.ВС'!AF84</f>
        <v>0</v>
      </c>
      <c r="AG113" s="77">
        <f>'3.ВС'!AG84</f>
        <v>0</v>
      </c>
      <c r="AH113" s="77">
        <f>'3.ВС'!AH84</f>
        <v>0</v>
      </c>
      <c r="AI113" s="77">
        <f>'3.ВС'!AI84</f>
        <v>0</v>
      </c>
      <c r="AJ113" s="77">
        <f>'3.ВС'!AJ84</f>
        <v>0</v>
      </c>
      <c r="AK113" s="77">
        <f>'3.ВС'!AK84</f>
        <v>0</v>
      </c>
      <c r="AL113" s="77">
        <f>'3.ВС'!AL84</f>
        <v>0</v>
      </c>
      <c r="AM113" s="77">
        <f>'3.ВС'!AM84</f>
        <v>0</v>
      </c>
      <c r="AN113" s="77">
        <f>'3.ВС'!AN84</f>
        <v>0</v>
      </c>
      <c r="AO113" s="77">
        <f>'3.ВС'!AO84</f>
        <v>0</v>
      </c>
      <c r="AP113" s="77">
        <f>'3.ВС'!AP84</f>
        <v>0</v>
      </c>
      <c r="AQ113" s="77">
        <f>'3.ВС'!AQ84</f>
        <v>0</v>
      </c>
      <c r="AR113" s="77">
        <f>'3.ВС'!AR84</f>
        <v>0</v>
      </c>
      <c r="AS113" s="77">
        <f>'3.ВС'!AS84</f>
        <v>0</v>
      </c>
      <c r="AT113" s="77">
        <f>'3.ВС'!AT84</f>
        <v>0</v>
      </c>
      <c r="AU113" s="77">
        <f>'3.ВС'!AU84</f>
        <v>0</v>
      </c>
      <c r="AV113" s="77">
        <f>'3.ВС'!AV84</f>
        <v>0</v>
      </c>
      <c r="AW113" s="77">
        <f>'3.ВС'!AW84</f>
        <v>0</v>
      </c>
      <c r="AX113" s="77">
        <f>'3.ВС'!AX84</f>
        <v>0</v>
      </c>
      <c r="AY113" s="77">
        <f>'3.ВС'!AY84</f>
        <v>0</v>
      </c>
      <c r="AZ113" s="77">
        <f>'3.ВС'!AZ84</f>
        <v>0</v>
      </c>
      <c r="BA113" s="77">
        <f>'3.ВС'!BA84</f>
        <v>0</v>
      </c>
      <c r="BB113" s="103">
        <v>0</v>
      </c>
      <c r="BC113" s="103">
        <v>0</v>
      </c>
    </row>
    <row r="114" spans="1:55" s="11" customFormat="1" ht="27.75" hidden="1" customHeight="1" x14ac:dyDescent="0.25">
      <c r="A114" s="15" t="s">
        <v>626</v>
      </c>
      <c r="B114" s="27"/>
      <c r="C114" s="27"/>
      <c r="D114" s="27"/>
      <c r="E114" s="74">
        <v>853</v>
      </c>
      <c r="F114" s="63" t="s">
        <v>328</v>
      </c>
      <c r="G114" s="63" t="s">
        <v>379</v>
      </c>
      <c r="H114" s="62" t="s">
        <v>627</v>
      </c>
      <c r="I114" s="63"/>
      <c r="J114" s="77">
        <f t="shared" ref="J114:BA114" si="69">J116</f>
        <v>0</v>
      </c>
      <c r="K114" s="77">
        <f t="shared" si="69"/>
        <v>0</v>
      </c>
      <c r="L114" s="77">
        <f t="shared" si="69"/>
        <v>0</v>
      </c>
      <c r="M114" s="77">
        <f t="shared" si="69"/>
        <v>0</v>
      </c>
      <c r="N114" s="77">
        <f t="shared" si="69"/>
        <v>0</v>
      </c>
      <c r="O114" s="77">
        <f t="shared" si="69"/>
        <v>0</v>
      </c>
      <c r="P114" s="77">
        <f t="shared" si="69"/>
        <v>0</v>
      </c>
      <c r="Q114" s="77">
        <f t="shared" si="69"/>
        <v>0</v>
      </c>
      <c r="R114" s="77">
        <f t="shared" si="69"/>
        <v>0</v>
      </c>
      <c r="S114" s="77">
        <f t="shared" si="69"/>
        <v>0</v>
      </c>
      <c r="T114" s="77">
        <f t="shared" si="69"/>
        <v>0</v>
      </c>
      <c r="U114" s="77">
        <f t="shared" si="69"/>
        <v>0</v>
      </c>
      <c r="V114" s="77">
        <f t="shared" si="69"/>
        <v>0</v>
      </c>
      <c r="W114" s="77">
        <f t="shared" si="69"/>
        <v>0</v>
      </c>
      <c r="X114" s="77">
        <f t="shared" si="69"/>
        <v>0</v>
      </c>
      <c r="Y114" s="77">
        <f t="shared" si="69"/>
        <v>0</v>
      </c>
      <c r="Z114" s="77">
        <f t="shared" si="69"/>
        <v>0</v>
      </c>
      <c r="AA114" s="77">
        <f t="shared" si="69"/>
        <v>0</v>
      </c>
      <c r="AB114" s="77">
        <f t="shared" si="69"/>
        <v>0</v>
      </c>
      <c r="AC114" s="77">
        <f t="shared" si="69"/>
        <v>0</v>
      </c>
      <c r="AD114" s="77">
        <f t="shared" si="69"/>
        <v>3068019</v>
      </c>
      <c r="AE114" s="77">
        <f t="shared" si="69"/>
        <v>0</v>
      </c>
      <c r="AF114" s="77">
        <f t="shared" si="69"/>
        <v>3068019</v>
      </c>
      <c r="AG114" s="77">
        <f t="shared" si="69"/>
        <v>0</v>
      </c>
      <c r="AH114" s="77">
        <f t="shared" si="69"/>
        <v>1740.15</v>
      </c>
      <c r="AI114" s="77">
        <f t="shared" si="69"/>
        <v>0</v>
      </c>
      <c r="AJ114" s="77">
        <f t="shared" si="69"/>
        <v>1740.15</v>
      </c>
      <c r="AK114" s="77">
        <f t="shared" si="69"/>
        <v>0</v>
      </c>
      <c r="AL114" s="77">
        <f t="shared" si="69"/>
        <v>3069759.15</v>
      </c>
      <c r="AM114" s="77">
        <f t="shared" si="69"/>
        <v>0</v>
      </c>
      <c r="AN114" s="77">
        <f t="shared" si="69"/>
        <v>3069759.15</v>
      </c>
      <c r="AO114" s="77">
        <f t="shared" si="69"/>
        <v>0</v>
      </c>
      <c r="AP114" s="77">
        <f t="shared" si="69"/>
        <v>6116341</v>
      </c>
      <c r="AQ114" s="77">
        <f t="shared" si="69"/>
        <v>0</v>
      </c>
      <c r="AR114" s="77">
        <f t="shared" si="69"/>
        <v>6116341</v>
      </c>
      <c r="AS114" s="77">
        <f t="shared" si="69"/>
        <v>0</v>
      </c>
      <c r="AT114" s="77">
        <f t="shared" si="69"/>
        <v>2.1800000000000002</v>
      </c>
      <c r="AU114" s="77">
        <f t="shared" si="69"/>
        <v>0</v>
      </c>
      <c r="AV114" s="77">
        <f t="shared" si="69"/>
        <v>2.1800000000000002</v>
      </c>
      <c r="AW114" s="77">
        <f t="shared" si="69"/>
        <v>0</v>
      </c>
      <c r="AX114" s="77">
        <f t="shared" si="69"/>
        <v>6116343.1799999997</v>
      </c>
      <c r="AY114" s="77">
        <f t="shared" si="69"/>
        <v>0</v>
      </c>
      <c r="AZ114" s="77">
        <f t="shared" si="69"/>
        <v>6116343.1799999997</v>
      </c>
      <c r="BA114" s="77">
        <f t="shared" si="69"/>
        <v>0</v>
      </c>
      <c r="BB114" s="103">
        <v>0</v>
      </c>
      <c r="BC114" s="103">
        <v>0</v>
      </c>
    </row>
    <row r="115" spans="1:55" s="11" customFormat="1" ht="27.75" hidden="1" customHeight="1" x14ac:dyDescent="0.25">
      <c r="A115" s="27" t="s">
        <v>360</v>
      </c>
      <c r="B115" s="12" t="s">
        <v>328</v>
      </c>
      <c r="C115" s="12" t="s">
        <v>379</v>
      </c>
      <c r="D115" s="12" t="s">
        <v>627</v>
      </c>
      <c r="E115" s="12" t="s">
        <v>361</v>
      </c>
      <c r="F115" s="63" t="s">
        <v>328</v>
      </c>
      <c r="G115" s="63" t="s">
        <v>379</v>
      </c>
      <c r="H115" s="62" t="s">
        <v>627</v>
      </c>
      <c r="I115" s="63" t="s">
        <v>361</v>
      </c>
      <c r="J115" s="77">
        <f t="shared" ref="J115:BA115" si="70">J116</f>
        <v>0</v>
      </c>
      <c r="K115" s="77">
        <f t="shared" si="70"/>
        <v>0</v>
      </c>
      <c r="L115" s="77">
        <f t="shared" si="70"/>
        <v>0</v>
      </c>
      <c r="M115" s="77">
        <f t="shared" si="70"/>
        <v>0</v>
      </c>
      <c r="N115" s="77">
        <f t="shared" si="70"/>
        <v>0</v>
      </c>
      <c r="O115" s="77">
        <f t="shared" si="70"/>
        <v>0</v>
      </c>
      <c r="P115" s="77">
        <f t="shared" si="70"/>
        <v>0</v>
      </c>
      <c r="Q115" s="77">
        <f t="shared" si="70"/>
        <v>0</v>
      </c>
      <c r="R115" s="77">
        <f t="shared" si="70"/>
        <v>0</v>
      </c>
      <c r="S115" s="77">
        <f t="shared" si="70"/>
        <v>0</v>
      </c>
      <c r="T115" s="77">
        <f t="shared" si="70"/>
        <v>0</v>
      </c>
      <c r="U115" s="77">
        <f t="shared" si="70"/>
        <v>0</v>
      </c>
      <c r="V115" s="77">
        <f t="shared" si="70"/>
        <v>0</v>
      </c>
      <c r="W115" s="77">
        <f t="shared" si="70"/>
        <v>0</v>
      </c>
      <c r="X115" s="77">
        <f t="shared" si="70"/>
        <v>0</v>
      </c>
      <c r="Y115" s="77">
        <f t="shared" si="70"/>
        <v>0</v>
      </c>
      <c r="Z115" s="77">
        <f t="shared" si="70"/>
        <v>0</v>
      </c>
      <c r="AA115" s="77">
        <f t="shared" si="70"/>
        <v>0</v>
      </c>
      <c r="AB115" s="77">
        <f t="shared" si="70"/>
        <v>0</v>
      </c>
      <c r="AC115" s="77">
        <f t="shared" si="70"/>
        <v>0</v>
      </c>
      <c r="AD115" s="77">
        <f t="shared" si="70"/>
        <v>3068019</v>
      </c>
      <c r="AE115" s="77">
        <f t="shared" si="70"/>
        <v>0</v>
      </c>
      <c r="AF115" s="77">
        <f t="shared" si="70"/>
        <v>3068019</v>
      </c>
      <c r="AG115" s="77">
        <f t="shared" si="70"/>
        <v>0</v>
      </c>
      <c r="AH115" s="77">
        <f t="shared" si="70"/>
        <v>1740.15</v>
      </c>
      <c r="AI115" s="77">
        <f t="shared" si="70"/>
        <v>0</v>
      </c>
      <c r="AJ115" s="77">
        <f t="shared" si="70"/>
        <v>1740.15</v>
      </c>
      <c r="AK115" s="77">
        <f t="shared" si="70"/>
        <v>0</v>
      </c>
      <c r="AL115" s="77">
        <f t="shared" si="70"/>
        <v>3069759.15</v>
      </c>
      <c r="AM115" s="77">
        <f t="shared" si="70"/>
        <v>0</v>
      </c>
      <c r="AN115" s="77">
        <f t="shared" si="70"/>
        <v>3069759.15</v>
      </c>
      <c r="AO115" s="77">
        <f t="shared" si="70"/>
        <v>0</v>
      </c>
      <c r="AP115" s="77">
        <f t="shared" si="70"/>
        <v>6116341</v>
      </c>
      <c r="AQ115" s="77">
        <f t="shared" si="70"/>
        <v>0</v>
      </c>
      <c r="AR115" s="77">
        <f t="shared" si="70"/>
        <v>6116341</v>
      </c>
      <c r="AS115" s="77">
        <f t="shared" si="70"/>
        <v>0</v>
      </c>
      <c r="AT115" s="77">
        <f t="shared" si="70"/>
        <v>2.1800000000000002</v>
      </c>
      <c r="AU115" s="77">
        <f t="shared" si="70"/>
        <v>0</v>
      </c>
      <c r="AV115" s="77">
        <f t="shared" si="70"/>
        <v>2.1800000000000002</v>
      </c>
      <c r="AW115" s="77">
        <f t="shared" si="70"/>
        <v>0</v>
      </c>
      <c r="AX115" s="77">
        <f t="shared" si="70"/>
        <v>6116343.1799999997</v>
      </c>
      <c r="AY115" s="77">
        <f t="shared" si="70"/>
        <v>0</v>
      </c>
      <c r="AZ115" s="77">
        <f t="shared" si="70"/>
        <v>6116343.1799999997</v>
      </c>
      <c r="BA115" s="77">
        <f t="shared" si="70"/>
        <v>0</v>
      </c>
      <c r="BB115" s="103">
        <v>0</v>
      </c>
      <c r="BC115" s="103">
        <v>0</v>
      </c>
    </row>
    <row r="116" spans="1:55" s="11" customFormat="1" ht="27.75" hidden="1" customHeight="1" x14ac:dyDescent="0.25">
      <c r="A116" s="15" t="s">
        <v>624</v>
      </c>
      <c r="B116" s="27"/>
      <c r="C116" s="27"/>
      <c r="D116" s="27"/>
      <c r="E116" s="74">
        <v>853</v>
      </c>
      <c r="F116" s="63" t="s">
        <v>328</v>
      </c>
      <c r="G116" s="63" t="s">
        <v>379</v>
      </c>
      <c r="H116" s="62" t="s">
        <v>627</v>
      </c>
      <c r="I116" s="63" t="s">
        <v>625</v>
      </c>
      <c r="J116" s="77">
        <f>'3.ВС'!J474</f>
        <v>0</v>
      </c>
      <c r="K116" s="77">
        <f>'3.ВС'!K474</f>
        <v>0</v>
      </c>
      <c r="L116" s="77">
        <f>'3.ВС'!L474</f>
        <v>0</v>
      </c>
      <c r="M116" s="77">
        <f>'3.ВС'!M474</f>
        <v>0</v>
      </c>
      <c r="N116" s="77">
        <f>'3.ВС'!N474</f>
        <v>0</v>
      </c>
      <c r="O116" s="77">
        <f>'3.ВС'!O474</f>
        <v>0</v>
      </c>
      <c r="P116" s="77">
        <f>'3.ВС'!P474</f>
        <v>0</v>
      </c>
      <c r="Q116" s="77">
        <f>'3.ВС'!Q474</f>
        <v>0</v>
      </c>
      <c r="R116" s="77">
        <f>'3.ВС'!R474</f>
        <v>0</v>
      </c>
      <c r="S116" s="77">
        <f>'3.ВС'!S474</f>
        <v>0</v>
      </c>
      <c r="T116" s="77">
        <f>'3.ВС'!T474</f>
        <v>0</v>
      </c>
      <c r="U116" s="77">
        <f>'3.ВС'!U474</f>
        <v>0</v>
      </c>
      <c r="V116" s="77">
        <f>'3.ВС'!V474</f>
        <v>0</v>
      </c>
      <c r="W116" s="77">
        <f>'3.ВС'!W474</f>
        <v>0</v>
      </c>
      <c r="X116" s="77">
        <f>'3.ВС'!X474</f>
        <v>0</v>
      </c>
      <c r="Y116" s="77">
        <f>'3.ВС'!Y474</f>
        <v>0</v>
      </c>
      <c r="Z116" s="77">
        <f>'3.ВС'!Z474</f>
        <v>0</v>
      </c>
      <c r="AA116" s="77">
        <f>'3.ВС'!AA474</f>
        <v>0</v>
      </c>
      <c r="AB116" s="77">
        <f>'3.ВС'!AB474</f>
        <v>0</v>
      </c>
      <c r="AC116" s="77">
        <f>'3.ВС'!AC474</f>
        <v>0</v>
      </c>
      <c r="AD116" s="77">
        <f>'3.ВС'!AD474</f>
        <v>3068019</v>
      </c>
      <c r="AE116" s="77">
        <f>'3.ВС'!AE474</f>
        <v>0</v>
      </c>
      <c r="AF116" s="77">
        <f>'3.ВС'!AF474</f>
        <v>3068019</v>
      </c>
      <c r="AG116" s="77">
        <f>'3.ВС'!AG474</f>
        <v>0</v>
      </c>
      <c r="AH116" s="77">
        <f>'3.ВС'!AH474</f>
        <v>1740.15</v>
      </c>
      <c r="AI116" s="77">
        <f>'3.ВС'!AI474</f>
        <v>0</v>
      </c>
      <c r="AJ116" s="77">
        <f>'3.ВС'!AJ474</f>
        <v>1740.15</v>
      </c>
      <c r="AK116" s="77">
        <f>'3.ВС'!AK474</f>
        <v>0</v>
      </c>
      <c r="AL116" s="77">
        <f>'3.ВС'!AL474</f>
        <v>3069759.15</v>
      </c>
      <c r="AM116" s="77">
        <f>'3.ВС'!AM474</f>
        <v>0</v>
      </c>
      <c r="AN116" s="77">
        <f>'3.ВС'!AN474</f>
        <v>3069759.15</v>
      </c>
      <c r="AO116" s="77">
        <f>'3.ВС'!AO474</f>
        <v>0</v>
      </c>
      <c r="AP116" s="77">
        <f>'3.ВС'!AP474</f>
        <v>6116341</v>
      </c>
      <c r="AQ116" s="77">
        <f>'3.ВС'!AQ474</f>
        <v>0</v>
      </c>
      <c r="AR116" s="77">
        <f>'3.ВС'!AR474</f>
        <v>6116341</v>
      </c>
      <c r="AS116" s="77">
        <f>'3.ВС'!AS474</f>
        <v>0</v>
      </c>
      <c r="AT116" s="77">
        <f>'3.ВС'!AT474</f>
        <v>2.1800000000000002</v>
      </c>
      <c r="AU116" s="77">
        <f>'3.ВС'!AU474</f>
        <v>0</v>
      </c>
      <c r="AV116" s="77">
        <f>'3.ВС'!AV474</f>
        <v>2.1800000000000002</v>
      </c>
      <c r="AW116" s="77">
        <f>'3.ВС'!AW474</f>
        <v>0</v>
      </c>
      <c r="AX116" s="77">
        <f>'3.ВС'!AX474</f>
        <v>6116343.1799999997</v>
      </c>
      <c r="AY116" s="77">
        <f>'3.ВС'!AY474</f>
        <v>0</v>
      </c>
      <c r="AZ116" s="77">
        <f>'3.ВС'!AZ474</f>
        <v>6116343.1799999997</v>
      </c>
      <c r="BA116" s="77">
        <f>'3.ВС'!BA474</f>
        <v>0</v>
      </c>
      <c r="BB116" s="103">
        <v>0</v>
      </c>
      <c r="BC116" s="103">
        <v>0</v>
      </c>
    </row>
    <row r="117" spans="1:55" s="11" customFormat="1" ht="27.75" hidden="1" customHeight="1" x14ac:dyDescent="0.25">
      <c r="A117" s="15" t="s">
        <v>398</v>
      </c>
      <c r="B117" s="27"/>
      <c r="C117" s="27"/>
      <c r="D117" s="27"/>
      <c r="E117" s="74">
        <v>851</v>
      </c>
      <c r="F117" s="63" t="s">
        <v>399</v>
      </c>
      <c r="G117" s="63"/>
      <c r="H117" s="62"/>
      <c r="I117" s="63"/>
      <c r="J117" s="77">
        <f t="shared" ref="J117:AT118" si="71">J118</f>
        <v>1901934.4</v>
      </c>
      <c r="K117" s="77">
        <f t="shared" si="71"/>
        <v>1188709</v>
      </c>
      <c r="L117" s="77">
        <f t="shared" si="71"/>
        <v>0</v>
      </c>
      <c r="M117" s="77">
        <f t="shared" si="71"/>
        <v>713225.4</v>
      </c>
      <c r="N117" s="77">
        <f t="shared" si="71"/>
        <v>0</v>
      </c>
      <c r="O117" s="77">
        <f t="shared" si="71"/>
        <v>0</v>
      </c>
      <c r="P117" s="77">
        <f t="shared" si="71"/>
        <v>0</v>
      </c>
      <c r="Q117" s="77">
        <f t="shared" si="71"/>
        <v>0</v>
      </c>
      <c r="R117" s="77">
        <f t="shared" si="71"/>
        <v>1901934.4</v>
      </c>
      <c r="S117" s="77">
        <f t="shared" si="71"/>
        <v>1188709</v>
      </c>
      <c r="T117" s="77">
        <f t="shared" si="71"/>
        <v>0</v>
      </c>
      <c r="U117" s="77">
        <f t="shared" si="71"/>
        <v>713225.4</v>
      </c>
      <c r="V117" s="77">
        <f t="shared" si="71"/>
        <v>0</v>
      </c>
      <c r="W117" s="77">
        <f t="shared" si="71"/>
        <v>0</v>
      </c>
      <c r="X117" s="77">
        <f t="shared" si="71"/>
        <v>0</v>
      </c>
      <c r="Y117" s="77">
        <f t="shared" si="71"/>
        <v>0</v>
      </c>
      <c r="Z117" s="77">
        <f t="shared" si="71"/>
        <v>1901934.4</v>
      </c>
      <c r="AA117" s="77">
        <f t="shared" si="71"/>
        <v>1188709</v>
      </c>
      <c r="AB117" s="77">
        <f t="shared" si="71"/>
        <v>0</v>
      </c>
      <c r="AC117" s="77">
        <f t="shared" si="71"/>
        <v>713225.4</v>
      </c>
      <c r="AD117" s="77">
        <f t="shared" si="71"/>
        <v>1963505.6</v>
      </c>
      <c r="AE117" s="77">
        <f t="shared" si="71"/>
        <v>1227191</v>
      </c>
      <c r="AF117" s="77">
        <f t="shared" si="71"/>
        <v>0</v>
      </c>
      <c r="AG117" s="77">
        <f t="shared" si="71"/>
        <v>736314.6</v>
      </c>
      <c r="AH117" s="77">
        <f t="shared" si="71"/>
        <v>0</v>
      </c>
      <c r="AI117" s="77">
        <f t="shared" si="71"/>
        <v>0</v>
      </c>
      <c r="AJ117" s="77">
        <f t="shared" si="71"/>
        <v>0</v>
      </c>
      <c r="AK117" s="77">
        <f t="shared" si="71"/>
        <v>0</v>
      </c>
      <c r="AL117" s="77">
        <f t="shared" si="71"/>
        <v>1963505.6</v>
      </c>
      <c r="AM117" s="77">
        <f t="shared" si="71"/>
        <v>1227191</v>
      </c>
      <c r="AN117" s="77">
        <f t="shared" si="71"/>
        <v>0</v>
      </c>
      <c r="AO117" s="77">
        <f t="shared" si="71"/>
        <v>736314.6</v>
      </c>
      <c r="AP117" s="77">
        <f t="shared" si="71"/>
        <v>2030214.4</v>
      </c>
      <c r="AQ117" s="77">
        <f t="shared" si="71"/>
        <v>1268884</v>
      </c>
      <c r="AR117" s="77">
        <f t="shared" si="71"/>
        <v>0</v>
      </c>
      <c r="AS117" s="77">
        <f t="shared" si="71"/>
        <v>761330.4</v>
      </c>
      <c r="AT117" s="77">
        <f t="shared" si="71"/>
        <v>0</v>
      </c>
      <c r="AU117" s="77">
        <f t="shared" ref="AT117:BA118" si="72">AU118</f>
        <v>0</v>
      </c>
      <c r="AV117" s="77">
        <f t="shared" si="72"/>
        <v>0</v>
      </c>
      <c r="AW117" s="77">
        <f t="shared" si="72"/>
        <v>0</v>
      </c>
      <c r="AX117" s="77">
        <f t="shared" si="72"/>
        <v>2030214.4</v>
      </c>
      <c r="AY117" s="77">
        <f t="shared" si="72"/>
        <v>1268884</v>
      </c>
      <c r="AZ117" s="77">
        <f t="shared" si="72"/>
        <v>0</v>
      </c>
      <c r="BA117" s="77">
        <f t="shared" si="72"/>
        <v>761330.4</v>
      </c>
      <c r="BB117" s="103">
        <v>0</v>
      </c>
      <c r="BC117" s="103">
        <v>0</v>
      </c>
    </row>
    <row r="118" spans="1:55" s="136" customFormat="1" ht="27.75" hidden="1" customHeight="1" x14ac:dyDescent="0.25">
      <c r="A118" s="15" t="s">
        <v>400</v>
      </c>
      <c r="B118" s="15"/>
      <c r="C118" s="15"/>
      <c r="D118" s="15"/>
      <c r="E118" s="74">
        <v>851</v>
      </c>
      <c r="F118" s="63" t="s">
        <v>399</v>
      </c>
      <c r="G118" s="63" t="s">
        <v>401</v>
      </c>
      <c r="H118" s="62"/>
      <c r="I118" s="63"/>
      <c r="J118" s="77">
        <f t="shared" si="71"/>
        <v>1901934.4</v>
      </c>
      <c r="K118" s="77">
        <f t="shared" si="71"/>
        <v>1188709</v>
      </c>
      <c r="L118" s="77">
        <f t="shared" si="71"/>
        <v>0</v>
      </c>
      <c r="M118" s="77">
        <f t="shared" si="71"/>
        <v>713225.4</v>
      </c>
      <c r="N118" s="77">
        <f t="shared" si="71"/>
        <v>0</v>
      </c>
      <c r="O118" s="77">
        <f t="shared" si="71"/>
        <v>0</v>
      </c>
      <c r="P118" s="77">
        <f t="shared" si="71"/>
        <v>0</v>
      </c>
      <c r="Q118" s="77">
        <f t="shared" si="71"/>
        <v>0</v>
      </c>
      <c r="R118" s="77">
        <f t="shared" si="71"/>
        <v>1901934.4</v>
      </c>
      <c r="S118" s="77">
        <f t="shared" si="71"/>
        <v>1188709</v>
      </c>
      <c r="T118" s="77">
        <f t="shared" si="71"/>
        <v>0</v>
      </c>
      <c r="U118" s="77">
        <f t="shared" si="71"/>
        <v>713225.4</v>
      </c>
      <c r="V118" s="77">
        <f t="shared" si="71"/>
        <v>0</v>
      </c>
      <c r="W118" s="77">
        <f t="shared" si="71"/>
        <v>0</v>
      </c>
      <c r="X118" s="77">
        <f t="shared" si="71"/>
        <v>0</v>
      </c>
      <c r="Y118" s="77">
        <f t="shared" si="71"/>
        <v>0</v>
      </c>
      <c r="Z118" s="77">
        <f t="shared" si="71"/>
        <v>1901934.4</v>
      </c>
      <c r="AA118" s="77">
        <f t="shared" si="71"/>
        <v>1188709</v>
      </c>
      <c r="AB118" s="77">
        <f t="shared" si="71"/>
        <v>0</v>
      </c>
      <c r="AC118" s="77">
        <f t="shared" si="71"/>
        <v>713225.4</v>
      </c>
      <c r="AD118" s="77">
        <f t="shared" si="71"/>
        <v>1963505.6</v>
      </c>
      <c r="AE118" s="77">
        <f t="shared" si="71"/>
        <v>1227191</v>
      </c>
      <c r="AF118" s="77">
        <f t="shared" si="71"/>
        <v>0</v>
      </c>
      <c r="AG118" s="77">
        <f t="shared" si="71"/>
        <v>736314.6</v>
      </c>
      <c r="AH118" s="77">
        <f t="shared" si="71"/>
        <v>0</v>
      </c>
      <c r="AI118" s="77">
        <f t="shared" si="71"/>
        <v>0</v>
      </c>
      <c r="AJ118" s="77">
        <f t="shared" si="71"/>
        <v>0</v>
      </c>
      <c r="AK118" s="77">
        <f t="shared" si="71"/>
        <v>0</v>
      </c>
      <c r="AL118" s="77">
        <f t="shared" si="71"/>
        <v>1963505.6</v>
      </c>
      <c r="AM118" s="77">
        <f t="shared" si="71"/>
        <v>1227191</v>
      </c>
      <c r="AN118" s="77">
        <f t="shared" si="71"/>
        <v>0</v>
      </c>
      <c r="AO118" s="77">
        <f t="shared" si="71"/>
        <v>736314.6</v>
      </c>
      <c r="AP118" s="77">
        <f t="shared" si="71"/>
        <v>2030214.4</v>
      </c>
      <c r="AQ118" s="77">
        <f t="shared" si="71"/>
        <v>1268884</v>
      </c>
      <c r="AR118" s="77">
        <f t="shared" si="71"/>
        <v>0</v>
      </c>
      <c r="AS118" s="77">
        <f t="shared" si="71"/>
        <v>761330.4</v>
      </c>
      <c r="AT118" s="77">
        <f t="shared" si="72"/>
        <v>0</v>
      </c>
      <c r="AU118" s="77">
        <f t="shared" si="72"/>
        <v>0</v>
      </c>
      <c r="AV118" s="77">
        <f t="shared" si="72"/>
        <v>0</v>
      </c>
      <c r="AW118" s="77">
        <f t="shared" si="72"/>
        <v>0</v>
      </c>
      <c r="AX118" s="77">
        <f t="shared" si="72"/>
        <v>2030214.4</v>
      </c>
      <c r="AY118" s="77">
        <f t="shared" si="72"/>
        <v>1268884</v>
      </c>
      <c r="AZ118" s="77">
        <f t="shared" si="72"/>
        <v>0</v>
      </c>
      <c r="BA118" s="77">
        <f t="shared" si="72"/>
        <v>761330.4</v>
      </c>
      <c r="BB118" s="103">
        <v>0</v>
      </c>
      <c r="BC118" s="103">
        <v>0</v>
      </c>
    </row>
    <row r="119" spans="1:55" s="120" customFormat="1" ht="27.75" hidden="1" customHeight="1" x14ac:dyDescent="0.25">
      <c r="A119" s="15" t="s">
        <v>402</v>
      </c>
      <c r="B119" s="15"/>
      <c r="C119" s="15"/>
      <c r="D119" s="15"/>
      <c r="E119" s="74">
        <v>851</v>
      </c>
      <c r="F119" s="12" t="s">
        <v>399</v>
      </c>
      <c r="G119" s="12" t="s">
        <v>401</v>
      </c>
      <c r="H119" s="60" t="s">
        <v>403</v>
      </c>
      <c r="I119" s="12" t="s">
        <v>326</v>
      </c>
      <c r="J119" s="77">
        <f t="shared" ref="J119:BA119" si="73">J120+J122+J124</f>
        <v>1901934.4</v>
      </c>
      <c r="K119" s="77">
        <f t="shared" si="73"/>
        <v>1188709</v>
      </c>
      <c r="L119" s="77">
        <f t="shared" si="73"/>
        <v>0</v>
      </c>
      <c r="M119" s="77">
        <f t="shared" si="73"/>
        <v>713225.4</v>
      </c>
      <c r="N119" s="77">
        <f t="shared" si="73"/>
        <v>0</v>
      </c>
      <c r="O119" s="77">
        <f t="shared" si="73"/>
        <v>0</v>
      </c>
      <c r="P119" s="77">
        <f t="shared" si="73"/>
        <v>0</v>
      </c>
      <c r="Q119" s="77">
        <f t="shared" si="73"/>
        <v>0</v>
      </c>
      <c r="R119" s="77">
        <f t="shared" si="73"/>
        <v>1901934.4</v>
      </c>
      <c r="S119" s="77">
        <f t="shared" si="73"/>
        <v>1188709</v>
      </c>
      <c r="T119" s="77">
        <f t="shared" si="73"/>
        <v>0</v>
      </c>
      <c r="U119" s="77">
        <f t="shared" si="73"/>
        <v>713225.4</v>
      </c>
      <c r="V119" s="77">
        <f t="shared" si="73"/>
        <v>0</v>
      </c>
      <c r="W119" s="77">
        <f t="shared" si="73"/>
        <v>0</v>
      </c>
      <c r="X119" s="77">
        <f t="shared" si="73"/>
        <v>0</v>
      </c>
      <c r="Y119" s="77">
        <f t="shared" si="73"/>
        <v>0</v>
      </c>
      <c r="Z119" s="77">
        <f t="shared" si="73"/>
        <v>1901934.4</v>
      </c>
      <c r="AA119" s="77">
        <f t="shared" si="73"/>
        <v>1188709</v>
      </c>
      <c r="AB119" s="77">
        <f t="shared" si="73"/>
        <v>0</v>
      </c>
      <c r="AC119" s="77">
        <f t="shared" si="73"/>
        <v>713225.4</v>
      </c>
      <c r="AD119" s="77">
        <f t="shared" si="73"/>
        <v>1963505.6</v>
      </c>
      <c r="AE119" s="77">
        <f t="shared" si="73"/>
        <v>1227191</v>
      </c>
      <c r="AF119" s="77">
        <f t="shared" si="73"/>
        <v>0</v>
      </c>
      <c r="AG119" s="77">
        <f t="shared" si="73"/>
        <v>736314.6</v>
      </c>
      <c r="AH119" s="77">
        <f t="shared" si="73"/>
        <v>0</v>
      </c>
      <c r="AI119" s="77">
        <f t="shared" si="73"/>
        <v>0</v>
      </c>
      <c r="AJ119" s="77">
        <f t="shared" si="73"/>
        <v>0</v>
      </c>
      <c r="AK119" s="77">
        <f t="shared" si="73"/>
        <v>0</v>
      </c>
      <c r="AL119" s="77">
        <f t="shared" si="73"/>
        <v>1963505.6</v>
      </c>
      <c r="AM119" s="77">
        <f t="shared" si="73"/>
        <v>1227191</v>
      </c>
      <c r="AN119" s="77">
        <f t="shared" si="73"/>
        <v>0</v>
      </c>
      <c r="AO119" s="77">
        <f t="shared" si="73"/>
        <v>736314.6</v>
      </c>
      <c r="AP119" s="77">
        <f t="shared" si="73"/>
        <v>2030214.4</v>
      </c>
      <c r="AQ119" s="77">
        <f t="shared" si="73"/>
        <v>1268884</v>
      </c>
      <c r="AR119" s="77">
        <f t="shared" si="73"/>
        <v>0</v>
      </c>
      <c r="AS119" s="77">
        <f t="shared" si="73"/>
        <v>761330.4</v>
      </c>
      <c r="AT119" s="77">
        <f t="shared" si="73"/>
        <v>0</v>
      </c>
      <c r="AU119" s="77">
        <f t="shared" si="73"/>
        <v>0</v>
      </c>
      <c r="AV119" s="77">
        <f t="shared" si="73"/>
        <v>0</v>
      </c>
      <c r="AW119" s="77">
        <f t="shared" si="73"/>
        <v>0</v>
      </c>
      <c r="AX119" s="77">
        <f t="shared" si="73"/>
        <v>2030214.4</v>
      </c>
      <c r="AY119" s="77">
        <f t="shared" si="73"/>
        <v>1268884</v>
      </c>
      <c r="AZ119" s="77">
        <f t="shared" si="73"/>
        <v>0</v>
      </c>
      <c r="BA119" s="77">
        <f t="shared" si="73"/>
        <v>761330.4</v>
      </c>
      <c r="BB119" s="103">
        <v>0</v>
      </c>
      <c r="BC119" s="103">
        <v>0</v>
      </c>
    </row>
    <row r="120" spans="1:55" s="11" customFormat="1" ht="27.75" hidden="1" customHeight="1" x14ac:dyDescent="0.25">
      <c r="A120" s="15" t="s">
        <v>333</v>
      </c>
      <c r="B120" s="12"/>
      <c r="C120" s="12"/>
      <c r="D120" s="12"/>
      <c r="E120" s="12">
        <v>851</v>
      </c>
      <c r="F120" s="63" t="s">
        <v>399</v>
      </c>
      <c r="G120" s="63" t="s">
        <v>401</v>
      </c>
      <c r="H120" s="60" t="s">
        <v>403</v>
      </c>
      <c r="I120" s="63" t="s">
        <v>334</v>
      </c>
      <c r="J120" s="77">
        <f t="shared" ref="J120:BA120" si="74">J121</f>
        <v>690800</v>
      </c>
      <c r="K120" s="77">
        <f t="shared" si="74"/>
        <v>0</v>
      </c>
      <c r="L120" s="77">
        <f t="shared" si="74"/>
        <v>0</v>
      </c>
      <c r="M120" s="77">
        <f t="shared" si="74"/>
        <v>690800</v>
      </c>
      <c r="N120" s="77">
        <f t="shared" si="74"/>
        <v>0</v>
      </c>
      <c r="O120" s="77">
        <f t="shared" si="74"/>
        <v>0</v>
      </c>
      <c r="P120" s="77">
        <f t="shared" si="74"/>
        <v>0</v>
      </c>
      <c r="Q120" s="77">
        <f t="shared" si="74"/>
        <v>0</v>
      </c>
      <c r="R120" s="77">
        <f t="shared" si="74"/>
        <v>690800</v>
      </c>
      <c r="S120" s="77">
        <f t="shared" si="74"/>
        <v>0</v>
      </c>
      <c r="T120" s="77">
        <f t="shared" si="74"/>
        <v>0</v>
      </c>
      <c r="U120" s="77">
        <f t="shared" si="74"/>
        <v>690800</v>
      </c>
      <c r="V120" s="77">
        <f t="shared" si="74"/>
        <v>0</v>
      </c>
      <c r="W120" s="77">
        <f t="shared" si="74"/>
        <v>0</v>
      </c>
      <c r="X120" s="77">
        <f t="shared" si="74"/>
        <v>0</v>
      </c>
      <c r="Y120" s="77">
        <f t="shared" si="74"/>
        <v>0</v>
      </c>
      <c r="Z120" s="77">
        <f t="shared" si="74"/>
        <v>690800</v>
      </c>
      <c r="AA120" s="77">
        <f t="shared" si="74"/>
        <v>0</v>
      </c>
      <c r="AB120" s="77">
        <f t="shared" si="74"/>
        <v>0</v>
      </c>
      <c r="AC120" s="77">
        <f t="shared" si="74"/>
        <v>690800</v>
      </c>
      <c r="AD120" s="77">
        <f t="shared" si="74"/>
        <v>703100</v>
      </c>
      <c r="AE120" s="77">
        <f t="shared" si="74"/>
        <v>0</v>
      </c>
      <c r="AF120" s="77">
        <f t="shared" si="74"/>
        <v>0</v>
      </c>
      <c r="AG120" s="77">
        <f t="shared" si="74"/>
        <v>703100</v>
      </c>
      <c r="AH120" s="77">
        <f t="shared" si="74"/>
        <v>0</v>
      </c>
      <c r="AI120" s="77">
        <f t="shared" si="74"/>
        <v>0</v>
      </c>
      <c r="AJ120" s="77">
        <f t="shared" si="74"/>
        <v>0</v>
      </c>
      <c r="AK120" s="77">
        <f t="shared" si="74"/>
        <v>0</v>
      </c>
      <c r="AL120" s="77">
        <f t="shared" si="74"/>
        <v>703100</v>
      </c>
      <c r="AM120" s="77">
        <f t="shared" si="74"/>
        <v>0</v>
      </c>
      <c r="AN120" s="77">
        <f t="shared" si="74"/>
        <v>0</v>
      </c>
      <c r="AO120" s="77">
        <f t="shared" si="74"/>
        <v>703100</v>
      </c>
      <c r="AP120" s="77">
        <f t="shared" si="74"/>
        <v>721400</v>
      </c>
      <c r="AQ120" s="77">
        <f t="shared" si="74"/>
        <v>0</v>
      </c>
      <c r="AR120" s="77">
        <f t="shared" si="74"/>
        <v>0</v>
      </c>
      <c r="AS120" s="77">
        <f t="shared" si="74"/>
        <v>721400</v>
      </c>
      <c r="AT120" s="77">
        <f t="shared" si="74"/>
        <v>0</v>
      </c>
      <c r="AU120" s="77">
        <f t="shared" si="74"/>
        <v>0</v>
      </c>
      <c r="AV120" s="77">
        <f t="shared" si="74"/>
        <v>0</v>
      </c>
      <c r="AW120" s="77">
        <f t="shared" si="74"/>
        <v>0</v>
      </c>
      <c r="AX120" s="77">
        <f t="shared" si="74"/>
        <v>721400</v>
      </c>
      <c r="AY120" s="77">
        <f t="shared" si="74"/>
        <v>0</v>
      </c>
      <c r="AZ120" s="77">
        <f t="shared" si="74"/>
        <v>0</v>
      </c>
      <c r="BA120" s="77">
        <f t="shared" si="74"/>
        <v>721400</v>
      </c>
      <c r="BB120" s="103">
        <v>0</v>
      </c>
      <c r="BC120" s="103">
        <v>0</v>
      </c>
    </row>
    <row r="121" spans="1:55" s="11" customFormat="1" ht="27.75" hidden="1" customHeight="1" x14ac:dyDescent="0.25">
      <c r="A121" s="15" t="s">
        <v>647</v>
      </c>
      <c r="B121" s="12"/>
      <c r="C121" s="12"/>
      <c r="D121" s="12"/>
      <c r="E121" s="12">
        <v>851</v>
      </c>
      <c r="F121" s="63" t="s">
        <v>399</v>
      </c>
      <c r="G121" s="63" t="s">
        <v>401</v>
      </c>
      <c r="H121" s="60" t="s">
        <v>403</v>
      </c>
      <c r="I121" s="63" t="s">
        <v>336</v>
      </c>
      <c r="J121" s="77">
        <f>'3.ВС'!J89</f>
        <v>690800</v>
      </c>
      <c r="K121" s="77">
        <f>'3.ВС'!K89</f>
        <v>0</v>
      </c>
      <c r="L121" s="77">
        <f>'3.ВС'!L89</f>
        <v>0</v>
      </c>
      <c r="M121" s="77">
        <f>'3.ВС'!M89</f>
        <v>690800</v>
      </c>
      <c r="N121" s="77">
        <f>'3.ВС'!N89</f>
        <v>0</v>
      </c>
      <c r="O121" s="77">
        <f>'3.ВС'!O89</f>
        <v>0</v>
      </c>
      <c r="P121" s="77">
        <f>'3.ВС'!P89</f>
        <v>0</v>
      </c>
      <c r="Q121" s="77">
        <f>'3.ВС'!Q89</f>
        <v>0</v>
      </c>
      <c r="R121" s="77">
        <f>'3.ВС'!R89</f>
        <v>690800</v>
      </c>
      <c r="S121" s="77">
        <f>'3.ВС'!S89</f>
        <v>0</v>
      </c>
      <c r="T121" s="77">
        <f>'3.ВС'!T89</f>
        <v>0</v>
      </c>
      <c r="U121" s="77">
        <f>'3.ВС'!U89</f>
        <v>690800</v>
      </c>
      <c r="V121" s="77">
        <f>'3.ВС'!V89</f>
        <v>0</v>
      </c>
      <c r="W121" s="77">
        <f>'3.ВС'!W89</f>
        <v>0</v>
      </c>
      <c r="X121" s="77">
        <f>'3.ВС'!X89</f>
        <v>0</v>
      </c>
      <c r="Y121" s="77">
        <f>'3.ВС'!Y89</f>
        <v>0</v>
      </c>
      <c r="Z121" s="77">
        <f>'3.ВС'!Z89</f>
        <v>690800</v>
      </c>
      <c r="AA121" s="77">
        <f>'3.ВС'!AA89</f>
        <v>0</v>
      </c>
      <c r="AB121" s="77">
        <f>'3.ВС'!AB89</f>
        <v>0</v>
      </c>
      <c r="AC121" s="77">
        <f>'3.ВС'!AC89</f>
        <v>690800</v>
      </c>
      <c r="AD121" s="77">
        <f>'3.ВС'!AD89</f>
        <v>703100</v>
      </c>
      <c r="AE121" s="77">
        <f>'3.ВС'!AE89</f>
        <v>0</v>
      </c>
      <c r="AF121" s="77">
        <f>'3.ВС'!AF89</f>
        <v>0</v>
      </c>
      <c r="AG121" s="77">
        <f>'3.ВС'!AG89</f>
        <v>703100</v>
      </c>
      <c r="AH121" s="77">
        <f>'3.ВС'!AH89</f>
        <v>0</v>
      </c>
      <c r="AI121" s="77">
        <f>'3.ВС'!AI89</f>
        <v>0</v>
      </c>
      <c r="AJ121" s="77">
        <f>'3.ВС'!AJ89</f>
        <v>0</v>
      </c>
      <c r="AK121" s="77">
        <f>'3.ВС'!AK89</f>
        <v>0</v>
      </c>
      <c r="AL121" s="77">
        <f>'3.ВС'!AL89</f>
        <v>703100</v>
      </c>
      <c r="AM121" s="77">
        <f>'3.ВС'!AM89</f>
        <v>0</v>
      </c>
      <c r="AN121" s="77">
        <f>'3.ВС'!AN89</f>
        <v>0</v>
      </c>
      <c r="AO121" s="77">
        <f>'3.ВС'!AO89</f>
        <v>703100</v>
      </c>
      <c r="AP121" s="77">
        <f>'3.ВС'!AP89</f>
        <v>721400</v>
      </c>
      <c r="AQ121" s="77">
        <f>'3.ВС'!AQ89</f>
        <v>0</v>
      </c>
      <c r="AR121" s="77">
        <f>'3.ВС'!AR89</f>
        <v>0</v>
      </c>
      <c r="AS121" s="77">
        <f>'3.ВС'!AS89</f>
        <v>721400</v>
      </c>
      <c r="AT121" s="77">
        <f>'3.ВС'!AT89</f>
        <v>0</v>
      </c>
      <c r="AU121" s="77">
        <f>'3.ВС'!AU89</f>
        <v>0</v>
      </c>
      <c r="AV121" s="77">
        <f>'3.ВС'!AV89</f>
        <v>0</v>
      </c>
      <c r="AW121" s="77">
        <f>'3.ВС'!AW89</f>
        <v>0</v>
      </c>
      <c r="AX121" s="77">
        <f>'3.ВС'!AX89</f>
        <v>721400</v>
      </c>
      <c r="AY121" s="77">
        <f>'3.ВС'!AY89</f>
        <v>0</v>
      </c>
      <c r="AZ121" s="77">
        <f>'3.ВС'!AZ89</f>
        <v>0</v>
      </c>
      <c r="BA121" s="77">
        <f>'3.ВС'!BA89</f>
        <v>721400</v>
      </c>
      <c r="BB121" s="103">
        <v>0</v>
      </c>
      <c r="BC121" s="103">
        <v>0</v>
      </c>
    </row>
    <row r="122" spans="1:55" s="11" customFormat="1" ht="27.75" hidden="1" customHeight="1" x14ac:dyDescent="0.25">
      <c r="A122" s="27" t="s">
        <v>337</v>
      </c>
      <c r="B122" s="12"/>
      <c r="C122" s="12"/>
      <c r="D122" s="12"/>
      <c r="E122" s="12">
        <v>851</v>
      </c>
      <c r="F122" s="63" t="s">
        <v>399</v>
      </c>
      <c r="G122" s="63" t="s">
        <v>401</v>
      </c>
      <c r="H122" s="60" t="s">
        <v>403</v>
      </c>
      <c r="I122" s="63" t="s">
        <v>338</v>
      </c>
      <c r="J122" s="77">
        <f t="shared" ref="J122:BA122" si="75">J123</f>
        <v>22425.4</v>
      </c>
      <c r="K122" s="77">
        <f t="shared" si="75"/>
        <v>0</v>
      </c>
      <c r="L122" s="77">
        <f t="shared" si="75"/>
        <v>0</v>
      </c>
      <c r="M122" s="77">
        <f t="shared" si="75"/>
        <v>22425.4</v>
      </c>
      <c r="N122" s="77">
        <f t="shared" si="75"/>
        <v>0</v>
      </c>
      <c r="O122" s="77">
        <f t="shared" si="75"/>
        <v>0</v>
      </c>
      <c r="P122" s="77">
        <f t="shared" si="75"/>
        <v>0</v>
      </c>
      <c r="Q122" s="77">
        <f t="shared" si="75"/>
        <v>0</v>
      </c>
      <c r="R122" s="77">
        <f t="shared" si="75"/>
        <v>22425.4</v>
      </c>
      <c r="S122" s="77">
        <f t="shared" si="75"/>
        <v>0</v>
      </c>
      <c r="T122" s="77">
        <f t="shared" si="75"/>
        <v>0</v>
      </c>
      <c r="U122" s="77">
        <f t="shared" si="75"/>
        <v>22425.4</v>
      </c>
      <c r="V122" s="77">
        <f t="shared" si="75"/>
        <v>0</v>
      </c>
      <c r="W122" s="77">
        <f t="shared" si="75"/>
        <v>0</v>
      </c>
      <c r="X122" s="77">
        <f t="shared" si="75"/>
        <v>0</v>
      </c>
      <c r="Y122" s="77">
        <f t="shared" si="75"/>
        <v>0</v>
      </c>
      <c r="Z122" s="77">
        <f t="shared" si="75"/>
        <v>22425.4</v>
      </c>
      <c r="AA122" s="77">
        <f t="shared" si="75"/>
        <v>0</v>
      </c>
      <c r="AB122" s="77">
        <f t="shared" si="75"/>
        <v>0</v>
      </c>
      <c r="AC122" s="77">
        <f t="shared" si="75"/>
        <v>22425.4</v>
      </c>
      <c r="AD122" s="77">
        <f t="shared" si="75"/>
        <v>33214.6</v>
      </c>
      <c r="AE122" s="77">
        <f t="shared" si="75"/>
        <v>0</v>
      </c>
      <c r="AF122" s="77">
        <f t="shared" si="75"/>
        <v>0</v>
      </c>
      <c r="AG122" s="77">
        <f t="shared" si="75"/>
        <v>33214.6</v>
      </c>
      <c r="AH122" s="77">
        <f t="shared" si="75"/>
        <v>0</v>
      </c>
      <c r="AI122" s="77">
        <f t="shared" si="75"/>
        <v>0</v>
      </c>
      <c r="AJ122" s="77">
        <f t="shared" si="75"/>
        <v>0</v>
      </c>
      <c r="AK122" s="77">
        <f t="shared" si="75"/>
        <v>0</v>
      </c>
      <c r="AL122" s="77">
        <f t="shared" si="75"/>
        <v>33214.6</v>
      </c>
      <c r="AM122" s="77">
        <f t="shared" si="75"/>
        <v>0</v>
      </c>
      <c r="AN122" s="77">
        <f t="shared" si="75"/>
        <v>0</v>
      </c>
      <c r="AO122" s="77">
        <f t="shared" si="75"/>
        <v>33214.6</v>
      </c>
      <c r="AP122" s="77">
        <f t="shared" si="75"/>
        <v>39930.400000000001</v>
      </c>
      <c r="AQ122" s="77">
        <f t="shared" si="75"/>
        <v>0</v>
      </c>
      <c r="AR122" s="77">
        <f t="shared" si="75"/>
        <v>0</v>
      </c>
      <c r="AS122" s="77">
        <f t="shared" si="75"/>
        <v>39930.400000000001</v>
      </c>
      <c r="AT122" s="77">
        <f t="shared" si="75"/>
        <v>0</v>
      </c>
      <c r="AU122" s="77">
        <f t="shared" si="75"/>
        <v>0</v>
      </c>
      <c r="AV122" s="77">
        <f t="shared" si="75"/>
        <v>0</v>
      </c>
      <c r="AW122" s="77">
        <f t="shared" si="75"/>
        <v>0</v>
      </c>
      <c r="AX122" s="77">
        <f t="shared" si="75"/>
        <v>39930.400000000001</v>
      </c>
      <c r="AY122" s="77">
        <f t="shared" si="75"/>
        <v>0</v>
      </c>
      <c r="AZ122" s="77">
        <f t="shared" si="75"/>
        <v>0</v>
      </c>
      <c r="BA122" s="77">
        <f t="shared" si="75"/>
        <v>39930.400000000001</v>
      </c>
      <c r="BB122" s="103">
        <v>0</v>
      </c>
      <c r="BC122" s="103">
        <v>0</v>
      </c>
    </row>
    <row r="123" spans="1:55" s="11" customFormat="1" ht="27.75" hidden="1" customHeight="1" x14ac:dyDescent="0.25">
      <c r="A123" s="27" t="s">
        <v>339</v>
      </c>
      <c r="B123" s="12"/>
      <c r="C123" s="12"/>
      <c r="D123" s="12"/>
      <c r="E123" s="12">
        <v>851</v>
      </c>
      <c r="F123" s="63" t="s">
        <v>399</v>
      </c>
      <c r="G123" s="63" t="s">
        <v>401</v>
      </c>
      <c r="H123" s="60" t="s">
        <v>403</v>
      </c>
      <c r="I123" s="63" t="s">
        <v>340</v>
      </c>
      <c r="J123" s="77">
        <f>'3.ВС'!J91</f>
        <v>22425.4</v>
      </c>
      <c r="K123" s="77">
        <f>'3.ВС'!K91</f>
        <v>0</v>
      </c>
      <c r="L123" s="77">
        <f>'3.ВС'!L91</f>
        <v>0</v>
      </c>
      <c r="M123" s="77">
        <f>'3.ВС'!M91</f>
        <v>22425.4</v>
      </c>
      <c r="N123" s="77">
        <f>'3.ВС'!N91</f>
        <v>0</v>
      </c>
      <c r="O123" s="77">
        <f>'3.ВС'!O91</f>
        <v>0</v>
      </c>
      <c r="P123" s="77">
        <f>'3.ВС'!P91</f>
        <v>0</v>
      </c>
      <c r="Q123" s="77">
        <f>'3.ВС'!Q91</f>
        <v>0</v>
      </c>
      <c r="R123" s="77">
        <f>'3.ВС'!R91</f>
        <v>22425.4</v>
      </c>
      <c r="S123" s="77">
        <f>'3.ВС'!S91</f>
        <v>0</v>
      </c>
      <c r="T123" s="77">
        <f>'3.ВС'!T91</f>
        <v>0</v>
      </c>
      <c r="U123" s="77">
        <f>'3.ВС'!U91</f>
        <v>22425.4</v>
      </c>
      <c r="V123" s="77">
        <f>'3.ВС'!V91</f>
        <v>0</v>
      </c>
      <c r="W123" s="77">
        <f>'3.ВС'!W91</f>
        <v>0</v>
      </c>
      <c r="X123" s="77">
        <f>'3.ВС'!X91</f>
        <v>0</v>
      </c>
      <c r="Y123" s="77">
        <f>'3.ВС'!Y91</f>
        <v>0</v>
      </c>
      <c r="Z123" s="77">
        <f>'3.ВС'!Z91</f>
        <v>22425.4</v>
      </c>
      <c r="AA123" s="77">
        <f>'3.ВС'!AA91</f>
        <v>0</v>
      </c>
      <c r="AB123" s="77">
        <f>'3.ВС'!AB91</f>
        <v>0</v>
      </c>
      <c r="AC123" s="77">
        <f>'3.ВС'!AC91</f>
        <v>22425.4</v>
      </c>
      <c r="AD123" s="77">
        <f>'3.ВС'!AD91</f>
        <v>33214.6</v>
      </c>
      <c r="AE123" s="77">
        <f>'3.ВС'!AE91</f>
        <v>0</v>
      </c>
      <c r="AF123" s="77">
        <f>'3.ВС'!AF91</f>
        <v>0</v>
      </c>
      <c r="AG123" s="77">
        <f>'3.ВС'!AG91</f>
        <v>33214.6</v>
      </c>
      <c r="AH123" s="77">
        <f>'3.ВС'!AH91</f>
        <v>0</v>
      </c>
      <c r="AI123" s="77">
        <f>'3.ВС'!AI91</f>
        <v>0</v>
      </c>
      <c r="AJ123" s="77">
        <f>'3.ВС'!AJ91</f>
        <v>0</v>
      </c>
      <c r="AK123" s="77">
        <f>'3.ВС'!AK91</f>
        <v>0</v>
      </c>
      <c r="AL123" s="77">
        <f>'3.ВС'!AL91</f>
        <v>33214.6</v>
      </c>
      <c r="AM123" s="77">
        <f>'3.ВС'!AM91</f>
        <v>0</v>
      </c>
      <c r="AN123" s="77">
        <f>'3.ВС'!AN91</f>
        <v>0</v>
      </c>
      <c r="AO123" s="77">
        <f>'3.ВС'!AO91</f>
        <v>33214.6</v>
      </c>
      <c r="AP123" s="77">
        <f>'3.ВС'!AP91</f>
        <v>39930.400000000001</v>
      </c>
      <c r="AQ123" s="77">
        <f>'3.ВС'!AQ91</f>
        <v>0</v>
      </c>
      <c r="AR123" s="77">
        <f>'3.ВС'!AR91</f>
        <v>0</v>
      </c>
      <c r="AS123" s="77">
        <f>'3.ВС'!AS91</f>
        <v>39930.400000000001</v>
      </c>
      <c r="AT123" s="77">
        <f>'3.ВС'!AT91</f>
        <v>0</v>
      </c>
      <c r="AU123" s="77">
        <f>'3.ВС'!AU91</f>
        <v>0</v>
      </c>
      <c r="AV123" s="77">
        <f>'3.ВС'!AV91</f>
        <v>0</v>
      </c>
      <c r="AW123" s="77">
        <f>'3.ВС'!AW91</f>
        <v>0</v>
      </c>
      <c r="AX123" s="77">
        <f>'3.ВС'!AX91</f>
        <v>39930.400000000001</v>
      </c>
      <c r="AY123" s="77">
        <f>'3.ВС'!AY91</f>
        <v>0</v>
      </c>
      <c r="AZ123" s="77">
        <f>'3.ВС'!AZ91</f>
        <v>0</v>
      </c>
      <c r="BA123" s="77">
        <f>'3.ВС'!BA91</f>
        <v>39930.400000000001</v>
      </c>
      <c r="BB123" s="103">
        <v>0</v>
      </c>
      <c r="BC123" s="103">
        <v>0</v>
      </c>
    </row>
    <row r="124" spans="1:55" s="11" customFormat="1" ht="27.75" hidden="1" customHeight="1" x14ac:dyDescent="0.25">
      <c r="A124" s="27" t="s">
        <v>345</v>
      </c>
      <c r="B124" s="15"/>
      <c r="C124" s="15"/>
      <c r="D124" s="15"/>
      <c r="E124" s="12">
        <v>851</v>
      </c>
      <c r="F124" s="12" t="s">
        <v>399</v>
      </c>
      <c r="G124" s="12" t="s">
        <v>401</v>
      </c>
      <c r="H124" s="60" t="s">
        <v>403</v>
      </c>
      <c r="I124" s="12" t="s">
        <v>346</v>
      </c>
      <c r="J124" s="77">
        <f t="shared" ref="J124:BA124" si="76">J125</f>
        <v>1188709</v>
      </c>
      <c r="K124" s="77">
        <f t="shared" si="76"/>
        <v>1188709</v>
      </c>
      <c r="L124" s="77">
        <f t="shared" si="76"/>
        <v>0</v>
      </c>
      <c r="M124" s="77">
        <f t="shared" si="76"/>
        <v>0</v>
      </c>
      <c r="N124" s="77">
        <f t="shared" si="76"/>
        <v>0</v>
      </c>
      <c r="O124" s="77">
        <f t="shared" si="76"/>
        <v>0</v>
      </c>
      <c r="P124" s="77">
        <f t="shared" si="76"/>
        <v>0</v>
      </c>
      <c r="Q124" s="77">
        <f t="shared" si="76"/>
        <v>0</v>
      </c>
      <c r="R124" s="77">
        <f t="shared" si="76"/>
        <v>1188709</v>
      </c>
      <c r="S124" s="77">
        <f t="shared" si="76"/>
        <v>1188709</v>
      </c>
      <c r="T124" s="77">
        <f t="shared" si="76"/>
        <v>0</v>
      </c>
      <c r="U124" s="77">
        <f t="shared" si="76"/>
        <v>0</v>
      </c>
      <c r="V124" s="77">
        <f t="shared" si="76"/>
        <v>0</v>
      </c>
      <c r="W124" s="77">
        <f t="shared" si="76"/>
        <v>0</v>
      </c>
      <c r="X124" s="77">
        <f t="shared" si="76"/>
        <v>0</v>
      </c>
      <c r="Y124" s="77">
        <f t="shared" si="76"/>
        <v>0</v>
      </c>
      <c r="Z124" s="77">
        <f t="shared" si="76"/>
        <v>1188709</v>
      </c>
      <c r="AA124" s="77">
        <f t="shared" si="76"/>
        <v>1188709</v>
      </c>
      <c r="AB124" s="77">
        <f t="shared" si="76"/>
        <v>0</v>
      </c>
      <c r="AC124" s="77">
        <f t="shared" si="76"/>
        <v>0</v>
      </c>
      <c r="AD124" s="77">
        <f t="shared" si="76"/>
        <v>1227191</v>
      </c>
      <c r="AE124" s="77">
        <f t="shared" si="76"/>
        <v>1227191</v>
      </c>
      <c r="AF124" s="77">
        <f t="shared" si="76"/>
        <v>0</v>
      </c>
      <c r="AG124" s="77">
        <f t="shared" si="76"/>
        <v>0</v>
      </c>
      <c r="AH124" s="77">
        <f t="shared" si="76"/>
        <v>0</v>
      </c>
      <c r="AI124" s="77">
        <f t="shared" si="76"/>
        <v>0</v>
      </c>
      <c r="AJ124" s="77">
        <f t="shared" si="76"/>
        <v>0</v>
      </c>
      <c r="AK124" s="77">
        <f t="shared" si="76"/>
        <v>0</v>
      </c>
      <c r="AL124" s="77">
        <f t="shared" si="76"/>
        <v>1227191</v>
      </c>
      <c r="AM124" s="77">
        <f t="shared" si="76"/>
        <v>1227191</v>
      </c>
      <c r="AN124" s="77">
        <f t="shared" si="76"/>
        <v>0</v>
      </c>
      <c r="AO124" s="77">
        <f t="shared" si="76"/>
        <v>0</v>
      </c>
      <c r="AP124" s="77">
        <f t="shared" si="76"/>
        <v>1268884</v>
      </c>
      <c r="AQ124" s="77">
        <f t="shared" si="76"/>
        <v>1268884</v>
      </c>
      <c r="AR124" s="77">
        <f t="shared" si="76"/>
        <v>0</v>
      </c>
      <c r="AS124" s="77">
        <f t="shared" si="76"/>
        <v>0</v>
      </c>
      <c r="AT124" s="77">
        <f t="shared" si="76"/>
        <v>0</v>
      </c>
      <c r="AU124" s="77">
        <f t="shared" si="76"/>
        <v>0</v>
      </c>
      <c r="AV124" s="77">
        <f t="shared" si="76"/>
        <v>0</v>
      </c>
      <c r="AW124" s="77">
        <f t="shared" si="76"/>
        <v>0</v>
      </c>
      <c r="AX124" s="77">
        <f t="shared" si="76"/>
        <v>1268884</v>
      </c>
      <c r="AY124" s="77">
        <f t="shared" si="76"/>
        <v>1268884</v>
      </c>
      <c r="AZ124" s="77">
        <f t="shared" si="76"/>
        <v>0</v>
      </c>
      <c r="BA124" s="77">
        <f t="shared" si="76"/>
        <v>0</v>
      </c>
      <c r="BB124" s="103">
        <v>0</v>
      </c>
      <c r="BC124" s="103">
        <v>0</v>
      </c>
    </row>
    <row r="125" spans="1:55" s="11" customFormat="1" ht="27.75" hidden="1" customHeight="1" x14ac:dyDescent="0.25">
      <c r="A125" s="27" t="s">
        <v>347</v>
      </c>
      <c r="B125" s="15"/>
      <c r="C125" s="15"/>
      <c r="D125" s="15"/>
      <c r="E125" s="12">
        <v>851</v>
      </c>
      <c r="F125" s="12" t="s">
        <v>399</v>
      </c>
      <c r="G125" s="12" t="s">
        <v>401</v>
      </c>
      <c r="H125" s="60" t="s">
        <v>403</v>
      </c>
      <c r="I125" s="12" t="s">
        <v>348</v>
      </c>
      <c r="J125" s="77">
        <f>'3.ВС'!J93</f>
        <v>1188709</v>
      </c>
      <c r="K125" s="77">
        <f>'3.ВС'!K93</f>
        <v>1188709</v>
      </c>
      <c r="L125" s="77">
        <f>'3.ВС'!L93</f>
        <v>0</v>
      </c>
      <c r="M125" s="77">
        <f>'3.ВС'!M93</f>
        <v>0</v>
      </c>
      <c r="N125" s="77">
        <f>'3.ВС'!N93</f>
        <v>0</v>
      </c>
      <c r="O125" s="77">
        <f>'3.ВС'!O93</f>
        <v>0</v>
      </c>
      <c r="P125" s="77">
        <f>'3.ВС'!P93</f>
        <v>0</v>
      </c>
      <c r="Q125" s="77">
        <f>'3.ВС'!Q93</f>
        <v>0</v>
      </c>
      <c r="R125" s="77">
        <f>'3.ВС'!R93</f>
        <v>1188709</v>
      </c>
      <c r="S125" s="77">
        <f>'3.ВС'!S93</f>
        <v>1188709</v>
      </c>
      <c r="T125" s="77">
        <f>'3.ВС'!T93</f>
        <v>0</v>
      </c>
      <c r="U125" s="77">
        <f>'3.ВС'!U93</f>
        <v>0</v>
      </c>
      <c r="V125" s="77">
        <f>'3.ВС'!V93</f>
        <v>0</v>
      </c>
      <c r="W125" s="77">
        <f>'3.ВС'!W93</f>
        <v>0</v>
      </c>
      <c r="X125" s="77">
        <f>'3.ВС'!X93</f>
        <v>0</v>
      </c>
      <c r="Y125" s="77">
        <f>'3.ВС'!Y93</f>
        <v>0</v>
      </c>
      <c r="Z125" s="77">
        <f>'3.ВС'!Z93</f>
        <v>1188709</v>
      </c>
      <c r="AA125" s="77">
        <f>'3.ВС'!AA93</f>
        <v>1188709</v>
      </c>
      <c r="AB125" s="77">
        <f>'3.ВС'!AB93</f>
        <v>0</v>
      </c>
      <c r="AC125" s="77">
        <f>'3.ВС'!AC93</f>
        <v>0</v>
      </c>
      <c r="AD125" s="77">
        <f>'3.ВС'!AD93</f>
        <v>1227191</v>
      </c>
      <c r="AE125" s="77">
        <f>'3.ВС'!AE93</f>
        <v>1227191</v>
      </c>
      <c r="AF125" s="77">
        <f>'3.ВС'!AF93</f>
        <v>0</v>
      </c>
      <c r="AG125" s="77">
        <f>'3.ВС'!AG93</f>
        <v>0</v>
      </c>
      <c r="AH125" s="77">
        <f>'3.ВС'!AH93</f>
        <v>0</v>
      </c>
      <c r="AI125" s="77">
        <f>'3.ВС'!AI93</f>
        <v>0</v>
      </c>
      <c r="AJ125" s="77">
        <f>'3.ВС'!AJ93</f>
        <v>0</v>
      </c>
      <c r="AK125" s="77">
        <f>'3.ВС'!AK93</f>
        <v>0</v>
      </c>
      <c r="AL125" s="77">
        <f>'3.ВС'!AL93</f>
        <v>1227191</v>
      </c>
      <c r="AM125" s="77">
        <f>'3.ВС'!AM93</f>
        <v>1227191</v>
      </c>
      <c r="AN125" s="77">
        <f>'3.ВС'!AN93</f>
        <v>0</v>
      </c>
      <c r="AO125" s="77">
        <f>'3.ВС'!AO93</f>
        <v>0</v>
      </c>
      <c r="AP125" s="77">
        <f>'3.ВС'!AP93</f>
        <v>1268884</v>
      </c>
      <c r="AQ125" s="77">
        <f>'3.ВС'!AQ93</f>
        <v>1268884</v>
      </c>
      <c r="AR125" s="77">
        <f>'3.ВС'!AR93</f>
        <v>0</v>
      </c>
      <c r="AS125" s="77">
        <f>'3.ВС'!AS93</f>
        <v>0</v>
      </c>
      <c r="AT125" s="77">
        <f>'3.ВС'!AT93</f>
        <v>0</v>
      </c>
      <c r="AU125" s="77">
        <f>'3.ВС'!AU93</f>
        <v>0</v>
      </c>
      <c r="AV125" s="77">
        <f>'3.ВС'!AV93</f>
        <v>0</v>
      </c>
      <c r="AW125" s="77">
        <f>'3.ВС'!AW93</f>
        <v>0</v>
      </c>
      <c r="AX125" s="77">
        <f>'3.ВС'!AX93</f>
        <v>1268884</v>
      </c>
      <c r="AY125" s="77">
        <f>'3.ВС'!AY93</f>
        <v>1268884</v>
      </c>
      <c r="AZ125" s="77">
        <f>'3.ВС'!AZ93</f>
        <v>0</v>
      </c>
      <c r="BA125" s="77">
        <f>'3.ВС'!BA93</f>
        <v>0</v>
      </c>
      <c r="BB125" s="103">
        <v>0</v>
      </c>
      <c r="BC125" s="103">
        <v>0</v>
      </c>
    </row>
    <row r="126" spans="1:55" s="11" customFormat="1" ht="27.75" hidden="1" customHeight="1" x14ac:dyDescent="0.25">
      <c r="A126" s="15" t="s">
        <v>404</v>
      </c>
      <c r="B126" s="27"/>
      <c r="C126" s="27"/>
      <c r="D126" s="27"/>
      <c r="E126" s="12">
        <v>851</v>
      </c>
      <c r="F126" s="63" t="s">
        <v>401</v>
      </c>
      <c r="G126" s="63"/>
      <c r="H126" s="62"/>
      <c r="I126" s="63"/>
      <c r="J126" s="77">
        <f t="shared" ref="J126:BA126" si="77">J127</f>
        <v>3399970</v>
      </c>
      <c r="K126" s="77">
        <f t="shared" si="77"/>
        <v>0</v>
      </c>
      <c r="L126" s="77">
        <f t="shared" si="77"/>
        <v>3399970</v>
      </c>
      <c r="M126" s="77">
        <f t="shared" si="77"/>
        <v>0</v>
      </c>
      <c r="N126" s="77">
        <f t="shared" si="77"/>
        <v>66358.28</v>
      </c>
      <c r="O126" s="77">
        <f t="shared" si="77"/>
        <v>0</v>
      </c>
      <c r="P126" s="77">
        <f t="shared" si="77"/>
        <v>66358.28</v>
      </c>
      <c r="Q126" s="77">
        <f t="shared" si="77"/>
        <v>0</v>
      </c>
      <c r="R126" s="77">
        <f t="shared" si="77"/>
        <v>3466328.28</v>
      </c>
      <c r="S126" s="77">
        <f t="shared" si="77"/>
        <v>0</v>
      </c>
      <c r="T126" s="77">
        <f t="shared" si="77"/>
        <v>3466328.28</v>
      </c>
      <c r="U126" s="77">
        <f t="shared" si="77"/>
        <v>0</v>
      </c>
      <c r="V126" s="77">
        <f t="shared" si="77"/>
        <v>0</v>
      </c>
      <c r="W126" s="77">
        <f t="shared" si="77"/>
        <v>0</v>
      </c>
      <c r="X126" s="77">
        <f t="shared" si="77"/>
        <v>0</v>
      </c>
      <c r="Y126" s="77">
        <f t="shared" si="77"/>
        <v>0</v>
      </c>
      <c r="Z126" s="77">
        <f t="shared" si="77"/>
        <v>3466328.28</v>
      </c>
      <c r="AA126" s="77">
        <f t="shared" si="77"/>
        <v>0</v>
      </c>
      <c r="AB126" s="77">
        <f t="shared" si="77"/>
        <v>3466328.28</v>
      </c>
      <c r="AC126" s="77">
        <f t="shared" si="77"/>
        <v>0</v>
      </c>
      <c r="AD126" s="77">
        <f t="shared" si="77"/>
        <v>2720300</v>
      </c>
      <c r="AE126" s="77">
        <f t="shared" si="77"/>
        <v>0</v>
      </c>
      <c r="AF126" s="77">
        <f t="shared" si="77"/>
        <v>2720300</v>
      </c>
      <c r="AG126" s="77">
        <f t="shared" si="77"/>
        <v>0</v>
      </c>
      <c r="AH126" s="77">
        <f t="shared" si="77"/>
        <v>0</v>
      </c>
      <c r="AI126" s="77">
        <f t="shared" si="77"/>
        <v>0</v>
      </c>
      <c r="AJ126" s="77">
        <f t="shared" si="77"/>
        <v>0</v>
      </c>
      <c r="AK126" s="77">
        <f t="shared" si="77"/>
        <v>0</v>
      </c>
      <c r="AL126" s="77">
        <f t="shared" si="77"/>
        <v>2720300</v>
      </c>
      <c r="AM126" s="77">
        <f t="shared" si="77"/>
        <v>0</v>
      </c>
      <c r="AN126" s="77">
        <f t="shared" si="77"/>
        <v>2720300</v>
      </c>
      <c r="AO126" s="77">
        <f t="shared" si="77"/>
        <v>0</v>
      </c>
      <c r="AP126" s="77">
        <f t="shared" si="77"/>
        <v>2720300</v>
      </c>
      <c r="AQ126" s="77">
        <f t="shared" si="77"/>
        <v>0</v>
      </c>
      <c r="AR126" s="77">
        <f t="shared" si="77"/>
        <v>2720300</v>
      </c>
      <c r="AS126" s="77">
        <f t="shared" si="77"/>
        <v>0</v>
      </c>
      <c r="AT126" s="77">
        <f t="shared" si="77"/>
        <v>0</v>
      </c>
      <c r="AU126" s="77">
        <f t="shared" si="77"/>
        <v>0</v>
      </c>
      <c r="AV126" s="77">
        <f t="shared" si="77"/>
        <v>0</v>
      </c>
      <c r="AW126" s="77">
        <f t="shared" si="77"/>
        <v>0</v>
      </c>
      <c r="AX126" s="77">
        <f t="shared" si="77"/>
        <v>2720300</v>
      </c>
      <c r="AY126" s="77">
        <f t="shared" si="77"/>
        <v>0</v>
      </c>
      <c r="AZ126" s="77">
        <f t="shared" si="77"/>
        <v>2720300</v>
      </c>
      <c r="BA126" s="77">
        <f t="shared" si="77"/>
        <v>0</v>
      </c>
      <c r="BB126" s="103">
        <v>0</v>
      </c>
      <c r="BC126" s="103">
        <v>0</v>
      </c>
    </row>
    <row r="127" spans="1:55" s="11" customFormat="1" ht="27.75" hidden="1" customHeight="1" x14ac:dyDescent="0.25">
      <c r="A127" s="137" t="s">
        <v>405</v>
      </c>
      <c r="B127" s="27"/>
      <c r="C127" s="27"/>
      <c r="D127" s="27"/>
      <c r="E127" s="12">
        <v>851</v>
      </c>
      <c r="F127" s="63" t="s">
        <v>401</v>
      </c>
      <c r="G127" s="63" t="s">
        <v>406</v>
      </c>
      <c r="H127" s="62"/>
      <c r="I127" s="63"/>
      <c r="J127" s="77">
        <f t="shared" ref="J127:BA127" si="78">J128+J135</f>
        <v>3399970</v>
      </c>
      <c r="K127" s="77">
        <f t="shared" si="78"/>
        <v>0</v>
      </c>
      <c r="L127" s="77">
        <f t="shared" si="78"/>
        <v>3399970</v>
      </c>
      <c r="M127" s="77">
        <f t="shared" si="78"/>
        <v>0</v>
      </c>
      <c r="N127" s="77">
        <f t="shared" si="78"/>
        <v>66358.28</v>
      </c>
      <c r="O127" s="77">
        <f t="shared" si="78"/>
        <v>0</v>
      </c>
      <c r="P127" s="77">
        <f t="shared" si="78"/>
        <v>66358.28</v>
      </c>
      <c r="Q127" s="77">
        <f t="shared" si="78"/>
        <v>0</v>
      </c>
      <c r="R127" s="77">
        <f t="shared" si="78"/>
        <v>3466328.28</v>
      </c>
      <c r="S127" s="77">
        <f t="shared" si="78"/>
        <v>0</v>
      </c>
      <c r="T127" s="77">
        <f t="shared" si="78"/>
        <v>3466328.28</v>
      </c>
      <c r="U127" s="77">
        <f t="shared" si="78"/>
        <v>0</v>
      </c>
      <c r="V127" s="77">
        <f t="shared" si="78"/>
        <v>0</v>
      </c>
      <c r="W127" s="77">
        <f t="shared" si="78"/>
        <v>0</v>
      </c>
      <c r="X127" s="77">
        <f t="shared" si="78"/>
        <v>0</v>
      </c>
      <c r="Y127" s="77">
        <f t="shared" si="78"/>
        <v>0</v>
      </c>
      <c r="Z127" s="77">
        <f t="shared" si="78"/>
        <v>3466328.28</v>
      </c>
      <c r="AA127" s="77">
        <f t="shared" si="78"/>
        <v>0</v>
      </c>
      <c r="AB127" s="77">
        <f t="shared" si="78"/>
        <v>3466328.28</v>
      </c>
      <c r="AC127" s="77">
        <f t="shared" si="78"/>
        <v>0</v>
      </c>
      <c r="AD127" s="77">
        <f t="shared" si="78"/>
        <v>2720300</v>
      </c>
      <c r="AE127" s="77">
        <f t="shared" si="78"/>
        <v>0</v>
      </c>
      <c r="AF127" s="77">
        <f t="shared" si="78"/>
        <v>2720300</v>
      </c>
      <c r="AG127" s="77">
        <f t="shared" si="78"/>
        <v>0</v>
      </c>
      <c r="AH127" s="77">
        <f t="shared" si="78"/>
        <v>0</v>
      </c>
      <c r="AI127" s="77">
        <f t="shared" si="78"/>
        <v>0</v>
      </c>
      <c r="AJ127" s="77">
        <f t="shared" si="78"/>
        <v>0</v>
      </c>
      <c r="AK127" s="77">
        <f t="shared" si="78"/>
        <v>0</v>
      </c>
      <c r="AL127" s="77">
        <f t="shared" si="78"/>
        <v>2720300</v>
      </c>
      <c r="AM127" s="77">
        <f t="shared" si="78"/>
        <v>0</v>
      </c>
      <c r="AN127" s="77">
        <f t="shared" si="78"/>
        <v>2720300</v>
      </c>
      <c r="AO127" s="77">
        <f t="shared" si="78"/>
        <v>0</v>
      </c>
      <c r="AP127" s="77">
        <f t="shared" si="78"/>
        <v>2720300</v>
      </c>
      <c r="AQ127" s="77">
        <f t="shared" si="78"/>
        <v>0</v>
      </c>
      <c r="AR127" s="77">
        <f t="shared" si="78"/>
        <v>2720300</v>
      </c>
      <c r="AS127" s="77">
        <f t="shared" si="78"/>
        <v>0</v>
      </c>
      <c r="AT127" s="77">
        <f t="shared" si="78"/>
        <v>0</v>
      </c>
      <c r="AU127" s="77">
        <f t="shared" si="78"/>
        <v>0</v>
      </c>
      <c r="AV127" s="77">
        <f t="shared" si="78"/>
        <v>0</v>
      </c>
      <c r="AW127" s="77">
        <f t="shared" si="78"/>
        <v>0</v>
      </c>
      <c r="AX127" s="77">
        <f t="shared" si="78"/>
        <v>2720300</v>
      </c>
      <c r="AY127" s="77">
        <f t="shared" si="78"/>
        <v>0</v>
      </c>
      <c r="AZ127" s="77">
        <f t="shared" si="78"/>
        <v>2720300</v>
      </c>
      <c r="BA127" s="77">
        <f t="shared" si="78"/>
        <v>0</v>
      </c>
      <c r="BB127" s="103">
        <v>0</v>
      </c>
      <c r="BC127" s="103">
        <v>0</v>
      </c>
    </row>
    <row r="128" spans="1:55" s="11" customFormat="1" ht="27.75" hidden="1" customHeight="1" x14ac:dyDescent="0.25">
      <c r="A128" s="15" t="s">
        <v>407</v>
      </c>
      <c r="B128" s="27"/>
      <c r="C128" s="27"/>
      <c r="D128" s="27"/>
      <c r="E128" s="12">
        <v>851</v>
      </c>
      <c r="F128" s="63" t="s">
        <v>401</v>
      </c>
      <c r="G128" s="63" t="s">
        <v>406</v>
      </c>
      <c r="H128" s="60" t="s">
        <v>408</v>
      </c>
      <c r="I128" s="63"/>
      <c r="J128" s="77">
        <f t="shared" ref="J128:BA128" si="79">J129+J131+J133</f>
        <v>3278200</v>
      </c>
      <c r="K128" s="77">
        <f t="shared" si="79"/>
        <v>0</v>
      </c>
      <c r="L128" s="77">
        <f t="shared" si="79"/>
        <v>3278200</v>
      </c>
      <c r="M128" s="77">
        <f t="shared" si="79"/>
        <v>0</v>
      </c>
      <c r="N128" s="77">
        <f t="shared" si="79"/>
        <v>30906</v>
      </c>
      <c r="O128" s="77">
        <f t="shared" si="79"/>
        <v>0</v>
      </c>
      <c r="P128" s="77">
        <f t="shared" si="79"/>
        <v>30906</v>
      </c>
      <c r="Q128" s="77">
        <f t="shared" si="79"/>
        <v>0</v>
      </c>
      <c r="R128" s="77">
        <f t="shared" si="79"/>
        <v>3309106</v>
      </c>
      <c r="S128" s="77">
        <f t="shared" si="79"/>
        <v>0</v>
      </c>
      <c r="T128" s="77">
        <f t="shared" si="79"/>
        <v>3309106</v>
      </c>
      <c r="U128" s="77">
        <f t="shared" si="79"/>
        <v>0</v>
      </c>
      <c r="V128" s="77">
        <f t="shared" si="79"/>
        <v>0</v>
      </c>
      <c r="W128" s="77">
        <f t="shared" si="79"/>
        <v>0</v>
      </c>
      <c r="X128" s="77">
        <f t="shared" si="79"/>
        <v>0</v>
      </c>
      <c r="Y128" s="77">
        <f t="shared" si="79"/>
        <v>0</v>
      </c>
      <c r="Z128" s="77">
        <f t="shared" si="79"/>
        <v>3309106</v>
      </c>
      <c r="AA128" s="77">
        <f t="shared" si="79"/>
        <v>0</v>
      </c>
      <c r="AB128" s="77">
        <f t="shared" si="79"/>
        <v>3309106</v>
      </c>
      <c r="AC128" s="77">
        <f t="shared" si="79"/>
        <v>0</v>
      </c>
      <c r="AD128" s="77">
        <f t="shared" si="79"/>
        <v>2660300</v>
      </c>
      <c r="AE128" s="77">
        <f t="shared" si="79"/>
        <v>0</v>
      </c>
      <c r="AF128" s="77">
        <f t="shared" si="79"/>
        <v>2660300</v>
      </c>
      <c r="AG128" s="77">
        <f t="shared" si="79"/>
        <v>0</v>
      </c>
      <c r="AH128" s="77">
        <f t="shared" si="79"/>
        <v>0</v>
      </c>
      <c r="AI128" s="77">
        <f t="shared" si="79"/>
        <v>0</v>
      </c>
      <c r="AJ128" s="77">
        <f t="shared" si="79"/>
        <v>0</v>
      </c>
      <c r="AK128" s="77">
        <f t="shared" si="79"/>
        <v>0</v>
      </c>
      <c r="AL128" s="77">
        <f t="shared" si="79"/>
        <v>2660300</v>
      </c>
      <c r="AM128" s="77">
        <f t="shared" si="79"/>
        <v>0</v>
      </c>
      <c r="AN128" s="77">
        <f t="shared" si="79"/>
        <v>2660300</v>
      </c>
      <c r="AO128" s="77">
        <f t="shared" si="79"/>
        <v>0</v>
      </c>
      <c r="AP128" s="77">
        <f t="shared" si="79"/>
        <v>2660300</v>
      </c>
      <c r="AQ128" s="77">
        <f t="shared" si="79"/>
        <v>0</v>
      </c>
      <c r="AR128" s="77">
        <f t="shared" si="79"/>
        <v>2660300</v>
      </c>
      <c r="AS128" s="77">
        <f t="shared" si="79"/>
        <v>0</v>
      </c>
      <c r="AT128" s="77">
        <f t="shared" si="79"/>
        <v>0</v>
      </c>
      <c r="AU128" s="77">
        <f t="shared" si="79"/>
        <v>0</v>
      </c>
      <c r="AV128" s="77">
        <f t="shared" si="79"/>
        <v>0</v>
      </c>
      <c r="AW128" s="77">
        <f t="shared" si="79"/>
        <v>0</v>
      </c>
      <c r="AX128" s="77">
        <f t="shared" si="79"/>
        <v>2660300</v>
      </c>
      <c r="AY128" s="77">
        <f t="shared" si="79"/>
        <v>0</v>
      </c>
      <c r="AZ128" s="77">
        <f t="shared" si="79"/>
        <v>2660300</v>
      </c>
      <c r="BA128" s="77">
        <f t="shared" si="79"/>
        <v>0</v>
      </c>
      <c r="BB128" s="103">
        <v>0</v>
      </c>
      <c r="BC128" s="103">
        <v>0</v>
      </c>
    </row>
    <row r="129" spans="1:55" s="11" customFormat="1" ht="27.75" hidden="1" customHeight="1" x14ac:dyDescent="0.25">
      <c r="A129" s="15" t="s">
        <v>333</v>
      </c>
      <c r="B129" s="27"/>
      <c r="C129" s="27"/>
      <c r="D129" s="27"/>
      <c r="E129" s="12">
        <v>851</v>
      </c>
      <c r="F129" s="63" t="s">
        <v>401</v>
      </c>
      <c r="G129" s="62" t="s">
        <v>406</v>
      </c>
      <c r="H129" s="60" t="s">
        <v>408</v>
      </c>
      <c r="I129" s="63" t="s">
        <v>334</v>
      </c>
      <c r="J129" s="77">
        <f t="shared" ref="J129:BA129" si="80">J130</f>
        <v>2311300</v>
      </c>
      <c r="K129" s="77">
        <f t="shared" si="80"/>
        <v>0</v>
      </c>
      <c r="L129" s="77">
        <f t="shared" si="80"/>
        <v>2311300</v>
      </c>
      <c r="M129" s="77">
        <f t="shared" si="80"/>
        <v>0</v>
      </c>
      <c r="N129" s="77">
        <f t="shared" si="80"/>
        <v>0</v>
      </c>
      <c r="O129" s="77">
        <f t="shared" si="80"/>
        <v>0</v>
      </c>
      <c r="P129" s="77">
        <f t="shared" si="80"/>
        <v>0</v>
      </c>
      <c r="Q129" s="77">
        <f t="shared" si="80"/>
        <v>0</v>
      </c>
      <c r="R129" s="77">
        <f t="shared" si="80"/>
        <v>2311300</v>
      </c>
      <c r="S129" s="77">
        <f t="shared" si="80"/>
        <v>0</v>
      </c>
      <c r="T129" s="77">
        <f t="shared" si="80"/>
        <v>2311300</v>
      </c>
      <c r="U129" s="77">
        <f t="shared" si="80"/>
        <v>0</v>
      </c>
      <c r="V129" s="77">
        <f t="shared" si="80"/>
        <v>0</v>
      </c>
      <c r="W129" s="77">
        <f t="shared" si="80"/>
        <v>0</v>
      </c>
      <c r="X129" s="77">
        <f t="shared" si="80"/>
        <v>0</v>
      </c>
      <c r="Y129" s="77">
        <f t="shared" si="80"/>
        <v>0</v>
      </c>
      <c r="Z129" s="77">
        <f t="shared" si="80"/>
        <v>2311300</v>
      </c>
      <c r="AA129" s="77">
        <f t="shared" si="80"/>
        <v>0</v>
      </c>
      <c r="AB129" s="77">
        <f t="shared" si="80"/>
        <v>2311300</v>
      </c>
      <c r="AC129" s="77">
        <f t="shared" si="80"/>
        <v>0</v>
      </c>
      <c r="AD129" s="77">
        <f t="shared" si="80"/>
        <v>2311300</v>
      </c>
      <c r="AE129" s="77">
        <f t="shared" si="80"/>
        <v>0</v>
      </c>
      <c r="AF129" s="77">
        <f t="shared" si="80"/>
        <v>2311300</v>
      </c>
      <c r="AG129" s="77">
        <f t="shared" si="80"/>
        <v>0</v>
      </c>
      <c r="AH129" s="77">
        <f t="shared" si="80"/>
        <v>0</v>
      </c>
      <c r="AI129" s="77">
        <f t="shared" si="80"/>
        <v>0</v>
      </c>
      <c r="AJ129" s="77">
        <f t="shared" si="80"/>
        <v>0</v>
      </c>
      <c r="AK129" s="77">
        <f t="shared" si="80"/>
        <v>0</v>
      </c>
      <c r="AL129" s="77">
        <f t="shared" si="80"/>
        <v>2311300</v>
      </c>
      <c r="AM129" s="77">
        <f t="shared" si="80"/>
        <v>0</v>
      </c>
      <c r="AN129" s="77">
        <f t="shared" si="80"/>
        <v>2311300</v>
      </c>
      <c r="AO129" s="77">
        <f t="shared" si="80"/>
        <v>0</v>
      </c>
      <c r="AP129" s="77">
        <f t="shared" si="80"/>
        <v>2311300</v>
      </c>
      <c r="AQ129" s="77">
        <f t="shared" si="80"/>
        <v>0</v>
      </c>
      <c r="AR129" s="77">
        <f t="shared" si="80"/>
        <v>2311300</v>
      </c>
      <c r="AS129" s="77">
        <f t="shared" si="80"/>
        <v>0</v>
      </c>
      <c r="AT129" s="77">
        <f t="shared" si="80"/>
        <v>0</v>
      </c>
      <c r="AU129" s="77">
        <f t="shared" si="80"/>
        <v>0</v>
      </c>
      <c r="AV129" s="77">
        <f t="shared" si="80"/>
        <v>0</v>
      </c>
      <c r="AW129" s="77">
        <f t="shared" si="80"/>
        <v>0</v>
      </c>
      <c r="AX129" s="77">
        <f t="shared" si="80"/>
        <v>2311300</v>
      </c>
      <c r="AY129" s="77">
        <f t="shared" si="80"/>
        <v>0</v>
      </c>
      <c r="AZ129" s="77">
        <f t="shared" si="80"/>
        <v>2311300</v>
      </c>
      <c r="BA129" s="77">
        <f t="shared" si="80"/>
        <v>0</v>
      </c>
      <c r="BB129" s="103">
        <v>0</v>
      </c>
      <c r="BC129" s="103">
        <v>0</v>
      </c>
    </row>
    <row r="130" spans="1:55" s="11" customFormat="1" ht="27.75" hidden="1" customHeight="1" x14ac:dyDescent="0.25">
      <c r="A130" s="27" t="s">
        <v>409</v>
      </c>
      <c r="B130" s="27"/>
      <c r="C130" s="27"/>
      <c r="D130" s="27"/>
      <c r="E130" s="12">
        <v>851</v>
      </c>
      <c r="F130" s="63" t="s">
        <v>401</v>
      </c>
      <c r="G130" s="62" t="s">
        <v>406</v>
      </c>
      <c r="H130" s="60" t="s">
        <v>408</v>
      </c>
      <c r="I130" s="63" t="s">
        <v>410</v>
      </c>
      <c r="J130" s="77">
        <f>'3.ВС'!J98</f>
        <v>2311300</v>
      </c>
      <c r="K130" s="77">
        <f>'3.ВС'!K98</f>
        <v>0</v>
      </c>
      <c r="L130" s="77">
        <f>'3.ВС'!L98</f>
        <v>2311300</v>
      </c>
      <c r="M130" s="77">
        <f>'3.ВС'!M98</f>
        <v>0</v>
      </c>
      <c r="N130" s="77">
        <f>'3.ВС'!N98</f>
        <v>0</v>
      </c>
      <c r="O130" s="77">
        <f>'3.ВС'!O98</f>
        <v>0</v>
      </c>
      <c r="P130" s="77">
        <f>'3.ВС'!P98</f>
        <v>0</v>
      </c>
      <c r="Q130" s="77">
        <f>'3.ВС'!Q98</f>
        <v>0</v>
      </c>
      <c r="R130" s="77">
        <f>'3.ВС'!R98</f>
        <v>2311300</v>
      </c>
      <c r="S130" s="77">
        <f>'3.ВС'!S98</f>
        <v>0</v>
      </c>
      <c r="T130" s="77">
        <f>'3.ВС'!T98</f>
        <v>2311300</v>
      </c>
      <c r="U130" s="77">
        <f>'3.ВС'!U98</f>
        <v>0</v>
      </c>
      <c r="V130" s="77">
        <f>'3.ВС'!V98</f>
        <v>0</v>
      </c>
      <c r="W130" s="77">
        <f>'3.ВС'!W98</f>
        <v>0</v>
      </c>
      <c r="X130" s="77">
        <f>'3.ВС'!X98</f>
        <v>0</v>
      </c>
      <c r="Y130" s="77">
        <f>'3.ВС'!Y98</f>
        <v>0</v>
      </c>
      <c r="Z130" s="77">
        <f>'3.ВС'!Z98</f>
        <v>2311300</v>
      </c>
      <c r="AA130" s="77">
        <f>'3.ВС'!AA98</f>
        <v>0</v>
      </c>
      <c r="AB130" s="77">
        <f>'3.ВС'!AB98</f>
        <v>2311300</v>
      </c>
      <c r="AC130" s="77">
        <f>'3.ВС'!AC98</f>
        <v>0</v>
      </c>
      <c r="AD130" s="77">
        <f>'3.ВС'!AD98</f>
        <v>2311300</v>
      </c>
      <c r="AE130" s="77">
        <f>'3.ВС'!AE98</f>
        <v>0</v>
      </c>
      <c r="AF130" s="77">
        <f>'3.ВС'!AF98</f>
        <v>2311300</v>
      </c>
      <c r="AG130" s="77">
        <f>'3.ВС'!AG98</f>
        <v>0</v>
      </c>
      <c r="AH130" s="77">
        <f>'3.ВС'!AH98</f>
        <v>0</v>
      </c>
      <c r="AI130" s="77">
        <f>'3.ВС'!AI98</f>
        <v>0</v>
      </c>
      <c r="AJ130" s="77">
        <f>'3.ВС'!AJ98</f>
        <v>0</v>
      </c>
      <c r="AK130" s="77">
        <f>'3.ВС'!AK98</f>
        <v>0</v>
      </c>
      <c r="AL130" s="77">
        <f>'3.ВС'!AL98</f>
        <v>2311300</v>
      </c>
      <c r="AM130" s="77">
        <f>'3.ВС'!AM98</f>
        <v>0</v>
      </c>
      <c r="AN130" s="77">
        <f>'3.ВС'!AN98</f>
        <v>2311300</v>
      </c>
      <c r="AO130" s="77">
        <f>'3.ВС'!AO98</f>
        <v>0</v>
      </c>
      <c r="AP130" s="77">
        <f>'3.ВС'!AP98</f>
        <v>2311300</v>
      </c>
      <c r="AQ130" s="77">
        <f>'3.ВС'!AQ98</f>
        <v>0</v>
      </c>
      <c r="AR130" s="77">
        <f>'3.ВС'!AR98</f>
        <v>2311300</v>
      </c>
      <c r="AS130" s="77">
        <f>'3.ВС'!AS98</f>
        <v>0</v>
      </c>
      <c r="AT130" s="77">
        <f>'3.ВС'!AT98</f>
        <v>0</v>
      </c>
      <c r="AU130" s="77">
        <f>'3.ВС'!AU98</f>
        <v>0</v>
      </c>
      <c r="AV130" s="77">
        <f>'3.ВС'!AV98</f>
        <v>0</v>
      </c>
      <c r="AW130" s="77">
        <f>'3.ВС'!AW98</f>
        <v>0</v>
      </c>
      <c r="AX130" s="77">
        <f>'3.ВС'!AX98</f>
        <v>2311300</v>
      </c>
      <c r="AY130" s="77">
        <f>'3.ВС'!AY98</f>
        <v>0</v>
      </c>
      <c r="AZ130" s="77">
        <f>'3.ВС'!AZ98</f>
        <v>2311300</v>
      </c>
      <c r="BA130" s="77">
        <f>'3.ВС'!BA98</f>
        <v>0</v>
      </c>
      <c r="BB130" s="103">
        <v>0</v>
      </c>
      <c r="BC130" s="103">
        <v>0</v>
      </c>
    </row>
    <row r="131" spans="1:55" s="11" customFormat="1" ht="27.75" hidden="1" customHeight="1" x14ac:dyDescent="0.25">
      <c r="A131" s="27" t="s">
        <v>337</v>
      </c>
      <c r="B131" s="15"/>
      <c r="C131" s="15"/>
      <c r="D131" s="15"/>
      <c r="E131" s="12">
        <v>851</v>
      </c>
      <c r="F131" s="63" t="s">
        <v>401</v>
      </c>
      <c r="G131" s="62" t="s">
        <v>406</v>
      </c>
      <c r="H131" s="60" t="s">
        <v>408</v>
      </c>
      <c r="I131" s="63" t="s">
        <v>338</v>
      </c>
      <c r="J131" s="77">
        <f t="shared" ref="J131:BA131" si="81">J132</f>
        <v>935500</v>
      </c>
      <c r="K131" s="77">
        <f t="shared" si="81"/>
        <v>0</v>
      </c>
      <c r="L131" s="77">
        <f t="shared" si="81"/>
        <v>935500</v>
      </c>
      <c r="M131" s="77">
        <f t="shared" si="81"/>
        <v>0</v>
      </c>
      <c r="N131" s="77">
        <f t="shared" si="81"/>
        <v>30906</v>
      </c>
      <c r="O131" s="77">
        <f t="shared" si="81"/>
        <v>0</v>
      </c>
      <c r="P131" s="77">
        <f t="shared" si="81"/>
        <v>30906</v>
      </c>
      <c r="Q131" s="77">
        <f t="shared" si="81"/>
        <v>0</v>
      </c>
      <c r="R131" s="77">
        <f t="shared" si="81"/>
        <v>966406</v>
      </c>
      <c r="S131" s="77">
        <f t="shared" si="81"/>
        <v>0</v>
      </c>
      <c r="T131" s="77">
        <f t="shared" si="81"/>
        <v>966406</v>
      </c>
      <c r="U131" s="77">
        <f t="shared" si="81"/>
        <v>0</v>
      </c>
      <c r="V131" s="77">
        <f t="shared" si="81"/>
        <v>0</v>
      </c>
      <c r="W131" s="77">
        <f t="shared" si="81"/>
        <v>0</v>
      </c>
      <c r="X131" s="77">
        <f t="shared" si="81"/>
        <v>0</v>
      </c>
      <c r="Y131" s="77">
        <f t="shared" si="81"/>
        <v>0</v>
      </c>
      <c r="Z131" s="77">
        <f t="shared" si="81"/>
        <v>966406</v>
      </c>
      <c r="AA131" s="77">
        <f t="shared" si="81"/>
        <v>0</v>
      </c>
      <c r="AB131" s="77">
        <f t="shared" si="81"/>
        <v>966406</v>
      </c>
      <c r="AC131" s="77">
        <f t="shared" si="81"/>
        <v>0</v>
      </c>
      <c r="AD131" s="77">
        <f t="shared" si="81"/>
        <v>333400</v>
      </c>
      <c r="AE131" s="77">
        <f t="shared" si="81"/>
        <v>0</v>
      </c>
      <c r="AF131" s="77">
        <f t="shared" si="81"/>
        <v>333400</v>
      </c>
      <c r="AG131" s="77">
        <f t="shared" si="81"/>
        <v>0</v>
      </c>
      <c r="AH131" s="77">
        <f t="shared" si="81"/>
        <v>0</v>
      </c>
      <c r="AI131" s="77">
        <f t="shared" si="81"/>
        <v>0</v>
      </c>
      <c r="AJ131" s="77">
        <f t="shared" si="81"/>
        <v>0</v>
      </c>
      <c r="AK131" s="77">
        <f t="shared" si="81"/>
        <v>0</v>
      </c>
      <c r="AL131" s="77">
        <f t="shared" si="81"/>
        <v>333400</v>
      </c>
      <c r="AM131" s="77">
        <f t="shared" si="81"/>
        <v>0</v>
      </c>
      <c r="AN131" s="77">
        <f t="shared" si="81"/>
        <v>333400</v>
      </c>
      <c r="AO131" s="77">
        <f t="shared" si="81"/>
        <v>0</v>
      </c>
      <c r="AP131" s="77">
        <f t="shared" si="81"/>
        <v>333400</v>
      </c>
      <c r="AQ131" s="77">
        <f t="shared" si="81"/>
        <v>0</v>
      </c>
      <c r="AR131" s="77">
        <f t="shared" si="81"/>
        <v>333400</v>
      </c>
      <c r="AS131" s="77">
        <f t="shared" si="81"/>
        <v>0</v>
      </c>
      <c r="AT131" s="77">
        <f t="shared" si="81"/>
        <v>0</v>
      </c>
      <c r="AU131" s="77">
        <f t="shared" si="81"/>
        <v>0</v>
      </c>
      <c r="AV131" s="77">
        <f t="shared" si="81"/>
        <v>0</v>
      </c>
      <c r="AW131" s="77">
        <f t="shared" si="81"/>
        <v>0</v>
      </c>
      <c r="AX131" s="77">
        <f t="shared" si="81"/>
        <v>333400</v>
      </c>
      <c r="AY131" s="77">
        <f t="shared" si="81"/>
        <v>0</v>
      </c>
      <c r="AZ131" s="77">
        <f t="shared" si="81"/>
        <v>333400</v>
      </c>
      <c r="BA131" s="77">
        <f t="shared" si="81"/>
        <v>0</v>
      </c>
      <c r="BB131" s="103">
        <v>0</v>
      </c>
      <c r="BC131" s="103">
        <v>0</v>
      </c>
    </row>
    <row r="132" spans="1:55" s="11" customFormat="1" ht="27.75" hidden="1" customHeight="1" x14ac:dyDescent="0.25">
      <c r="A132" s="27" t="s">
        <v>339</v>
      </c>
      <c r="B132" s="27"/>
      <c r="C132" s="27"/>
      <c r="D132" s="27"/>
      <c r="E132" s="12">
        <v>851</v>
      </c>
      <c r="F132" s="63" t="s">
        <v>401</v>
      </c>
      <c r="G132" s="62" t="s">
        <v>406</v>
      </c>
      <c r="H132" s="60" t="s">
        <v>408</v>
      </c>
      <c r="I132" s="63" t="s">
        <v>340</v>
      </c>
      <c r="J132" s="77">
        <f>'3.ВС'!J100</f>
        <v>935500</v>
      </c>
      <c r="K132" s="77">
        <f>'3.ВС'!K100</f>
        <v>0</v>
      </c>
      <c r="L132" s="77">
        <f>'3.ВС'!L100</f>
        <v>935500</v>
      </c>
      <c r="M132" s="77">
        <f>'3.ВС'!M100</f>
        <v>0</v>
      </c>
      <c r="N132" s="77">
        <f>'3.ВС'!N100</f>
        <v>30906</v>
      </c>
      <c r="O132" s="77">
        <f>'3.ВС'!O100</f>
        <v>0</v>
      </c>
      <c r="P132" s="77">
        <f>'3.ВС'!P100</f>
        <v>30906</v>
      </c>
      <c r="Q132" s="77">
        <f>'3.ВС'!Q100</f>
        <v>0</v>
      </c>
      <c r="R132" s="77">
        <f>'3.ВС'!R100</f>
        <v>966406</v>
      </c>
      <c r="S132" s="77">
        <f>'3.ВС'!S100</f>
        <v>0</v>
      </c>
      <c r="T132" s="77">
        <f>'3.ВС'!T100</f>
        <v>966406</v>
      </c>
      <c r="U132" s="77">
        <f>'3.ВС'!U100</f>
        <v>0</v>
      </c>
      <c r="V132" s="77">
        <f>'3.ВС'!V100</f>
        <v>0</v>
      </c>
      <c r="W132" s="77">
        <f>'3.ВС'!W100</f>
        <v>0</v>
      </c>
      <c r="X132" s="77">
        <f>'3.ВС'!X100</f>
        <v>0</v>
      </c>
      <c r="Y132" s="77">
        <f>'3.ВС'!Y100</f>
        <v>0</v>
      </c>
      <c r="Z132" s="77">
        <f>'3.ВС'!Z100</f>
        <v>966406</v>
      </c>
      <c r="AA132" s="77">
        <f>'3.ВС'!AA100</f>
        <v>0</v>
      </c>
      <c r="AB132" s="77">
        <f>'3.ВС'!AB100</f>
        <v>966406</v>
      </c>
      <c r="AC132" s="77">
        <f>'3.ВС'!AC100</f>
        <v>0</v>
      </c>
      <c r="AD132" s="77">
        <f>'3.ВС'!AD100</f>
        <v>333400</v>
      </c>
      <c r="AE132" s="77">
        <f>'3.ВС'!AE100</f>
        <v>0</v>
      </c>
      <c r="AF132" s="77">
        <f>'3.ВС'!AF100</f>
        <v>333400</v>
      </c>
      <c r="AG132" s="77">
        <f>'3.ВС'!AG100</f>
        <v>0</v>
      </c>
      <c r="AH132" s="77">
        <f>'3.ВС'!AH100</f>
        <v>0</v>
      </c>
      <c r="AI132" s="77">
        <f>'3.ВС'!AI100</f>
        <v>0</v>
      </c>
      <c r="AJ132" s="77">
        <f>'3.ВС'!AJ100</f>
        <v>0</v>
      </c>
      <c r="AK132" s="77">
        <f>'3.ВС'!AK100</f>
        <v>0</v>
      </c>
      <c r="AL132" s="77">
        <f>'3.ВС'!AL100</f>
        <v>333400</v>
      </c>
      <c r="AM132" s="77">
        <f>'3.ВС'!AM100</f>
        <v>0</v>
      </c>
      <c r="AN132" s="77">
        <f>'3.ВС'!AN100</f>
        <v>333400</v>
      </c>
      <c r="AO132" s="77">
        <f>'3.ВС'!AO100</f>
        <v>0</v>
      </c>
      <c r="AP132" s="77">
        <f>'3.ВС'!AP100</f>
        <v>333400</v>
      </c>
      <c r="AQ132" s="77">
        <f>'3.ВС'!AQ100</f>
        <v>0</v>
      </c>
      <c r="AR132" s="77">
        <f>'3.ВС'!AR100</f>
        <v>333400</v>
      </c>
      <c r="AS132" s="77">
        <f>'3.ВС'!AS100</f>
        <v>0</v>
      </c>
      <c r="AT132" s="77">
        <f>'3.ВС'!AT100</f>
        <v>0</v>
      </c>
      <c r="AU132" s="77">
        <f>'3.ВС'!AU100</f>
        <v>0</v>
      </c>
      <c r="AV132" s="77">
        <f>'3.ВС'!AV100</f>
        <v>0</v>
      </c>
      <c r="AW132" s="77">
        <f>'3.ВС'!AW100</f>
        <v>0</v>
      </c>
      <c r="AX132" s="77">
        <f>'3.ВС'!AX100</f>
        <v>333400</v>
      </c>
      <c r="AY132" s="77">
        <f>'3.ВС'!AY100</f>
        <v>0</v>
      </c>
      <c r="AZ132" s="77">
        <f>'3.ВС'!AZ100</f>
        <v>333400</v>
      </c>
      <c r="BA132" s="77">
        <f>'3.ВС'!BA100</f>
        <v>0</v>
      </c>
      <c r="BB132" s="103">
        <v>0</v>
      </c>
      <c r="BC132" s="103">
        <v>0</v>
      </c>
    </row>
    <row r="133" spans="1:55" s="11" customFormat="1" ht="27.75" hidden="1" customHeight="1" x14ac:dyDescent="0.25">
      <c r="A133" s="27" t="s">
        <v>360</v>
      </c>
      <c r="B133" s="27"/>
      <c r="C133" s="27"/>
      <c r="D133" s="27"/>
      <c r="E133" s="12">
        <v>851</v>
      </c>
      <c r="F133" s="63" t="s">
        <v>401</v>
      </c>
      <c r="G133" s="62" t="s">
        <v>406</v>
      </c>
      <c r="H133" s="60" t="s">
        <v>408</v>
      </c>
      <c r="I133" s="63" t="s">
        <v>361</v>
      </c>
      <c r="J133" s="77">
        <f t="shared" ref="J133:BA133" si="82">J134</f>
        <v>31400</v>
      </c>
      <c r="K133" s="77">
        <f t="shared" si="82"/>
        <v>0</v>
      </c>
      <c r="L133" s="77">
        <f t="shared" si="82"/>
        <v>31400</v>
      </c>
      <c r="M133" s="77">
        <f t="shared" si="82"/>
        <v>0</v>
      </c>
      <c r="N133" s="77">
        <f t="shared" si="82"/>
        <v>0</v>
      </c>
      <c r="O133" s="77">
        <f t="shared" si="82"/>
        <v>0</v>
      </c>
      <c r="P133" s="77">
        <f t="shared" si="82"/>
        <v>0</v>
      </c>
      <c r="Q133" s="77">
        <f t="shared" si="82"/>
        <v>0</v>
      </c>
      <c r="R133" s="77">
        <f t="shared" si="82"/>
        <v>31400</v>
      </c>
      <c r="S133" s="77">
        <f t="shared" si="82"/>
        <v>0</v>
      </c>
      <c r="T133" s="77">
        <f t="shared" si="82"/>
        <v>31400</v>
      </c>
      <c r="U133" s="77">
        <f t="shared" si="82"/>
        <v>0</v>
      </c>
      <c r="V133" s="77">
        <f t="shared" si="82"/>
        <v>0</v>
      </c>
      <c r="W133" s="77">
        <f t="shared" si="82"/>
        <v>0</v>
      </c>
      <c r="X133" s="77">
        <f t="shared" si="82"/>
        <v>0</v>
      </c>
      <c r="Y133" s="77">
        <f t="shared" si="82"/>
        <v>0</v>
      </c>
      <c r="Z133" s="77">
        <f t="shared" si="82"/>
        <v>31400</v>
      </c>
      <c r="AA133" s="77">
        <f t="shared" si="82"/>
        <v>0</v>
      </c>
      <c r="AB133" s="77">
        <f t="shared" si="82"/>
        <v>31400</v>
      </c>
      <c r="AC133" s="77">
        <f t="shared" si="82"/>
        <v>0</v>
      </c>
      <c r="AD133" s="77">
        <f t="shared" si="82"/>
        <v>15600</v>
      </c>
      <c r="AE133" s="77">
        <f t="shared" si="82"/>
        <v>0</v>
      </c>
      <c r="AF133" s="77">
        <f t="shared" si="82"/>
        <v>15600</v>
      </c>
      <c r="AG133" s="77">
        <f t="shared" si="82"/>
        <v>0</v>
      </c>
      <c r="AH133" s="77">
        <f t="shared" si="82"/>
        <v>0</v>
      </c>
      <c r="AI133" s="77">
        <f t="shared" si="82"/>
        <v>0</v>
      </c>
      <c r="AJ133" s="77">
        <f t="shared" si="82"/>
        <v>0</v>
      </c>
      <c r="AK133" s="77">
        <f t="shared" si="82"/>
        <v>0</v>
      </c>
      <c r="AL133" s="77">
        <f t="shared" si="82"/>
        <v>15600</v>
      </c>
      <c r="AM133" s="77">
        <f t="shared" si="82"/>
        <v>0</v>
      </c>
      <c r="AN133" s="77">
        <f t="shared" si="82"/>
        <v>15600</v>
      </c>
      <c r="AO133" s="77">
        <f t="shared" si="82"/>
        <v>0</v>
      </c>
      <c r="AP133" s="77">
        <f t="shared" si="82"/>
        <v>15600</v>
      </c>
      <c r="AQ133" s="77">
        <f t="shared" si="82"/>
        <v>0</v>
      </c>
      <c r="AR133" s="77">
        <f t="shared" si="82"/>
        <v>15600</v>
      </c>
      <c r="AS133" s="77">
        <f t="shared" si="82"/>
        <v>0</v>
      </c>
      <c r="AT133" s="77">
        <f t="shared" si="82"/>
        <v>0</v>
      </c>
      <c r="AU133" s="77">
        <f t="shared" si="82"/>
        <v>0</v>
      </c>
      <c r="AV133" s="77">
        <f t="shared" si="82"/>
        <v>0</v>
      </c>
      <c r="AW133" s="77">
        <f t="shared" si="82"/>
        <v>0</v>
      </c>
      <c r="AX133" s="77">
        <f t="shared" si="82"/>
        <v>15600</v>
      </c>
      <c r="AY133" s="77">
        <f t="shared" si="82"/>
        <v>0</v>
      </c>
      <c r="AZ133" s="77">
        <f t="shared" si="82"/>
        <v>15600</v>
      </c>
      <c r="BA133" s="77">
        <f t="shared" si="82"/>
        <v>0</v>
      </c>
      <c r="BB133" s="103">
        <v>0</v>
      </c>
      <c r="BC133" s="103">
        <v>0</v>
      </c>
    </row>
    <row r="134" spans="1:55" s="11" customFormat="1" ht="27.75" hidden="1" customHeight="1" x14ac:dyDescent="0.25">
      <c r="A134" s="27" t="s">
        <v>362</v>
      </c>
      <c r="B134" s="27"/>
      <c r="C134" s="27"/>
      <c r="D134" s="27"/>
      <c r="E134" s="12">
        <v>851</v>
      </c>
      <c r="F134" s="63" t="s">
        <v>401</v>
      </c>
      <c r="G134" s="62" t="s">
        <v>406</v>
      </c>
      <c r="H134" s="60" t="s">
        <v>408</v>
      </c>
      <c r="I134" s="63" t="s">
        <v>363</v>
      </c>
      <c r="J134" s="77">
        <f>'3.ВС'!J102</f>
        <v>31400</v>
      </c>
      <c r="K134" s="77">
        <f>'3.ВС'!K102</f>
        <v>0</v>
      </c>
      <c r="L134" s="77">
        <f>'3.ВС'!L102</f>
        <v>31400</v>
      </c>
      <c r="M134" s="77">
        <f>'3.ВС'!M102</f>
        <v>0</v>
      </c>
      <c r="N134" s="77">
        <f>'3.ВС'!N102</f>
        <v>0</v>
      </c>
      <c r="O134" s="77">
        <f>'3.ВС'!O102</f>
        <v>0</v>
      </c>
      <c r="P134" s="77">
        <f>'3.ВС'!P102</f>
        <v>0</v>
      </c>
      <c r="Q134" s="77">
        <f>'3.ВС'!Q102</f>
        <v>0</v>
      </c>
      <c r="R134" s="77">
        <f>'3.ВС'!R102</f>
        <v>31400</v>
      </c>
      <c r="S134" s="77">
        <f>'3.ВС'!S102</f>
        <v>0</v>
      </c>
      <c r="T134" s="77">
        <f>'3.ВС'!T102</f>
        <v>31400</v>
      </c>
      <c r="U134" s="77">
        <f>'3.ВС'!U102</f>
        <v>0</v>
      </c>
      <c r="V134" s="77">
        <f>'3.ВС'!V102</f>
        <v>0</v>
      </c>
      <c r="W134" s="77">
        <f>'3.ВС'!W102</f>
        <v>0</v>
      </c>
      <c r="X134" s="77">
        <f>'3.ВС'!X102</f>
        <v>0</v>
      </c>
      <c r="Y134" s="77">
        <f>'3.ВС'!Y102</f>
        <v>0</v>
      </c>
      <c r="Z134" s="77">
        <f>'3.ВС'!Z102</f>
        <v>31400</v>
      </c>
      <c r="AA134" s="77">
        <f>'3.ВС'!AA102</f>
        <v>0</v>
      </c>
      <c r="AB134" s="77">
        <f>'3.ВС'!AB102</f>
        <v>31400</v>
      </c>
      <c r="AC134" s="77">
        <f>'3.ВС'!AC102</f>
        <v>0</v>
      </c>
      <c r="AD134" s="77">
        <f>'3.ВС'!AD102</f>
        <v>15600</v>
      </c>
      <c r="AE134" s="77">
        <f>'3.ВС'!AE102</f>
        <v>0</v>
      </c>
      <c r="AF134" s="77">
        <f>'3.ВС'!AF102</f>
        <v>15600</v>
      </c>
      <c r="AG134" s="77">
        <f>'3.ВС'!AG102</f>
        <v>0</v>
      </c>
      <c r="AH134" s="77">
        <f>'3.ВС'!AH102</f>
        <v>0</v>
      </c>
      <c r="AI134" s="77">
        <f>'3.ВС'!AI102</f>
        <v>0</v>
      </c>
      <c r="AJ134" s="77">
        <f>'3.ВС'!AJ102</f>
        <v>0</v>
      </c>
      <c r="AK134" s="77">
        <f>'3.ВС'!AK102</f>
        <v>0</v>
      </c>
      <c r="AL134" s="77">
        <f>'3.ВС'!AL102</f>
        <v>15600</v>
      </c>
      <c r="AM134" s="77">
        <f>'3.ВС'!AM102</f>
        <v>0</v>
      </c>
      <c r="AN134" s="77">
        <f>'3.ВС'!AN102</f>
        <v>15600</v>
      </c>
      <c r="AO134" s="77">
        <f>'3.ВС'!AO102</f>
        <v>0</v>
      </c>
      <c r="AP134" s="77">
        <f>'3.ВС'!AP102</f>
        <v>15600</v>
      </c>
      <c r="AQ134" s="77">
        <f>'3.ВС'!AQ102</f>
        <v>0</v>
      </c>
      <c r="AR134" s="77">
        <f>'3.ВС'!AR102</f>
        <v>15600</v>
      </c>
      <c r="AS134" s="77">
        <f>'3.ВС'!AS102</f>
        <v>0</v>
      </c>
      <c r="AT134" s="77">
        <f>'3.ВС'!AT102</f>
        <v>0</v>
      </c>
      <c r="AU134" s="77">
        <f>'3.ВС'!AU102</f>
        <v>0</v>
      </c>
      <c r="AV134" s="77">
        <f>'3.ВС'!AV102</f>
        <v>0</v>
      </c>
      <c r="AW134" s="77">
        <f>'3.ВС'!AW102</f>
        <v>0</v>
      </c>
      <c r="AX134" s="77">
        <f>'3.ВС'!AX102</f>
        <v>15600</v>
      </c>
      <c r="AY134" s="77">
        <f>'3.ВС'!AY102</f>
        <v>0</v>
      </c>
      <c r="AZ134" s="77">
        <f>'3.ВС'!AZ102</f>
        <v>15600</v>
      </c>
      <c r="BA134" s="77">
        <f>'3.ВС'!BA102</f>
        <v>0</v>
      </c>
      <c r="BB134" s="103">
        <v>0</v>
      </c>
      <c r="BC134" s="103">
        <v>0</v>
      </c>
    </row>
    <row r="135" spans="1:55" s="11" customFormat="1" ht="27.75" hidden="1" customHeight="1" x14ac:dyDescent="0.25">
      <c r="A135" s="15" t="s">
        <v>411</v>
      </c>
      <c r="B135" s="27"/>
      <c r="C135" s="27"/>
      <c r="D135" s="27"/>
      <c r="E135" s="12"/>
      <c r="F135" s="63" t="s">
        <v>401</v>
      </c>
      <c r="G135" s="62" t="s">
        <v>406</v>
      </c>
      <c r="H135" s="60" t="s">
        <v>412</v>
      </c>
      <c r="I135" s="63"/>
      <c r="J135" s="77">
        <f t="shared" ref="J135:AT136" si="83">J136</f>
        <v>121770</v>
      </c>
      <c r="K135" s="77">
        <f t="shared" si="83"/>
        <v>0</v>
      </c>
      <c r="L135" s="77">
        <f t="shared" si="83"/>
        <v>121770</v>
      </c>
      <c r="M135" s="77">
        <f t="shared" si="83"/>
        <v>0</v>
      </c>
      <c r="N135" s="77">
        <f t="shared" si="83"/>
        <v>35452.28</v>
      </c>
      <c r="O135" s="77">
        <f t="shared" si="83"/>
        <v>0</v>
      </c>
      <c r="P135" s="77">
        <f t="shared" si="83"/>
        <v>35452.28</v>
      </c>
      <c r="Q135" s="77">
        <f t="shared" si="83"/>
        <v>0</v>
      </c>
      <c r="R135" s="77">
        <f t="shared" si="83"/>
        <v>157222.28</v>
      </c>
      <c r="S135" s="77">
        <f t="shared" si="83"/>
        <v>0</v>
      </c>
      <c r="T135" s="77">
        <f t="shared" si="83"/>
        <v>157222.28</v>
      </c>
      <c r="U135" s="77">
        <f t="shared" si="83"/>
        <v>0</v>
      </c>
      <c r="V135" s="77">
        <f t="shared" si="83"/>
        <v>0</v>
      </c>
      <c r="W135" s="77">
        <f t="shared" si="83"/>
        <v>0</v>
      </c>
      <c r="X135" s="77">
        <f t="shared" si="83"/>
        <v>0</v>
      </c>
      <c r="Y135" s="77">
        <f t="shared" si="83"/>
        <v>0</v>
      </c>
      <c r="Z135" s="77">
        <f t="shared" si="83"/>
        <v>157222.28</v>
      </c>
      <c r="AA135" s="77">
        <f t="shared" si="83"/>
        <v>0</v>
      </c>
      <c r="AB135" s="77">
        <f t="shared" si="83"/>
        <v>157222.28</v>
      </c>
      <c r="AC135" s="77">
        <f t="shared" si="83"/>
        <v>0</v>
      </c>
      <c r="AD135" s="77">
        <f t="shared" si="83"/>
        <v>60000</v>
      </c>
      <c r="AE135" s="77">
        <f t="shared" si="83"/>
        <v>0</v>
      </c>
      <c r="AF135" s="77">
        <f t="shared" si="83"/>
        <v>60000</v>
      </c>
      <c r="AG135" s="77">
        <f t="shared" si="83"/>
        <v>0</v>
      </c>
      <c r="AH135" s="77">
        <f t="shared" si="83"/>
        <v>0</v>
      </c>
      <c r="AI135" s="77">
        <f t="shared" si="83"/>
        <v>0</v>
      </c>
      <c r="AJ135" s="77">
        <f t="shared" si="83"/>
        <v>0</v>
      </c>
      <c r="AK135" s="77">
        <f t="shared" si="83"/>
        <v>0</v>
      </c>
      <c r="AL135" s="77">
        <f t="shared" si="83"/>
        <v>60000</v>
      </c>
      <c r="AM135" s="77">
        <f t="shared" si="83"/>
        <v>0</v>
      </c>
      <c r="AN135" s="77">
        <f t="shared" si="83"/>
        <v>60000</v>
      </c>
      <c r="AO135" s="77">
        <f t="shared" si="83"/>
        <v>0</v>
      </c>
      <c r="AP135" s="77">
        <f t="shared" si="83"/>
        <v>60000</v>
      </c>
      <c r="AQ135" s="77">
        <f t="shared" si="83"/>
        <v>0</v>
      </c>
      <c r="AR135" s="77">
        <f t="shared" si="83"/>
        <v>60000</v>
      </c>
      <c r="AS135" s="77">
        <f t="shared" si="83"/>
        <v>0</v>
      </c>
      <c r="AT135" s="77">
        <f t="shared" si="83"/>
        <v>0</v>
      </c>
      <c r="AU135" s="77">
        <f t="shared" ref="AT135:BA136" si="84">AU136</f>
        <v>0</v>
      </c>
      <c r="AV135" s="77">
        <f t="shared" si="84"/>
        <v>0</v>
      </c>
      <c r="AW135" s="77">
        <f t="shared" si="84"/>
        <v>0</v>
      </c>
      <c r="AX135" s="77">
        <f t="shared" si="84"/>
        <v>60000</v>
      </c>
      <c r="AY135" s="77">
        <f t="shared" si="84"/>
        <v>0</v>
      </c>
      <c r="AZ135" s="77">
        <f t="shared" si="84"/>
        <v>60000</v>
      </c>
      <c r="BA135" s="77">
        <f t="shared" si="84"/>
        <v>0</v>
      </c>
      <c r="BB135" s="103">
        <v>0</v>
      </c>
      <c r="BC135" s="103">
        <v>0</v>
      </c>
    </row>
    <row r="136" spans="1:55" s="11" customFormat="1" ht="27.75" hidden="1" customHeight="1" x14ac:dyDescent="0.25">
      <c r="A136" s="27" t="s">
        <v>337</v>
      </c>
      <c r="B136" s="27"/>
      <c r="C136" s="27"/>
      <c r="D136" s="27"/>
      <c r="E136" s="12"/>
      <c r="F136" s="63" t="s">
        <v>401</v>
      </c>
      <c r="G136" s="62" t="s">
        <v>406</v>
      </c>
      <c r="H136" s="60" t="s">
        <v>412</v>
      </c>
      <c r="I136" s="63" t="s">
        <v>338</v>
      </c>
      <c r="J136" s="77">
        <f t="shared" si="83"/>
        <v>121770</v>
      </c>
      <c r="K136" s="77">
        <f t="shared" si="83"/>
        <v>0</v>
      </c>
      <c r="L136" s="77">
        <f t="shared" si="83"/>
        <v>121770</v>
      </c>
      <c r="M136" s="77">
        <f t="shared" si="83"/>
        <v>0</v>
      </c>
      <c r="N136" s="77">
        <f t="shared" si="83"/>
        <v>35452.28</v>
      </c>
      <c r="O136" s="77">
        <f t="shared" si="83"/>
        <v>0</v>
      </c>
      <c r="P136" s="77">
        <f t="shared" si="83"/>
        <v>35452.28</v>
      </c>
      <c r="Q136" s="77">
        <f t="shared" si="83"/>
        <v>0</v>
      </c>
      <c r="R136" s="77">
        <f t="shared" si="83"/>
        <v>157222.28</v>
      </c>
      <c r="S136" s="77">
        <f t="shared" si="83"/>
        <v>0</v>
      </c>
      <c r="T136" s="77">
        <f t="shared" si="83"/>
        <v>157222.28</v>
      </c>
      <c r="U136" s="77">
        <f t="shared" si="83"/>
        <v>0</v>
      </c>
      <c r="V136" s="77">
        <f t="shared" si="83"/>
        <v>0</v>
      </c>
      <c r="W136" s="77">
        <f t="shared" si="83"/>
        <v>0</v>
      </c>
      <c r="X136" s="77">
        <f t="shared" si="83"/>
        <v>0</v>
      </c>
      <c r="Y136" s="77">
        <f t="shared" si="83"/>
        <v>0</v>
      </c>
      <c r="Z136" s="77">
        <f t="shared" si="83"/>
        <v>157222.28</v>
      </c>
      <c r="AA136" s="77">
        <f t="shared" si="83"/>
        <v>0</v>
      </c>
      <c r="AB136" s="77">
        <f t="shared" si="83"/>
        <v>157222.28</v>
      </c>
      <c r="AC136" s="77">
        <f t="shared" si="83"/>
        <v>0</v>
      </c>
      <c r="AD136" s="77">
        <f t="shared" si="83"/>
        <v>60000</v>
      </c>
      <c r="AE136" s="77">
        <f t="shared" si="83"/>
        <v>0</v>
      </c>
      <c r="AF136" s="77">
        <f t="shared" si="83"/>
        <v>60000</v>
      </c>
      <c r="AG136" s="77">
        <f t="shared" si="83"/>
        <v>0</v>
      </c>
      <c r="AH136" s="77">
        <f t="shared" si="83"/>
        <v>0</v>
      </c>
      <c r="AI136" s="77">
        <f t="shared" si="83"/>
        <v>0</v>
      </c>
      <c r="AJ136" s="77">
        <f t="shared" si="83"/>
        <v>0</v>
      </c>
      <c r="AK136" s="77">
        <f t="shared" si="83"/>
        <v>0</v>
      </c>
      <c r="AL136" s="77">
        <f t="shared" si="83"/>
        <v>60000</v>
      </c>
      <c r="AM136" s="77">
        <f t="shared" si="83"/>
        <v>0</v>
      </c>
      <c r="AN136" s="77">
        <f t="shared" si="83"/>
        <v>60000</v>
      </c>
      <c r="AO136" s="77">
        <f t="shared" si="83"/>
        <v>0</v>
      </c>
      <c r="AP136" s="77">
        <f t="shared" si="83"/>
        <v>60000</v>
      </c>
      <c r="AQ136" s="77">
        <f t="shared" si="83"/>
        <v>0</v>
      </c>
      <c r="AR136" s="77">
        <f t="shared" si="83"/>
        <v>60000</v>
      </c>
      <c r="AS136" s="77">
        <f t="shared" si="83"/>
        <v>0</v>
      </c>
      <c r="AT136" s="77">
        <f t="shared" si="84"/>
        <v>0</v>
      </c>
      <c r="AU136" s="77">
        <f t="shared" si="84"/>
        <v>0</v>
      </c>
      <c r="AV136" s="77">
        <f t="shared" si="84"/>
        <v>0</v>
      </c>
      <c r="AW136" s="77">
        <f t="shared" si="84"/>
        <v>0</v>
      </c>
      <c r="AX136" s="77">
        <f t="shared" si="84"/>
        <v>60000</v>
      </c>
      <c r="AY136" s="77">
        <f t="shared" si="84"/>
        <v>0</v>
      </c>
      <c r="AZ136" s="77">
        <f t="shared" si="84"/>
        <v>60000</v>
      </c>
      <c r="BA136" s="77">
        <f t="shared" si="84"/>
        <v>0</v>
      </c>
      <c r="BB136" s="103">
        <v>0</v>
      </c>
      <c r="BC136" s="103">
        <v>0</v>
      </c>
    </row>
    <row r="137" spans="1:55" s="11" customFormat="1" ht="27.75" hidden="1" customHeight="1" x14ac:dyDescent="0.25">
      <c r="A137" s="27" t="s">
        <v>339</v>
      </c>
      <c r="B137" s="27"/>
      <c r="C137" s="27"/>
      <c r="D137" s="27"/>
      <c r="E137" s="12"/>
      <c r="F137" s="63" t="s">
        <v>401</v>
      </c>
      <c r="G137" s="62" t="s">
        <v>406</v>
      </c>
      <c r="H137" s="60" t="s">
        <v>412</v>
      </c>
      <c r="I137" s="63" t="s">
        <v>340</v>
      </c>
      <c r="J137" s="77">
        <f>'3.ВС'!J105</f>
        <v>121770</v>
      </c>
      <c r="K137" s="77">
        <f>'3.ВС'!K105</f>
        <v>0</v>
      </c>
      <c r="L137" s="77">
        <f>'3.ВС'!L105</f>
        <v>121770</v>
      </c>
      <c r="M137" s="77">
        <f>'3.ВС'!M105</f>
        <v>0</v>
      </c>
      <c r="N137" s="77">
        <f>'3.ВС'!N105</f>
        <v>35452.28</v>
      </c>
      <c r="O137" s="77">
        <f>'3.ВС'!O105</f>
        <v>0</v>
      </c>
      <c r="P137" s="77">
        <f>'3.ВС'!P105</f>
        <v>35452.28</v>
      </c>
      <c r="Q137" s="77">
        <f>'3.ВС'!Q105</f>
        <v>0</v>
      </c>
      <c r="R137" s="77">
        <f>'3.ВС'!R105</f>
        <v>157222.28</v>
      </c>
      <c r="S137" s="77">
        <f>'3.ВС'!S105</f>
        <v>0</v>
      </c>
      <c r="T137" s="77">
        <f>'3.ВС'!T105</f>
        <v>157222.28</v>
      </c>
      <c r="U137" s="77">
        <f>'3.ВС'!U105</f>
        <v>0</v>
      </c>
      <c r="V137" s="77">
        <f>'3.ВС'!V105</f>
        <v>0</v>
      </c>
      <c r="W137" s="77">
        <f>'3.ВС'!W105</f>
        <v>0</v>
      </c>
      <c r="X137" s="77">
        <f>'3.ВС'!X105</f>
        <v>0</v>
      </c>
      <c r="Y137" s="77">
        <f>'3.ВС'!Y105</f>
        <v>0</v>
      </c>
      <c r="Z137" s="77">
        <f>'3.ВС'!Z105</f>
        <v>157222.28</v>
      </c>
      <c r="AA137" s="77">
        <f>'3.ВС'!AA105</f>
        <v>0</v>
      </c>
      <c r="AB137" s="77">
        <f>'3.ВС'!AB105</f>
        <v>157222.28</v>
      </c>
      <c r="AC137" s="77">
        <f>'3.ВС'!AC105</f>
        <v>0</v>
      </c>
      <c r="AD137" s="77">
        <f>'3.ВС'!AD105</f>
        <v>60000</v>
      </c>
      <c r="AE137" s="77">
        <f>'3.ВС'!AE105</f>
        <v>0</v>
      </c>
      <c r="AF137" s="77">
        <f>'3.ВС'!AF105</f>
        <v>60000</v>
      </c>
      <c r="AG137" s="77">
        <f>'3.ВС'!AG105</f>
        <v>0</v>
      </c>
      <c r="AH137" s="77">
        <f>'3.ВС'!AH105</f>
        <v>0</v>
      </c>
      <c r="AI137" s="77">
        <f>'3.ВС'!AI105</f>
        <v>0</v>
      </c>
      <c r="AJ137" s="77">
        <f>'3.ВС'!AJ105</f>
        <v>0</v>
      </c>
      <c r="AK137" s="77">
        <f>'3.ВС'!AK105</f>
        <v>0</v>
      </c>
      <c r="AL137" s="77">
        <f>'3.ВС'!AL105</f>
        <v>60000</v>
      </c>
      <c r="AM137" s="77">
        <f>'3.ВС'!AM105</f>
        <v>0</v>
      </c>
      <c r="AN137" s="77">
        <f>'3.ВС'!AN105</f>
        <v>60000</v>
      </c>
      <c r="AO137" s="77">
        <f>'3.ВС'!AO105</f>
        <v>0</v>
      </c>
      <c r="AP137" s="77">
        <f>'3.ВС'!AP105</f>
        <v>60000</v>
      </c>
      <c r="AQ137" s="77">
        <f>'3.ВС'!AQ105</f>
        <v>0</v>
      </c>
      <c r="AR137" s="77">
        <f>'3.ВС'!AR105</f>
        <v>60000</v>
      </c>
      <c r="AS137" s="77">
        <f>'3.ВС'!AS105</f>
        <v>0</v>
      </c>
      <c r="AT137" s="77">
        <f>'3.ВС'!AT105</f>
        <v>0</v>
      </c>
      <c r="AU137" s="77">
        <f>'3.ВС'!AU105</f>
        <v>0</v>
      </c>
      <c r="AV137" s="77">
        <f>'3.ВС'!AV105</f>
        <v>0</v>
      </c>
      <c r="AW137" s="77">
        <f>'3.ВС'!AW105</f>
        <v>0</v>
      </c>
      <c r="AX137" s="77">
        <f>'3.ВС'!AX105</f>
        <v>60000</v>
      </c>
      <c r="AY137" s="77">
        <f>'3.ВС'!AY105</f>
        <v>0</v>
      </c>
      <c r="AZ137" s="77">
        <f>'3.ВС'!AZ105</f>
        <v>60000</v>
      </c>
      <c r="BA137" s="77">
        <f>'3.ВС'!BA105</f>
        <v>0</v>
      </c>
      <c r="BB137" s="103">
        <v>0</v>
      </c>
      <c r="BC137" s="103">
        <v>0</v>
      </c>
    </row>
    <row r="138" spans="1:55" s="116" customFormat="1" ht="20.25" customHeight="1" x14ac:dyDescent="0.25">
      <c r="A138" s="13" t="s">
        <v>413</v>
      </c>
      <c r="B138" s="111"/>
      <c r="C138" s="111"/>
      <c r="D138" s="111"/>
      <c r="E138" s="128">
        <v>851</v>
      </c>
      <c r="F138" s="113" t="s">
        <v>330</v>
      </c>
      <c r="G138" s="113"/>
      <c r="H138" s="119"/>
      <c r="I138" s="113"/>
      <c r="J138" s="76">
        <f t="shared" ref="J138:BA138" si="85">J139+J146+J156+J160</f>
        <v>11107800.34</v>
      </c>
      <c r="K138" s="76">
        <f t="shared" si="85"/>
        <v>124200.34</v>
      </c>
      <c r="L138" s="76">
        <f t="shared" si="85"/>
        <v>10983600</v>
      </c>
      <c r="M138" s="76">
        <f t="shared" si="85"/>
        <v>0</v>
      </c>
      <c r="N138" s="76">
        <f t="shared" si="85"/>
        <v>1446788.43</v>
      </c>
      <c r="O138" s="76">
        <f t="shared" si="85"/>
        <v>0</v>
      </c>
      <c r="P138" s="76">
        <f t="shared" si="85"/>
        <v>1446788.43</v>
      </c>
      <c r="Q138" s="76">
        <f t="shared" si="85"/>
        <v>0</v>
      </c>
      <c r="R138" s="76">
        <f t="shared" si="85"/>
        <v>12554588.77</v>
      </c>
      <c r="S138" s="76">
        <f t="shared" si="85"/>
        <v>124200.34</v>
      </c>
      <c r="T138" s="76">
        <f t="shared" si="85"/>
        <v>12430388.43</v>
      </c>
      <c r="U138" s="76">
        <f t="shared" si="85"/>
        <v>0</v>
      </c>
      <c r="V138" s="76">
        <f t="shared" si="85"/>
        <v>1473511.55</v>
      </c>
      <c r="W138" s="76">
        <f t="shared" si="85"/>
        <v>1473511.55</v>
      </c>
      <c r="X138" s="76">
        <f t="shared" si="85"/>
        <v>0</v>
      </c>
      <c r="Y138" s="76">
        <f t="shared" si="85"/>
        <v>0</v>
      </c>
      <c r="Z138" s="76">
        <f t="shared" si="85"/>
        <v>14028100.32</v>
      </c>
      <c r="AA138" s="76">
        <f t="shared" si="85"/>
        <v>1597711.8900000001</v>
      </c>
      <c r="AB138" s="76">
        <f t="shared" si="85"/>
        <v>12430388.43</v>
      </c>
      <c r="AC138" s="76">
        <f t="shared" si="85"/>
        <v>0</v>
      </c>
      <c r="AD138" s="76">
        <f t="shared" si="85"/>
        <v>9163063.4800000004</v>
      </c>
      <c r="AE138" s="76">
        <f t="shared" si="85"/>
        <v>117663.48</v>
      </c>
      <c r="AF138" s="76">
        <f t="shared" si="85"/>
        <v>9045400</v>
      </c>
      <c r="AG138" s="76">
        <f t="shared" si="85"/>
        <v>0</v>
      </c>
      <c r="AH138" s="76">
        <f t="shared" si="85"/>
        <v>0</v>
      </c>
      <c r="AI138" s="76">
        <f t="shared" si="85"/>
        <v>0</v>
      </c>
      <c r="AJ138" s="76">
        <f t="shared" si="85"/>
        <v>0</v>
      </c>
      <c r="AK138" s="76">
        <f t="shared" si="85"/>
        <v>0</v>
      </c>
      <c r="AL138" s="76">
        <f t="shared" si="85"/>
        <v>9163063.4800000004</v>
      </c>
      <c r="AM138" s="76">
        <f t="shared" si="85"/>
        <v>117663.48</v>
      </c>
      <c r="AN138" s="76">
        <f t="shared" si="85"/>
        <v>9045400</v>
      </c>
      <c r="AO138" s="76">
        <f t="shared" si="85"/>
        <v>0</v>
      </c>
      <c r="AP138" s="76">
        <f t="shared" si="85"/>
        <v>9121963.4800000004</v>
      </c>
      <c r="AQ138" s="76">
        <f t="shared" si="85"/>
        <v>117663.48</v>
      </c>
      <c r="AR138" s="76">
        <f t="shared" si="85"/>
        <v>9004300</v>
      </c>
      <c r="AS138" s="76">
        <f t="shared" si="85"/>
        <v>0</v>
      </c>
      <c r="AT138" s="76">
        <f t="shared" si="85"/>
        <v>0</v>
      </c>
      <c r="AU138" s="76">
        <f t="shared" si="85"/>
        <v>0</v>
      </c>
      <c r="AV138" s="76">
        <f t="shared" si="85"/>
        <v>0</v>
      </c>
      <c r="AW138" s="76">
        <f t="shared" si="85"/>
        <v>0</v>
      </c>
      <c r="AX138" s="76">
        <f t="shared" si="85"/>
        <v>9121963.4800000004</v>
      </c>
      <c r="AY138" s="76">
        <f t="shared" si="85"/>
        <v>117663.48</v>
      </c>
      <c r="AZ138" s="76">
        <f t="shared" si="85"/>
        <v>9004300</v>
      </c>
      <c r="BA138" s="76">
        <f t="shared" si="85"/>
        <v>0</v>
      </c>
      <c r="BB138" s="123">
        <v>0</v>
      </c>
      <c r="BC138" s="123">
        <v>0</v>
      </c>
    </row>
    <row r="139" spans="1:55" s="116" customFormat="1" ht="20.25" customHeight="1" x14ac:dyDescent="0.25">
      <c r="A139" s="13" t="s">
        <v>414</v>
      </c>
      <c r="B139" s="111"/>
      <c r="C139" s="111"/>
      <c r="D139" s="111"/>
      <c r="E139" s="128">
        <v>851</v>
      </c>
      <c r="F139" s="113" t="s">
        <v>330</v>
      </c>
      <c r="G139" s="113" t="s">
        <v>375</v>
      </c>
      <c r="H139" s="119"/>
      <c r="I139" s="113"/>
      <c r="J139" s="76">
        <f>J140+J143</f>
        <v>124200.34</v>
      </c>
      <c r="K139" s="76">
        <f t="shared" ref="K139:AC139" si="86">K140+K143</f>
        <v>124200.34</v>
      </c>
      <c r="L139" s="76">
        <f t="shared" si="86"/>
        <v>0</v>
      </c>
      <c r="M139" s="76">
        <f t="shared" si="86"/>
        <v>0</v>
      </c>
      <c r="N139" s="76">
        <f t="shared" si="86"/>
        <v>0</v>
      </c>
      <c r="O139" s="76">
        <f t="shared" si="86"/>
        <v>0</v>
      </c>
      <c r="P139" s="76">
        <f t="shared" si="86"/>
        <v>0</v>
      </c>
      <c r="Q139" s="76">
        <f t="shared" si="86"/>
        <v>0</v>
      </c>
      <c r="R139" s="76">
        <f t="shared" si="86"/>
        <v>124200.34</v>
      </c>
      <c r="S139" s="76">
        <f t="shared" si="86"/>
        <v>124200.34</v>
      </c>
      <c r="T139" s="76">
        <f t="shared" si="86"/>
        <v>0</v>
      </c>
      <c r="U139" s="76">
        <f t="shared" si="86"/>
        <v>0</v>
      </c>
      <c r="V139" s="76">
        <f t="shared" si="86"/>
        <v>118511.55</v>
      </c>
      <c r="W139" s="76">
        <f t="shared" si="86"/>
        <v>118511.55</v>
      </c>
      <c r="X139" s="76">
        <f t="shared" si="86"/>
        <v>0</v>
      </c>
      <c r="Y139" s="76">
        <f t="shared" si="86"/>
        <v>0</v>
      </c>
      <c r="Z139" s="76">
        <f t="shared" si="86"/>
        <v>242711.89</v>
      </c>
      <c r="AA139" s="76">
        <f t="shared" si="86"/>
        <v>242711.89</v>
      </c>
      <c r="AB139" s="76">
        <f t="shared" si="86"/>
        <v>0</v>
      </c>
      <c r="AC139" s="76">
        <f t="shared" si="86"/>
        <v>0</v>
      </c>
      <c r="AD139" s="76">
        <f t="shared" ref="AD139:BA141" si="87">AD140</f>
        <v>117663.48</v>
      </c>
      <c r="AE139" s="76">
        <f t="shared" si="87"/>
        <v>117663.48</v>
      </c>
      <c r="AF139" s="76">
        <f t="shared" si="87"/>
        <v>0</v>
      </c>
      <c r="AG139" s="76">
        <f t="shared" si="87"/>
        <v>0</v>
      </c>
      <c r="AH139" s="76">
        <f t="shared" si="87"/>
        <v>0</v>
      </c>
      <c r="AI139" s="76">
        <f t="shared" si="87"/>
        <v>0</v>
      </c>
      <c r="AJ139" s="76">
        <f t="shared" si="87"/>
        <v>0</v>
      </c>
      <c r="AK139" s="76">
        <f t="shared" si="87"/>
        <v>0</v>
      </c>
      <c r="AL139" s="76">
        <f t="shared" si="87"/>
        <v>117663.48</v>
      </c>
      <c r="AM139" s="76">
        <f t="shared" si="87"/>
        <v>117663.48</v>
      </c>
      <c r="AN139" s="76">
        <f t="shared" si="87"/>
        <v>0</v>
      </c>
      <c r="AO139" s="76">
        <f t="shared" si="87"/>
        <v>0</v>
      </c>
      <c r="AP139" s="76">
        <f t="shared" si="87"/>
        <v>117663.48</v>
      </c>
      <c r="AQ139" s="76">
        <f t="shared" si="87"/>
        <v>117663.48</v>
      </c>
      <c r="AR139" s="76">
        <f t="shared" si="87"/>
        <v>0</v>
      </c>
      <c r="AS139" s="76">
        <f t="shared" si="87"/>
        <v>0</v>
      </c>
      <c r="AT139" s="76">
        <f t="shared" si="87"/>
        <v>0</v>
      </c>
      <c r="AU139" s="76">
        <f t="shared" si="87"/>
        <v>0</v>
      </c>
      <c r="AV139" s="76">
        <f t="shared" si="87"/>
        <v>0</v>
      </c>
      <c r="AW139" s="76">
        <f t="shared" si="87"/>
        <v>0</v>
      </c>
      <c r="AX139" s="76">
        <f t="shared" si="87"/>
        <v>117663.48</v>
      </c>
      <c r="AY139" s="76">
        <f t="shared" si="87"/>
        <v>117663.48</v>
      </c>
      <c r="AZ139" s="76">
        <f t="shared" si="87"/>
        <v>0</v>
      </c>
      <c r="BA139" s="76">
        <f t="shared" si="87"/>
        <v>0</v>
      </c>
      <c r="BB139" s="123">
        <v>0</v>
      </c>
      <c r="BC139" s="123">
        <v>0</v>
      </c>
    </row>
    <row r="140" spans="1:55" s="11" customFormat="1" ht="146.25" customHeight="1" x14ac:dyDescent="0.25">
      <c r="A140" s="15" t="s">
        <v>415</v>
      </c>
      <c r="B140" s="27"/>
      <c r="C140" s="27"/>
      <c r="D140" s="27"/>
      <c r="E140" s="12">
        <v>851</v>
      </c>
      <c r="F140" s="63" t="s">
        <v>330</v>
      </c>
      <c r="G140" s="63" t="s">
        <v>375</v>
      </c>
      <c r="H140" s="138" t="s">
        <v>416</v>
      </c>
      <c r="I140" s="63"/>
      <c r="J140" s="77">
        <f>J141</f>
        <v>124200.34</v>
      </c>
      <c r="K140" s="77">
        <f t="shared" ref="K140:AS140" si="88">K141</f>
        <v>124200.34</v>
      </c>
      <c r="L140" s="77">
        <f t="shared" si="88"/>
        <v>0</v>
      </c>
      <c r="M140" s="77">
        <f t="shared" si="88"/>
        <v>0</v>
      </c>
      <c r="N140" s="77">
        <f t="shared" si="88"/>
        <v>0</v>
      </c>
      <c r="O140" s="77">
        <f t="shared" si="88"/>
        <v>0</v>
      </c>
      <c r="P140" s="77">
        <f t="shared" si="88"/>
        <v>0</v>
      </c>
      <c r="Q140" s="77">
        <f t="shared" si="88"/>
        <v>0</v>
      </c>
      <c r="R140" s="77">
        <f t="shared" si="88"/>
        <v>124200.34</v>
      </c>
      <c r="S140" s="77">
        <f t="shared" si="88"/>
        <v>124200.34</v>
      </c>
      <c r="T140" s="77">
        <f t="shared" si="88"/>
        <v>0</v>
      </c>
      <c r="U140" s="77">
        <f t="shared" si="88"/>
        <v>0</v>
      </c>
      <c r="V140" s="77">
        <f t="shared" si="88"/>
        <v>118511.55</v>
      </c>
      <c r="W140" s="77">
        <f t="shared" si="88"/>
        <v>118511.55</v>
      </c>
      <c r="X140" s="77">
        <f t="shared" si="88"/>
        <v>0</v>
      </c>
      <c r="Y140" s="77">
        <f t="shared" si="88"/>
        <v>0</v>
      </c>
      <c r="Z140" s="77">
        <f t="shared" si="88"/>
        <v>242711.89</v>
      </c>
      <c r="AA140" s="77">
        <f t="shared" si="88"/>
        <v>242711.89</v>
      </c>
      <c r="AB140" s="77">
        <f t="shared" si="88"/>
        <v>0</v>
      </c>
      <c r="AC140" s="77">
        <f t="shared" si="88"/>
        <v>0</v>
      </c>
      <c r="AD140" s="77">
        <f t="shared" si="88"/>
        <v>117663.48</v>
      </c>
      <c r="AE140" s="77">
        <f t="shared" si="88"/>
        <v>117663.48</v>
      </c>
      <c r="AF140" s="77">
        <f t="shared" si="88"/>
        <v>0</v>
      </c>
      <c r="AG140" s="77">
        <f t="shared" si="88"/>
        <v>0</v>
      </c>
      <c r="AH140" s="77">
        <f t="shared" si="88"/>
        <v>0</v>
      </c>
      <c r="AI140" s="77">
        <f t="shared" si="88"/>
        <v>0</v>
      </c>
      <c r="AJ140" s="77">
        <f t="shared" si="88"/>
        <v>0</v>
      </c>
      <c r="AK140" s="77">
        <f t="shared" si="88"/>
        <v>0</v>
      </c>
      <c r="AL140" s="77">
        <f t="shared" si="88"/>
        <v>117663.48</v>
      </c>
      <c r="AM140" s="77">
        <f t="shared" si="88"/>
        <v>117663.48</v>
      </c>
      <c r="AN140" s="77">
        <f t="shared" si="88"/>
        <v>0</v>
      </c>
      <c r="AO140" s="77">
        <f t="shared" si="88"/>
        <v>0</v>
      </c>
      <c r="AP140" s="77">
        <f t="shared" si="88"/>
        <v>117663.48</v>
      </c>
      <c r="AQ140" s="77">
        <f t="shared" si="88"/>
        <v>117663.48</v>
      </c>
      <c r="AR140" s="77">
        <f t="shared" si="88"/>
        <v>0</v>
      </c>
      <c r="AS140" s="77">
        <f t="shared" si="88"/>
        <v>0</v>
      </c>
      <c r="AT140" s="77">
        <f t="shared" si="87"/>
        <v>0</v>
      </c>
      <c r="AU140" s="77">
        <f t="shared" si="87"/>
        <v>0</v>
      </c>
      <c r="AV140" s="77">
        <f t="shared" si="87"/>
        <v>0</v>
      </c>
      <c r="AW140" s="77">
        <f t="shared" si="87"/>
        <v>0</v>
      </c>
      <c r="AX140" s="77">
        <f t="shared" si="87"/>
        <v>117663.48</v>
      </c>
      <c r="AY140" s="77">
        <f t="shared" si="87"/>
        <v>117663.48</v>
      </c>
      <c r="AZ140" s="77">
        <f t="shared" si="87"/>
        <v>0</v>
      </c>
      <c r="BA140" s="77">
        <f t="shared" si="87"/>
        <v>0</v>
      </c>
      <c r="BB140" s="103">
        <v>0</v>
      </c>
      <c r="BC140" s="103">
        <v>0</v>
      </c>
    </row>
    <row r="141" spans="1:55" s="11" customFormat="1" ht="45" customHeight="1" x14ac:dyDescent="0.25">
      <c r="A141" s="27" t="s">
        <v>337</v>
      </c>
      <c r="B141" s="15"/>
      <c r="C141" s="15"/>
      <c r="D141" s="15"/>
      <c r="E141" s="12">
        <v>851</v>
      </c>
      <c r="F141" s="63" t="s">
        <v>330</v>
      </c>
      <c r="G141" s="63" t="s">
        <v>375</v>
      </c>
      <c r="H141" s="62" t="s">
        <v>416</v>
      </c>
      <c r="I141" s="63" t="s">
        <v>338</v>
      </c>
      <c r="J141" s="77">
        <f t="shared" ref="J141:AS144" si="89">J142</f>
        <v>124200.34</v>
      </c>
      <c r="K141" s="77">
        <f t="shared" si="89"/>
        <v>124200.34</v>
      </c>
      <c r="L141" s="77">
        <f t="shared" si="89"/>
        <v>0</v>
      </c>
      <c r="M141" s="77">
        <f t="shared" si="89"/>
        <v>0</v>
      </c>
      <c r="N141" s="77">
        <f t="shared" si="89"/>
        <v>0</v>
      </c>
      <c r="O141" s="77">
        <f t="shared" si="89"/>
        <v>0</v>
      </c>
      <c r="P141" s="77">
        <f t="shared" si="89"/>
        <v>0</v>
      </c>
      <c r="Q141" s="77">
        <f t="shared" si="89"/>
        <v>0</v>
      </c>
      <c r="R141" s="77">
        <f t="shared" si="89"/>
        <v>124200.34</v>
      </c>
      <c r="S141" s="77">
        <f t="shared" si="89"/>
        <v>124200.34</v>
      </c>
      <c r="T141" s="77">
        <f t="shared" si="89"/>
        <v>0</v>
      </c>
      <c r="U141" s="77">
        <f t="shared" si="89"/>
        <v>0</v>
      </c>
      <c r="V141" s="77">
        <f t="shared" si="89"/>
        <v>118511.55</v>
      </c>
      <c r="W141" s="77">
        <f t="shared" si="89"/>
        <v>118511.55</v>
      </c>
      <c r="X141" s="77">
        <f t="shared" si="89"/>
        <v>0</v>
      </c>
      <c r="Y141" s="77">
        <f t="shared" si="89"/>
        <v>0</v>
      </c>
      <c r="Z141" s="77">
        <f t="shared" si="89"/>
        <v>242711.89</v>
      </c>
      <c r="AA141" s="77">
        <f t="shared" si="89"/>
        <v>242711.89</v>
      </c>
      <c r="AB141" s="77">
        <f t="shared" si="89"/>
        <v>0</v>
      </c>
      <c r="AC141" s="77">
        <f t="shared" si="89"/>
        <v>0</v>
      </c>
      <c r="AD141" s="77">
        <f t="shared" si="89"/>
        <v>117663.48</v>
      </c>
      <c r="AE141" s="77">
        <f t="shared" si="89"/>
        <v>117663.48</v>
      </c>
      <c r="AF141" s="77">
        <f t="shared" si="89"/>
        <v>0</v>
      </c>
      <c r="AG141" s="77">
        <f t="shared" si="89"/>
        <v>0</v>
      </c>
      <c r="AH141" s="77">
        <f t="shared" si="89"/>
        <v>0</v>
      </c>
      <c r="AI141" s="77">
        <f t="shared" si="89"/>
        <v>0</v>
      </c>
      <c r="AJ141" s="77">
        <f t="shared" si="89"/>
        <v>0</v>
      </c>
      <c r="AK141" s="77">
        <f t="shared" si="89"/>
        <v>0</v>
      </c>
      <c r="AL141" s="77">
        <f t="shared" si="89"/>
        <v>117663.48</v>
      </c>
      <c r="AM141" s="77">
        <f t="shared" si="89"/>
        <v>117663.48</v>
      </c>
      <c r="AN141" s="77">
        <f t="shared" si="89"/>
        <v>0</v>
      </c>
      <c r="AO141" s="77">
        <f t="shared" si="89"/>
        <v>0</v>
      </c>
      <c r="AP141" s="77">
        <f t="shared" si="89"/>
        <v>117663.48</v>
      </c>
      <c r="AQ141" s="77">
        <f t="shared" si="89"/>
        <v>117663.48</v>
      </c>
      <c r="AR141" s="77">
        <f t="shared" si="89"/>
        <v>0</v>
      </c>
      <c r="AS141" s="77">
        <f t="shared" si="89"/>
        <v>0</v>
      </c>
      <c r="AT141" s="77">
        <f t="shared" si="87"/>
        <v>0</v>
      </c>
      <c r="AU141" s="77">
        <f t="shared" si="87"/>
        <v>0</v>
      </c>
      <c r="AV141" s="77">
        <f t="shared" si="87"/>
        <v>0</v>
      </c>
      <c r="AW141" s="77">
        <f t="shared" si="87"/>
        <v>0</v>
      </c>
      <c r="AX141" s="77">
        <f t="shared" si="87"/>
        <v>117663.48</v>
      </c>
      <c r="AY141" s="77">
        <f t="shared" si="87"/>
        <v>117663.48</v>
      </c>
      <c r="AZ141" s="77">
        <f t="shared" si="87"/>
        <v>0</v>
      </c>
      <c r="BA141" s="77">
        <f t="shared" si="87"/>
        <v>0</v>
      </c>
      <c r="BB141" s="103">
        <v>0</v>
      </c>
      <c r="BC141" s="103">
        <v>0</v>
      </c>
    </row>
    <row r="142" spans="1:55" s="11" customFormat="1" ht="45" customHeight="1" x14ac:dyDescent="0.25">
      <c r="A142" s="27" t="s">
        <v>339</v>
      </c>
      <c r="B142" s="27"/>
      <c r="C142" s="27"/>
      <c r="D142" s="27"/>
      <c r="E142" s="12">
        <v>851</v>
      </c>
      <c r="F142" s="63" t="s">
        <v>330</v>
      </c>
      <c r="G142" s="63" t="s">
        <v>375</v>
      </c>
      <c r="H142" s="62" t="s">
        <v>416</v>
      </c>
      <c r="I142" s="63" t="s">
        <v>340</v>
      </c>
      <c r="J142" s="77">
        <f>'3.ВС'!J110</f>
        <v>124200.34</v>
      </c>
      <c r="K142" s="77">
        <f>'3.ВС'!K110</f>
        <v>124200.34</v>
      </c>
      <c r="L142" s="77">
        <f>'3.ВС'!L110</f>
        <v>0</v>
      </c>
      <c r="M142" s="77">
        <f>'3.ВС'!M110</f>
        <v>0</v>
      </c>
      <c r="N142" s="77">
        <f>'3.ВС'!N110</f>
        <v>0</v>
      </c>
      <c r="O142" s="77">
        <f>'3.ВС'!O110</f>
        <v>0</v>
      </c>
      <c r="P142" s="77">
        <f>'3.ВС'!P110</f>
        <v>0</v>
      </c>
      <c r="Q142" s="77">
        <f>'3.ВС'!Q110</f>
        <v>0</v>
      </c>
      <c r="R142" s="77">
        <f>'3.ВС'!R110</f>
        <v>124200.34</v>
      </c>
      <c r="S142" s="77">
        <f>'3.ВС'!S110</f>
        <v>124200.34</v>
      </c>
      <c r="T142" s="77">
        <f>'3.ВС'!T110</f>
        <v>0</v>
      </c>
      <c r="U142" s="77">
        <f>'3.ВС'!U110</f>
        <v>0</v>
      </c>
      <c r="V142" s="77">
        <f>'3.ВС'!V110</f>
        <v>118511.55</v>
      </c>
      <c r="W142" s="77">
        <f>'3.ВС'!W110</f>
        <v>118511.55</v>
      </c>
      <c r="X142" s="77">
        <f>'3.ВС'!X110</f>
        <v>0</v>
      </c>
      <c r="Y142" s="77">
        <f>'3.ВС'!Y110</f>
        <v>0</v>
      </c>
      <c r="Z142" s="77">
        <f>'3.ВС'!Z110</f>
        <v>242711.89</v>
      </c>
      <c r="AA142" s="77">
        <f>'3.ВС'!AA110</f>
        <v>242711.89</v>
      </c>
      <c r="AB142" s="77">
        <f>'3.ВС'!AB110</f>
        <v>0</v>
      </c>
      <c r="AC142" s="77">
        <f>'3.ВС'!AC110</f>
        <v>0</v>
      </c>
      <c r="AD142" s="77">
        <f>'3.ВС'!AD110</f>
        <v>117663.48</v>
      </c>
      <c r="AE142" s="77">
        <f>'3.ВС'!AE110</f>
        <v>117663.48</v>
      </c>
      <c r="AF142" s="77">
        <f>'3.ВС'!AF110</f>
        <v>0</v>
      </c>
      <c r="AG142" s="77">
        <f>'3.ВС'!AG110</f>
        <v>0</v>
      </c>
      <c r="AH142" s="77">
        <f>'3.ВС'!AH110</f>
        <v>0</v>
      </c>
      <c r="AI142" s="77">
        <f>'3.ВС'!AI110</f>
        <v>0</v>
      </c>
      <c r="AJ142" s="77">
        <f>'3.ВС'!AJ110</f>
        <v>0</v>
      </c>
      <c r="AK142" s="77">
        <f>'3.ВС'!AK110</f>
        <v>0</v>
      </c>
      <c r="AL142" s="77">
        <f>'3.ВС'!AL110</f>
        <v>117663.48</v>
      </c>
      <c r="AM142" s="77">
        <f>'3.ВС'!AM110</f>
        <v>117663.48</v>
      </c>
      <c r="AN142" s="77">
        <f>'3.ВС'!AN110</f>
        <v>0</v>
      </c>
      <c r="AO142" s="77">
        <f>'3.ВС'!AO110</f>
        <v>0</v>
      </c>
      <c r="AP142" s="77">
        <f>'3.ВС'!AP110</f>
        <v>117663.48</v>
      </c>
      <c r="AQ142" s="77">
        <f>'3.ВС'!AQ110</f>
        <v>117663.48</v>
      </c>
      <c r="AR142" s="77">
        <f>'3.ВС'!AR110</f>
        <v>0</v>
      </c>
      <c r="AS142" s="77">
        <f>'3.ВС'!AS110</f>
        <v>0</v>
      </c>
      <c r="AT142" s="77">
        <f>'3.ВС'!AT110</f>
        <v>0</v>
      </c>
      <c r="AU142" s="77">
        <f>'3.ВС'!AU110</f>
        <v>0</v>
      </c>
      <c r="AV142" s="77">
        <f>'3.ВС'!AV110</f>
        <v>0</v>
      </c>
      <c r="AW142" s="77">
        <f>'3.ВС'!AW110</f>
        <v>0</v>
      </c>
      <c r="AX142" s="77">
        <f>'3.ВС'!AX110</f>
        <v>117663.48</v>
      </c>
      <c r="AY142" s="77">
        <f>'3.ВС'!AY110</f>
        <v>117663.48</v>
      </c>
      <c r="AZ142" s="77">
        <f>'3.ВС'!AZ110</f>
        <v>0</v>
      </c>
      <c r="BA142" s="77">
        <f>'3.ВС'!BA110</f>
        <v>0</v>
      </c>
      <c r="BB142" s="103">
        <v>0</v>
      </c>
      <c r="BC142" s="103">
        <v>0</v>
      </c>
    </row>
    <row r="143" spans="1:55" s="11" customFormat="1" ht="27.75" hidden="1" customHeight="1" x14ac:dyDescent="0.25">
      <c r="A143" s="61" t="s">
        <v>417</v>
      </c>
      <c r="B143" s="27"/>
      <c r="C143" s="27"/>
      <c r="D143" s="27"/>
      <c r="E143" s="62" t="s">
        <v>418</v>
      </c>
      <c r="F143" s="63" t="s">
        <v>330</v>
      </c>
      <c r="G143" s="63" t="s">
        <v>375</v>
      </c>
      <c r="H143" s="60" t="s">
        <v>419</v>
      </c>
      <c r="I143" s="63"/>
      <c r="J143" s="77">
        <f>J144</f>
        <v>0</v>
      </c>
      <c r="K143" s="77">
        <f t="shared" si="89"/>
        <v>0</v>
      </c>
      <c r="L143" s="77">
        <f t="shared" si="89"/>
        <v>0</v>
      </c>
      <c r="M143" s="77">
        <f t="shared" si="89"/>
        <v>0</v>
      </c>
      <c r="N143" s="77">
        <f t="shared" si="89"/>
        <v>0</v>
      </c>
      <c r="O143" s="77">
        <f t="shared" si="89"/>
        <v>0</v>
      </c>
      <c r="P143" s="77">
        <f t="shared" si="89"/>
        <v>0</v>
      </c>
      <c r="Q143" s="77">
        <f t="shared" si="89"/>
        <v>0</v>
      </c>
      <c r="R143" s="77">
        <f t="shared" si="89"/>
        <v>0</v>
      </c>
      <c r="S143" s="77">
        <f t="shared" si="89"/>
        <v>0</v>
      </c>
      <c r="T143" s="77">
        <f t="shared" si="89"/>
        <v>0</v>
      </c>
      <c r="U143" s="77">
        <f t="shared" si="89"/>
        <v>0</v>
      </c>
      <c r="V143" s="77">
        <f t="shared" si="89"/>
        <v>0</v>
      </c>
      <c r="W143" s="77">
        <f t="shared" si="89"/>
        <v>0</v>
      </c>
      <c r="X143" s="77">
        <f t="shared" si="89"/>
        <v>0</v>
      </c>
      <c r="Y143" s="77">
        <f t="shared" si="89"/>
        <v>0</v>
      </c>
      <c r="Z143" s="77">
        <f t="shared" si="89"/>
        <v>0</v>
      </c>
      <c r="AA143" s="77">
        <f t="shared" si="89"/>
        <v>0</v>
      </c>
      <c r="AB143" s="77">
        <f t="shared" si="89"/>
        <v>0</v>
      </c>
      <c r="AC143" s="77">
        <f t="shared" si="89"/>
        <v>0</v>
      </c>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103">
        <v>0</v>
      </c>
      <c r="BC143" s="103">
        <v>0</v>
      </c>
    </row>
    <row r="144" spans="1:55" s="11" customFormat="1" ht="27.75" hidden="1" customHeight="1" x14ac:dyDescent="0.25">
      <c r="A144" s="61" t="s">
        <v>337</v>
      </c>
      <c r="B144" s="27"/>
      <c r="C144" s="27"/>
      <c r="D144" s="27"/>
      <c r="E144" s="62" t="s">
        <v>418</v>
      </c>
      <c r="F144" s="63" t="s">
        <v>330</v>
      </c>
      <c r="G144" s="63" t="s">
        <v>375</v>
      </c>
      <c r="H144" s="60" t="s">
        <v>419</v>
      </c>
      <c r="I144" s="63" t="s">
        <v>338</v>
      </c>
      <c r="J144" s="77">
        <f t="shared" si="89"/>
        <v>0</v>
      </c>
      <c r="K144" s="77">
        <f t="shared" si="89"/>
        <v>0</v>
      </c>
      <c r="L144" s="77">
        <f t="shared" si="89"/>
        <v>0</v>
      </c>
      <c r="M144" s="77">
        <f t="shared" si="89"/>
        <v>0</v>
      </c>
      <c r="N144" s="77">
        <f t="shared" si="89"/>
        <v>0</v>
      </c>
      <c r="O144" s="77">
        <f t="shared" si="89"/>
        <v>0</v>
      </c>
      <c r="P144" s="77">
        <f t="shared" si="89"/>
        <v>0</v>
      </c>
      <c r="Q144" s="77">
        <f t="shared" si="89"/>
        <v>0</v>
      </c>
      <c r="R144" s="77">
        <f t="shared" si="89"/>
        <v>0</v>
      </c>
      <c r="S144" s="77">
        <f t="shared" si="89"/>
        <v>0</v>
      </c>
      <c r="T144" s="77">
        <f t="shared" si="89"/>
        <v>0</v>
      </c>
      <c r="U144" s="77">
        <f t="shared" si="89"/>
        <v>0</v>
      </c>
      <c r="V144" s="77">
        <f t="shared" si="89"/>
        <v>0</v>
      </c>
      <c r="W144" s="77">
        <f t="shared" si="89"/>
        <v>0</v>
      </c>
      <c r="X144" s="77">
        <f t="shared" si="89"/>
        <v>0</v>
      </c>
      <c r="Y144" s="77">
        <f t="shared" si="89"/>
        <v>0</v>
      </c>
      <c r="Z144" s="77">
        <f t="shared" si="89"/>
        <v>0</v>
      </c>
      <c r="AA144" s="77">
        <f t="shared" si="89"/>
        <v>0</v>
      </c>
      <c r="AB144" s="77">
        <f t="shared" si="89"/>
        <v>0</v>
      </c>
      <c r="AC144" s="77">
        <f t="shared" si="89"/>
        <v>0</v>
      </c>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103">
        <v>0</v>
      </c>
      <c r="BC144" s="103">
        <v>0</v>
      </c>
    </row>
    <row r="145" spans="1:55" s="11" customFormat="1" ht="27.75" hidden="1" customHeight="1" x14ac:dyDescent="0.25">
      <c r="A145" s="61" t="s">
        <v>339</v>
      </c>
      <c r="B145" s="27"/>
      <c r="C145" s="27"/>
      <c r="D145" s="27"/>
      <c r="E145" s="62" t="s">
        <v>418</v>
      </c>
      <c r="F145" s="63" t="s">
        <v>330</v>
      </c>
      <c r="G145" s="63" t="s">
        <v>375</v>
      </c>
      <c r="H145" s="60" t="s">
        <v>419</v>
      </c>
      <c r="I145" s="63" t="s">
        <v>340</v>
      </c>
      <c r="J145" s="77">
        <f>'3.ВС'!J113</f>
        <v>0</v>
      </c>
      <c r="K145" s="77">
        <f>'3.ВС'!K113</f>
        <v>0</v>
      </c>
      <c r="L145" s="77">
        <f>'3.ВС'!L113</f>
        <v>0</v>
      </c>
      <c r="M145" s="77">
        <f>'3.ВС'!M113</f>
        <v>0</v>
      </c>
      <c r="N145" s="77">
        <f>'3.ВС'!N113</f>
        <v>0</v>
      </c>
      <c r="O145" s="77">
        <f>'3.ВС'!O113</f>
        <v>0</v>
      </c>
      <c r="P145" s="77">
        <f>'3.ВС'!P113</f>
        <v>0</v>
      </c>
      <c r="Q145" s="77">
        <f>'3.ВС'!Q113</f>
        <v>0</v>
      </c>
      <c r="R145" s="77">
        <f>'3.ВС'!R113</f>
        <v>0</v>
      </c>
      <c r="S145" s="77">
        <f>'3.ВС'!S113</f>
        <v>0</v>
      </c>
      <c r="T145" s="77">
        <f>'3.ВС'!T113</f>
        <v>0</v>
      </c>
      <c r="U145" s="77">
        <f>'3.ВС'!U113</f>
        <v>0</v>
      </c>
      <c r="V145" s="77">
        <f>'3.ВС'!V113</f>
        <v>0</v>
      </c>
      <c r="W145" s="77">
        <f>'3.ВС'!W113</f>
        <v>0</v>
      </c>
      <c r="X145" s="77">
        <f>'3.ВС'!X113</f>
        <v>0</v>
      </c>
      <c r="Y145" s="77">
        <f>'3.ВС'!Y113</f>
        <v>0</v>
      </c>
      <c r="Z145" s="77">
        <f>'3.ВС'!Z113</f>
        <v>0</v>
      </c>
      <c r="AA145" s="77">
        <f>'3.ВС'!AA113</f>
        <v>0</v>
      </c>
      <c r="AB145" s="77">
        <f>'3.ВС'!AB113</f>
        <v>0</v>
      </c>
      <c r="AC145" s="77">
        <f>'3.ВС'!AC113</f>
        <v>0</v>
      </c>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103">
        <v>0</v>
      </c>
      <c r="BC145" s="103">
        <v>0</v>
      </c>
    </row>
    <row r="146" spans="1:55" s="116" customFormat="1" ht="20.25" customHeight="1" x14ac:dyDescent="0.25">
      <c r="A146" s="13" t="s">
        <v>420</v>
      </c>
      <c r="B146" s="111"/>
      <c r="C146" s="111"/>
      <c r="D146" s="111"/>
      <c r="E146" s="128">
        <v>851</v>
      </c>
      <c r="F146" s="113" t="s">
        <v>330</v>
      </c>
      <c r="G146" s="113" t="s">
        <v>421</v>
      </c>
      <c r="H146" s="119"/>
      <c r="I146" s="113"/>
      <c r="J146" s="76">
        <f t="shared" ref="J146:BA146" si="90">J150+J153</f>
        <v>3200000</v>
      </c>
      <c r="K146" s="76">
        <f t="shared" si="90"/>
        <v>0</v>
      </c>
      <c r="L146" s="76">
        <f t="shared" si="90"/>
        <v>3200000</v>
      </c>
      <c r="M146" s="76">
        <f t="shared" si="90"/>
        <v>0</v>
      </c>
      <c r="N146" s="76">
        <f t="shared" si="90"/>
        <v>0</v>
      </c>
      <c r="O146" s="76">
        <f t="shared" si="90"/>
        <v>0</v>
      </c>
      <c r="P146" s="76">
        <f t="shared" si="90"/>
        <v>0</v>
      </c>
      <c r="Q146" s="76">
        <f t="shared" si="90"/>
        <v>0</v>
      </c>
      <c r="R146" s="76">
        <f>R147+R150+R153</f>
        <v>3200000</v>
      </c>
      <c r="S146" s="76">
        <f t="shared" ref="S146:AC146" si="91">S147+S150+S153</f>
        <v>0</v>
      </c>
      <c r="T146" s="76">
        <f t="shared" si="91"/>
        <v>3200000</v>
      </c>
      <c r="U146" s="76">
        <f t="shared" si="91"/>
        <v>0</v>
      </c>
      <c r="V146" s="76">
        <f t="shared" si="91"/>
        <v>1355000</v>
      </c>
      <c r="W146" s="76">
        <f t="shared" si="91"/>
        <v>1355000</v>
      </c>
      <c r="X146" s="76">
        <f t="shared" si="91"/>
        <v>0</v>
      </c>
      <c r="Y146" s="76">
        <f t="shared" si="91"/>
        <v>0</v>
      </c>
      <c r="Z146" s="76">
        <f t="shared" si="91"/>
        <v>4555000</v>
      </c>
      <c r="AA146" s="76">
        <f t="shared" si="91"/>
        <v>1355000</v>
      </c>
      <c r="AB146" s="76">
        <f t="shared" si="91"/>
        <v>3200000</v>
      </c>
      <c r="AC146" s="76">
        <f t="shared" si="91"/>
        <v>0</v>
      </c>
      <c r="AD146" s="76">
        <f t="shared" si="90"/>
        <v>1323000</v>
      </c>
      <c r="AE146" s="76">
        <f t="shared" si="90"/>
        <v>0</v>
      </c>
      <c r="AF146" s="76">
        <f t="shared" si="90"/>
        <v>1323000</v>
      </c>
      <c r="AG146" s="76">
        <f t="shared" si="90"/>
        <v>0</v>
      </c>
      <c r="AH146" s="76">
        <f t="shared" si="90"/>
        <v>0</v>
      </c>
      <c r="AI146" s="76">
        <f t="shared" si="90"/>
        <v>0</v>
      </c>
      <c r="AJ146" s="76">
        <f t="shared" si="90"/>
        <v>0</v>
      </c>
      <c r="AK146" s="76">
        <f t="shared" si="90"/>
        <v>0</v>
      </c>
      <c r="AL146" s="76">
        <f t="shared" si="90"/>
        <v>1323000</v>
      </c>
      <c r="AM146" s="76">
        <f t="shared" si="90"/>
        <v>0</v>
      </c>
      <c r="AN146" s="76">
        <f t="shared" si="90"/>
        <v>1323000</v>
      </c>
      <c r="AO146" s="76">
        <f t="shared" si="90"/>
        <v>0</v>
      </c>
      <c r="AP146" s="76">
        <f t="shared" si="90"/>
        <v>1323000</v>
      </c>
      <c r="AQ146" s="76">
        <f t="shared" si="90"/>
        <v>0</v>
      </c>
      <c r="AR146" s="76">
        <f t="shared" si="90"/>
        <v>1323000</v>
      </c>
      <c r="AS146" s="76">
        <f t="shared" si="90"/>
        <v>0</v>
      </c>
      <c r="AT146" s="76">
        <f t="shared" si="90"/>
        <v>0</v>
      </c>
      <c r="AU146" s="76">
        <f t="shared" si="90"/>
        <v>0</v>
      </c>
      <c r="AV146" s="76">
        <f t="shared" si="90"/>
        <v>0</v>
      </c>
      <c r="AW146" s="76">
        <f t="shared" si="90"/>
        <v>0</v>
      </c>
      <c r="AX146" s="76">
        <f t="shared" si="90"/>
        <v>1323000</v>
      </c>
      <c r="AY146" s="76">
        <f t="shared" si="90"/>
        <v>0</v>
      </c>
      <c r="AZ146" s="76">
        <f t="shared" si="90"/>
        <v>1323000</v>
      </c>
      <c r="BA146" s="76">
        <f t="shared" si="90"/>
        <v>0</v>
      </c>
      <c r="BB146" s="123">
        <v>0</v>
      </c>
      <c r="BC146" s="123">
        <v>0</v>
      </c>
    </row>
    <row r="147" spans="1:55" s="11" customFormat="1" ht="64.5" customHeight="1" x14ac:dyDescent="0.25">
      <c r="A147" s="137" t="s">
        <v>422</v>
      </c>
      <c r="B147" s="27"/>
      <c r="C147" s="27"/>
      <c r="D147" s="27"/>
      <c r="E147" s="62" t="s">
        <v>418</v>
      </c>
      <c r="F147" s="63" t="s">
        <v>330</v>
      </c>
      <c r="G147" s="63" t="s">
        <v>421</v>
      </c>
      <c r="H147" s="60" t="s">
        <v>423</v>
      </c>
      <c r="I147" s="63"/>
      <c r="J147" s="77"/>
      <c r="K147" s="77"/>
      <c r="L147" s="77"/>
      <c r="M147" s="77"/>
      <c r="N147" s="77"/>
      <c r="O147" s="77"/>
      <c r="P147" s="77"/>
      <c r="Q147" s="77"/>
      <c r="R147" s="77">
        <f>R148</f>
        <v>0</v>
      </c>
      <c r="S147" s="77">
        <f t="shared" ref="S147:AC148" si="92">S148</f>
        <v>0</v>
      </c>
      <c r="T147" s="77">
        <f t="shared" si="92"/>
        <v>0</v>
      </c>
      <c r="U147" s="77">
        <f t="shared" si="92"/>
        <v>0</v>
      </c>
      <c r="V147" s="77">
        <f t="shared" si="92"/>
        <v>1355000</v>
      </c>
      <c r="W147" s="77">
        <f t="shared" si="92"/>
        <v>1355000</v>
      </c>
      <c r="X147" s="77">
        <f t="shared" si="92"/>
        <v>0</v>
      </c>
      <c r="Y147" s="77">
        <f t="shared" si="92"/>
        <v>0</v>
      </c>
      <c r="Z147" s="77">
        <f t="shared" si="92"/>
        <v>1355000</v>
      </c>
      <c r="AA147" s="77">
        <f t="shared" si="92"/>
        <v>1355000</v>
      </c>
      <c r="AB147" s="77">
        <f t="shared" si="92"/>
        <v>0</v>
      </c>
      <c r="AC147" s="77">
        <f t="shared" si="92"/>
        <v>0</v>
      </c>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103">
        <v>0</v>
      </c>
      <c r="BC147" s="103">
        <v>0</v>
      </c>
    </row>
    <row r="148" spans="1:55" s="11" customFormat="1" ht="45.75" customHeight="1" x14ac:dyDescent="0.25">
      <c r="A148" s="61" t="s">
        <v>337</v>
      </c>
      <c r="B148" s="27"/>
      <c r="C148" s="27"/>
      <c r="D148" s="27"/>
      <c r="E148" s="62" t="s">
        <v>418</v>
      </c>
      <c r="F148" s="63" t="s">
        <v>330</v>
      </c>
      <c r="G148" s="63" t="s">
        <v>421</v>
      </c>
      <c r="H148" s="60" t="s">
        <v>423</v>
      </c>
      <c r="I148" s="63" t="s">
        <v>338</v>
      </c>
      <c r="J148" s="77"/>
      <c r="K148" s="77"/>
      <c r="L148" s="77"/>
      <c r="M148" s="77"/>
      <c r="N148" s="77"/>
      <c r="O148" s="77"/>
      <c r="P148" s="77"/>
      <c r="Q148" s="77"/>
      <c r="R148" s="77">
        <f>R149</f>
        <v>0</v>
      </c>
      <c r="S148" s="77">
        <f t="shared" si="92"/>
        <v>0</v>
      </c>
      <c r="T148" s="77">
        <f t="shared" si="92"/>
        <v>0</v>
      </c>
      <c r="U148" s="77">
        <f t="shared" si="92"/>
        <v>0</v>
      </c>
      <c r="V148" s="77">
        <f t="shared" si="92"/>
        <v>1355000</v>
      </c>
      <c r="W148" s="77">
        <f t="shared" si="92"/>
        <v>1355000</v>
      </c>
      <c r="X148" s="77">
        <f t="shared" si="92"/>
        <v>0</v>
      </c>
      <c r="Y148" s="77">
        <f t="shared" si="92"/>
        <v>0</v>
      </c>
      <c r="Z148" s="77">
        <f t="shared" si="92"/>
        <v>1355000</v>
      </c>
      <c r="AA148" s="77">
        <f t="shared" si="92"/>
        <v>1355000</v>
      </c>
      <c r="AB148" s="77">
        <f t="shared" si="92"/>
        <v>0</v>
      </c>
      <c r="AC148" s="77">
        <f t="shared" si="92"/>
        <v>0</v>
      </c>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103">
        <v>0</v>
      </c>
      <c r="BC148" s="103">
        <v>0</v>
      </c>
    </row>
    <row r="149" spans="1:55" s="11" customFormat="1" ht="45.75" customHeight="1" x14ac:dyDescent="0.25">
      <c r="A149" s="61" t="s">
        <v>339</v>
      </c>
      <c r="B149" s="27"/>
      <c r="C149" s="27"/>
      <c r="D149" s="27"/>
      <c r="E149" s="62" t="s">
        <v>418</v>
      </c>
      <c r="F149" s="63" t="s">
        <v>330</v>
      </c>
      <c r="G149" s="63" t="s">
        <v>421</v>
      </c>
      <c r="H149" s="60" t="s">
        <v>423</v>
      </c>
      <c r="I149" s="63" t="s">
        <v>340</v>
      </c>
      <c r="J149" s="77"/>
      <c r="K149" s="77"/>
      <c r="L149" s="77"/>
      <c r="M149" s="77"/>
      <c r="N149" s="77"/>
      <c r="O149" s="77"/>
      <c r="P149" s="77"/>
      <c r="Q149" s="77"/>
      <c r="R149" s="77">
        <f>'3.ВС'!R117</f>
        <v>0</v>
      </c>
      <c r="S149" s="77">
        <f>'3.ВС'!S117</f>
        <v>0</v>
      </c>
      <c r="T149" s="77">
        <f>'3.ВС'!T117</f>
        <v>0</v>
      </c>
      <c r="U149" s="77">
        <f>'3.ВС'!U117</f>
        <v>0</v>
      </c>
      <c r="V149" s="77">
        <f>'3.ВС'!V117</f>
        <v>1355000</v>
      </c>
      <c r="W149" s="77">
        <f>'3.ВС'!W117</f>
        <v>1355000</v>
      </c>
      <c r="X149" s="77">
        <f>'3.ВС'!X117</f>
        <v>0</v>
      </c>
      <c r="Y149" s="77">
        <f>'3.ВС'!Y117</f>
        <v>0</v>
      </c>
      <c r="Z149" s="77">
        <f>R149+V149</f>
        <v>1355000</v>
      </c>
      <c r="AA149" s="77">
        <f t="shared" ref="AA149:AC149" si="93">S149+W149</f>
        <v>1355000</v>
      </c>
      <c r="AB149" s="77">
        <f t="shared" si="93"/>
        <v>0</v>
      </c>
      <c r="AC149" s="77">
        <f t="shared" si="93"/>
        <v>0</v>
      </c>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103">
        <v>0</v>
      </c>
      <c r="BC149" s="103">
        <v>0</v>
      </c>
    </row>
    <row r="150" spans="1:55" s="11" customFormat="1" ht="27.75" hidden="1" customHeight="1" x14ac:dyDescent="0.25">
      <c r="A150" s="15" t="s">
        <v>651</v>
      </c>
      <c r="B150" s="27"/>
      <c r="C150" s="27"/>
      <c r="D150" s="27"/>
      <c r="E150" s="12">
        <v>851</v>
      </c>
      <c r="F150" s="63" t="s">
        <v>330</v>
      </c>
      <c r="G150" s="63" t="s">
        <v>421</v>
      </c>
      <c r="H150" s="60" t="s">
        <v>425</v>
      </c>
      <c r="I150" s="63"/>
      <c r="J150" s="77">
        <f t="shared" ref="J150:AT151" si="94">J151</f>
        <v>3144900</v>
      </c>
      <c r="K150" s="77">
        <f t="shared" si="94"/>
        <v>0</v>
      </c>
      <c r="L150" s="77">
        <f t="shared" si="94"/>
        <v>3144900</v>
      </c>
      <c r="M150" s="77">
        <f t="shared" si="94"/>
        <v>0</v>
      </c>
      <c r="N150" s="77">
        <f t="shared" si="94"/>
        <v>0</v>
      </c>
      <c r="O150" s="77">
        <f t="shared" si="94"/>
        <v>0</v>
      </c>
      <c r="P150" s="77">
        <f t="shared" si="94"/>
        <v>0</v>
      </c>
      <c r="Q150" s="77">
        <f t="shared" si="94"/>
        <v>0</v>
      </c>
      <c r="R150" s="77">
        <f>R151</f>
        <v>3144900</v>
      </c>
      <c r="S150" s="77">
        <f t="shared" si="94"/>
        <v>0</v>
      </c>
      <c r="T150" s="77">
        <f t="shared" si="94"/>
        <v>3144900</v>
      </c>
      <c r="U150" s="77">
        <f t="shared" si="94"/>
        <v>0</v>
      </c>
      <c r="V150" s="77">
        <f t="shared" si="94"/>
        <v>0</v>
      </c>
      <c r="W150" s="77">
        <f t="shared" si="94"/>
        <v>0</v>
      </c>
      <c r="X150" s="77">
        <f t="shared" si="94"/>
        <v>0</v>
      </c>
      <c r="Y150" s="77">
        <f t="shared" si="94"/>
        <v>0</v>
      </c>
      <c r="Z150" s="77">
        <f t="shared" si="94"/>
        <v>3144900</v>
      </c>
      <c r="AA150" s="77">
        <f t="shared" si="94"/>
        <v>0</v>
      </c>
      <c r="AB150" s="77">
        <f t="shared" si="94"/>
        <v>3144900</v>
      </c>
      <c r="AC150" s="77">
        <f t="shared" si="94"/>
        <v>0</v>
      </c>
      <c r="AD150" s="77">
        <f t="shared" si="94"/>
        <v>1300000</v>
      </c>
      <c r="AE150" s="77">
        <f t="shared" si="94"/>
        <v>0</v>
      </c>
      <c r="AF150" s="77">
        <f t="shared" si="94"/>
        <v>1300000</v>
      </c>
      <c r="AG150" s="77">
        <f t="shared" si="94"/>
        <v>0</v>
      </c>
      <c r="AH150" s="77">
        <f t="shared" si="94"/>
        <v>0</v>
      </c>
      <c r="AI150" s="77">
        <f t="shared" si="94"/>
        <v>0</v>
      </c>
      <c r="AJ150" s="77">
        <f t="shared" si="94"/>
        <v>0</v>
      </c>
      <c r="AK150" s="77">
        <f t="shared" si="94"/>
        <v>0</v>
      </c>
      <c r="AL150" s="77">
        <f t="shared" si="94"/>
        <v>1300000</v>
      </c>
      <c r="AM150" s="77">
        <f t="shared" si="94"/>
        <v>0</v>
      </c>
      <c r="AN150" s="77">
        <f t="shared" si="94"/>
        <v>1300000</v>
      </c>
      <c r="AO150" s="77">
        <f t="shared" si="94"/>
        <v>0</v>
      </c>
      <c r="AP150" s="77">
        <f t="shared" si="94"/>
        <v>1300000</v>
      </c>
      <c r="AQ150" s="77">
        <f t="shared" si="94"/>
        <v>0</v>
      </c>
      <c r="AR150" s="77">
        <f t="shared" si="94"/>
        <v>1300000</v>
      </c>
      <c r="AS150" s="77">
        <f t="shared" si="94"/>
        <v>0</v>
      </c>
      <c r="AT150" s="77">
        <f t="shared" si="94"/>
        <v>0</v>
      </c>
      <c r="AU150" s="77">
        <f t="shared" ref="AT150:BA151" si="95">AU151</f>
        <v>0</v>
      </c>
      <c r="AV150" s="77">
        <f t="shared" si="95"/>
        <v>0</v>
      </c>
      <c r="AW150" s="77">
        <f t="shared" si="95"/>
        <v>0</v>
      </c>
      <c r="AX150" s="77">
        <f t="shared" si="95"/>
        <v>1300000</v>
      </c>
      <c r="AY150" s="77">
        <f t="shared" si="95"/>
        <v>0</v>
      </c>
      <c r="AZ150" s="77">
        <f t="shared" si="95"/>
        <v>1300000</v>
      </c>
      <c r="BA150" s="77">
        <f t="shared" si="95"/>
        <v>0</v>
      </c>
      <c r="BB150" s="103">
        <v>0</v>
      </c>
      <c r="BC150" s="103">
        <v>0</v>
      </c>
    </row>
    <row r="151" spans="1:55" s="11" customFormat="1" ht="27.75" hidden="1" customHeight="1" x14ac:dyDescent="0.25">
      <c r="A151" s="27" t="s">
        <v>360</v>
      </c>
      <c r="B151" s="27"/>
      <c r="C151" s="27"/>
      <c r="D151" s="27"/>
      <c r="E151" s="12">
        <v>851</v>
      </c>
      <c r="F151" s="63" t="s">
        <v>330</v>
      </c>
      <c r="G151" s="63" t="s">
        <v>421</v>
      </c>
      <c r="H151" s="60" t="s">
        <v>425</v>
      </c>
      <c r="I151" s="63" t="s">
        <v>361</v>
      </c>
      <c r="J151" s="77">
        <f t="shared" si="94"/>
        <v>3144900</v>
      </c>
      <c r="K151" s="77">
        <f t="shared" si="94"/>
        <v>0</v>
      </c>
      <c r="L151" s="77">
        <f t="shared" si="94"/>
        <v>3144900</v>
      </c>
      <c r="M151" s="77">
        <f t="shared" si="94"/>
        <v>0</v>
      </c>
      <c r="N151" s="77">
        <f t="shared" si="94"/>
        <v>0</v>
      </c>
      <c r="O151" s="77">
        <f t="shared" si="94"/>
        <v>0</v>
      </c>
      <c r="P151" s="77">
        <f t="shared" si="94"/>
        <v>0</v>
      </c>
      <c r="Q151" s="77">
        <f t="shared" si="94"/>
        <v>0</v>
      </c>
      <c r="R151" s="77">
        <f t="shared" si="94"/>
        <v>3144900</v>
      </c>
      <c r="S151" s="77">
        <f t="shared" si="94"/>
        <v>0</v>
      </c>
      <c r="T151" s="77">
        <f t="shared" si="94"/>
        <v>3144900</v>
      </c>
      <c r="U151" s="77">
        <f t="shared" si="94"/>
        <v>0</v>
      </c>
      <c r="V151" s="77">
        <f t="shared" si="94"/>
        <v>0</v>
      </c>
      <c r="W151" s="77">
        <f t="shared" si="94"/>
        <v>0</v>
      </c>
      <c r="X151" s="77">
        <f t="shared" si="94"/>
        <v>0</v>
      </c>
      <c r="Y151" s="77">
        <f t="shared" si="94"/>
        <v>0</v>
      </c>
      <c r="Z151" s="77">
        <f t="shared" si="94"/>
        <v>3144900</v>
      </c>
      <c r="AA151" s="77">
        <f t="shared" si="94"/>
        <v>0</v>
      </c>
      <c r="AB151" s="77">
        <f t="shared" si="94"/>
        <v>3144900</v>
      </c>
      <c r="AC151" s="77">
        <f t="shared" si="94"/>
        <v>0</v>
      </c>
      <c r="AD151" s="77">
        <f t="shared" si="94"/>
        <v>1300000</v>
      </c>
      <c r="AE151" s="77">
        <f t="shared" si="94"/>
        <v>0</v>
      </c>
      <c r="AF151" s="77">
        <f t="shared" si="94"/>
        <v>1300000</v>
      </c>
      <c r="AG151" s="77">
        <f t="shared" si="94"/>
        <v>0</v>
      </c>
      <c r="AH151" s="77">
        <f t="shared" si="94"/>
        <v>0</v>
      </c>
      <c r="AI151" s="77">
        <f t="shared" si="94"/>
        <v>0</v>
      </c>
      <c r="AJ151" s="77">
        <f t="shared" si="94"/>
        <v>0</v>
      </c>
      <c r="AK151" s="77">
        <f t="shared" si="94"/>
        <v>0</v>
      </c>
      <c r="AL151" s="77">
        <f t="shared" si="94"/>
        <v>1300000</v>
      </c>
      <c r="AM151" s="77">
        <f t="shared" si="94"/>
        <v>0</v>
      </c>
      <c r="AN151" s="77">
        <f t="shared" si="94"/>
        <v>1300000</v>
      </c>
      <c r="AO151" s="77">
        <f t="shared" si="94"/>
        <v>0</v>
      </c>
      <c r="AP151" s="77">
        <f t="shared" si="94"/>
        <v>1300000</v>
      </c>
      <c r="AQ151" s="77">
        <f t="shared" si="94"/>
        <v>0</v>
      </c>
      <c r="AR151" s="77">
        <f t="shared" si="94"/>
        <v>1300000</v>
      </c>
      <c r="AS151" s="77">
        <f t="shared" si="94"/>
        <v>0</v>
      </c>
      <c r="AT151" s="77">
        <f t="shared" si="95"/>
        <v>0</v>
      </c>
      <c r="AU151" s="77">
        <f t="shared" si="95"/>
        <v>0</v>
      </c>
      <c r="AV151" s="77">
        <f t="shared" si="95"/>
        <v>0</v>
      </c>
      <c r="AW151" s="77">
        <f t="shared" si="95"/>
        <v>0</v>
      </c>
      <c r="AX151" s="77">
        <f t="shared" si="95"/>
        <v>1300000</v>
      </c>
      <c r="AY151" s="77">
        <f t="shared" si="95"/>
        <v>0</v>
      </c>
      <c r="AZ151" s="77">
        <f t="shared" si="95"/>
        <v>1300000</v>
      </c>
      <c r="BA151" s="77">
        <f t="shared" si="95"/>
        <v>0</v>
      </c>
      <c r="BB151" s="103">
        <v>0</v>
      </c>
      <c r="BC151" s="103">
        <v>0</v>
      </c>
    </row>
    <row r="152" spans="1:55" s="11" customFormat="1" ht="27.75" hidden="1" customHeight="1" x14ac:dyDescent="0.25">
      <c r="A152" s="27" t="s">
        <v>426</v>
      </c>
      <c r="B152" s="27"/>
      <c r="C152" s="27"/>
      <c r="D152" s="27"/>
      <c r="E152" s="12">
        <v>851</v>
      </c>
      <c r="F152" s="63" t="s">
        <v>330</v>
      </c>
      <c r="G152" s="63" t="s">
        <v>421</v>
      </c>
      <c r="H152" s="60" t="s">
        <v>425</v>
      </c>
      <c r="I152" s="63" t="s">
        <v>427</v>
      </c>
      <c r="J152" s="77">
        <f>'3.ВС'!J120</f>
        <v>3144900</v>
      </c>
      <c r="K152" s="77">
        <f>'3.ВС'!K120</f>
        <v>0</v>
      </c>
      <c r="L152" s="77">
        <f>'3.ВС'!L120</f>
        <v>3144900</v>
      </c>
      <c r="M152" s="77">
        <f>'3.ВС'!M120</f>
        <v>0</v>
      </c>
      <c r="N152" s="77">
        <f>'3.ВС'!N120</f>
        <v>0</v>
      </c>
      <c r="O152" s="77">
        <f>'3.ВС'!O120</f>
        <v>0</v>
      </c>
      <c r="P152" s="77">
        <f>'3.ВС'!P120</f>
        <v>0</v>
      </c>
      <c r="Q152" s="77">
        <f>'3.ВС'!Q120</f>
        <v>0</v>
      </c>
      <c r="R152" s="77">
        <f>'3.ВС'!R120</f>
        <v>3144900</v>
      </c>
      <c r="S152" s="77">
        <f>'3.ВС'!S120</f>
        <v>0</v>
      </c>
      <c r="T152" s="77">
        <f>'3.ВС'!T120</f>
        <v>3144900</v>
      </c>
      <c r="U152" s="77">
        <f>'3.ВС'!U120</f>
        <v>0</v>
      </c>
      <c r="V152" s="77">
        <f>'3.ВС'!V120</f>
        <v>0</v>
      </c>
      <c r="W152" s="77">
        <f>'3.ВС'!W120</f>
        <v>0</v>
      </c>
      <c r="X152" s="77">
        <f>'3.ВС'!X120</f>
        <v>0</v>
      </c>
      <c r="Y152" s="77">
        <f>'3.ВС'!Y120</f>
        <v>0</v>
      </c>
      <c r="Z152" s="77">
        <f>'3.ВС'!Z120</f>
        <v>3144900</v>
      </c>
      <c r="AA152" s="77">
        <f>'3.ВС'!AA120</f>
        <v>0</v>
      </c>
      <c r="AB152" s="77">
        <f>'3.ВС'!AB120</f>
        <v>3144900</v>
      </c>
      <c r="AC152" s="77">
        <f>'3.ВС'!AC120</f>
        <v>0</v>
      </c>
      <c r="AD152" s="77">
        <f>'3.ВС'!AD120</f>
        <v>1300000</v>
      </c>
      <c r="AE152" s="77">
        <f>'3.ВС'!AE120</f>
        <v>0</v>
      </c>
      <c r="AF152" s="77">
        <f>'3.ВС'!AF120</f>
        <v>1300000</v>
      </c>
      <c r="AG152" s="77">
        <f>'3.ВС'!AG120</f>
        <v>0</v>
      </c>
      <c r="AH152" s="77">
        <f>'3.ВС'!AH120</f>
        <v>0</v>
      </c>
      <c r="AI152" s="77">
        <f>'3.ВС'!AI120</f>
        <v>0</v>
      </c>
      <c r="AJ152" s="77">
        <f>'3.ВС'!AJ120</f>
        <v>0</v>
      </c>
      <c r="AK152" s="77">
        <f>'3.ВС'!AK120</f>
        <v>0</v>
      </c>
      <c r="AL152" s="77">
        <f>'3.ВС'!AL120</f>
        <v>1300000</v>
      </c>
      <c r="AM152" s="77">
        <f>'3.ВС'!AM120</f>
        <v>0</v>
      </c>
      <c r="AN152" s="77">
        <f>'3.ВС'!AN120</f>
        <v>1300000</v>
      </c>
      <c r="AO152" s="77">
        <f>'3.ВС'!AO120</f>
        <v>0</v>
      </c>
      <c r="AP152" s="77">
        <f>'3.ВС'!AP120</f>
        <v>1300000</v>
      </c>
      <c r="AQ152" s="77">
        <f>'3.ВС'!AQ120</f>
        <v>0</v>
      </c>
      <c r="AR152" s="77">
        <f>'3.ВС'!AR120</f>
        <v>1300000</v>
      </c>
      <c r="AS152" s="77">
        <f>'3.ВС'!AS120</f>
        <v>0</v>
      </c>
      <c r="AT152" s="77">
        <f>'3.ВС'!AT120</f>
        <v>0</v>
      </c>
      <c r="AU152" s="77">
        <f>'3.ВС'!AU120</f>
        <v>0</v>
      </c>
      <c r="AV152" s="77">
        <f>'3.ВС'!AV120</f>
        <v>0</v>
      </c>
      <c r="AW152" s="77">
        <f>'3.ВС'!AW120</f>
        <v>0</v>
      </c>
      <c r="AX152" s="77">
        <f>'3.ВС'!AX120</f>
        <v>1300000</v>
      </c>
      <c r="AY152" s="77">
        <f>'3.ВС'!AY120</f>
        <v>0</v>
      </c>
      <c r="AZ152" s="77">
        <f>'3.ВС'!AZ120</f>
        <v>1300000</v>
      </c>
      <c r="BA152" s="77">
        <f>'3.ВС'!BA120</f>
        <v>0</v>
      </c>
      <c r="BB152" s="103">
        <v>0</v>
      </c>
      <c r="BC152" s="103">
        <v>0</v>
      </c>
    </row>
    <row r="153" spans="1:55" s="11" customFormat="1" ht="27.75" hidden="1" customHeight="1" x14ac:dyDescent="0.25">
      <c r="A153" s="15" t="s">
        <v>652</v>
      </c>
      <c r="B153" s="27"/>
      <c r="C153" s="27"/>
      <c r="D153" s="27"/>
      <c r="E153" s="12">
        <v>851</v>
      </c>
      <c r="F153" s="63" t="s">
        <v>330</v>
      </c>
      <c r="G153" s="63" t="s">
        <v>421</v>
      </c>
      <c r="H153" s="60" t="s">
        <v>429</v>
      </c>
      <c r="I153" s="63"/>
      <c r="J153" s="77">
        <f t="shared" ref="J153:AT154" si="96">J154</f>
        <v>55100</v>
      </c>
      <c r="K153" s="77">
        <f t="shared" si="96"/>
        <v>0</v>
      </c>
      <c r="L153" s="77">
        <f t="shared" si="96"/>
        <v>55100</v>
      </c>
      <c r="M153" s="77">
        <f t="shared" si="96"/>
        <v>0</v>
      </c>
      <c r="N153" s="77">
        <f t="shared" si="96"/>
        <v>0</v>
      </c>
      <c r="O153" s="77">
        <f t="shared" si="96"/>
        <v>0</v>
      </c>
      <c r="P153" s="77">
        <f t="shared" si="96"/>
        <v>0</v>
      </c>
      <c r="Q153" s="77">
        <f t="shared" si="96"/>
        <v>0</v>
      </c>
      <c r="R153" s="77">
        <f t="shared" si="96"/>
        <v>55100</v>
      </c>
      <c r="S153" s="77">
        <f t="shared" si="96"/>
        <v>0</v>
      </c>
      <c r="T153" s="77">
        <f t="shared" si="96"/>
        <v>55100</v>
      </c>
      <c r="U153" s="77">
        <f t="shared" si="96"/>
        <v>0</v>
      </c>
      <c r="V153" s="77">
        <f t="shared" si="96"/>
        <v>0</v>
      </c>
      <c r="W153" s="77">
        <f t="shared" si="96"/>
        <v>0</v>
      </c>
      <c r="X153" s="77">
        <f t="shared" si="96"/>
        <v>0</v>
      </c>
      <c r="Y153" s="77">
        <f t="shared" si="96"/>
        <v>0</v>
      </c>
      <c r="Z153" s="77">
        <f t="shared" si="96"/>
        <v>55100</v>
      </c>
      <c r="AA153" s="77">
        <f t="shared" si="96"/>
        <v>0</v>
      </c>
      <c r="AB153" s="77">
        <f t="shared" si="96"/>
        <v>55100</v>
      </c>
      <c r="AC153" s="77">
        <f t="shared" si="96"/>
        <v>0</v>
      </c>
      <c r="AD153" s="77">
        <f t="shared" si="96"/>
        <v>23000</v>
      </c>
      <c r="AE153" s="77">
        <f t="shared" si="96"/>
        <v>0</v>
      </c>
      <c r="AF153" s="77">
        <f t="shared" si="96"/>
        <v>23000</v>
      </c>
      <c r="AG153" s="77">
        <f t="shared" si="96"/>
        <v>0</v>
      </c>
      <c r="AH153" s="77">
        <f t="shared" si="96"/>
        <v>0</v>
      </c>
      <c r="AI153" s="77">
        <f t="shared" si="96"/>
        <v>0</v>
      </c>
      <c r="AJ153" s="77">
        <f t="shared" si="96"/>
        <v>0</v>
      </c>
      <c r="AK153" s="77">
        <f t="shared" si="96"/>
        <v>0</v>
      </c>
      <c r="AL153" s="77">
        <f t="shared" si="96"/>
        <v>23000</v>
      </c>
      <c r="AM153" s="77">
        <f t="shared" si="96"/>
        <v>0</v>
      </c>
      <c r="AN153" s="77">
        <f t="shared" si="96"/>
        <v>23000</v>
      </c>
      <c r="AO153" s="77">
        <f t="shared" si="96"/>
        <v>0</v>
      </c>
      <c r="AP153" s="77">
        <f t="shared" si="96"/>
        <v>23000</v>
      </c>
      <c r="AQ153" s="77">
        <f t="shared" si="96"/>
        <v>0</v>
      </c>
      <c r="AR153" s="77">
        <f t="shared" si="96"/>
        <v>23000</v>
      </c>
      <c r="AS153" s="77">
        <f t="shared" si="96"/>
        <v>0</v>
      </c>
      <c r="AT153" s="77">
        <f t="shared" si="96"/>
        <v>0</v>
      </c>
      <c r="AU153" s="77">
        <f t="shared" ref="AT153:BA154" si="97">AU154</f>
        <v>0</v>
      </c>
      <c r="AV153" s="77">
        <f t="shared" si="97"/>
        <v>0</v>
      </c>
      <c r="AW153" s="77">
        <f t="shared" si="97"/>
        <v>0</v>
      </c>
      <c r="AX153" s="77">
        <f t="shared" si="97"/>
        <v>23000</v>
      </c>
      <c r="AY153" s="77">
        <f t="shared" si="97"/>
        <v>0</v>
      </c>
      <c r="AZ153" s="77">
        <f t="shared" si="97"/>
        <v>23000</v>
      </c>
      <c r="BA153" s="77">
        <f t="shared" si="97"/>
        <v>0</v>
      </c>
      <c r="BB153" s="103">
        <v>0</v>
      </c>
      <c r="BC153" s="103">
        <v>0</v>
      </c>
    </row>
    <row r="154" spans="1:55" s="11" customFormat="1" ht="27.75" hidden="1" customHeight="1" x14ac:dyDescent="0.25">
      <c r="A154" s="27" t="s">
        <v>360</v>
      </c>
      <c r="B154" s="27"/>
      <c r="C154" s="27"/>
      <c r="D154" s="27"/>
      <c r="E154" s="12">
        <v>851</v>
      </c>
      <c r="F154" s="63" t="s">
        <v>330</v>
      </c>
      <c r="G154" s="63" t="s">
        <v>421</v>
      </c>
      <c r="H154" s="60" t="s">
        <v>429</v>
      </c>
      <c r="I154" s="63" t="s">
        <v>361</v>
      </c>
      <c r="J154" s="77">
        <f t="shared" si="96"/>
        <v>55100</v>
      </c>
      <c r="K154" s="77">
        <f t="shared" si="96"/>
        <v>0</v>
      </c>
      <c r="L154" s="77">
        <f t="shared" si="96"/>
        <v>55100</v>
      </c>
      <c r="M154" s="77">
        <f t="shared" si="96"/>
        <v>0</v>
      </c>
      <c r="N154" s="77">
        <f t="shared" si="96"/>
        <v>0</v>
      </c>
      <c r="O154" s="77">
        <f t="shared" si="96"/>
        <v>0</v>
      </c>
      <c r="P154" s="77">
        <f t="shared" si="96"/>
        <v>0</v>
      </c>
      <c r="Q154" s="77">
        <f t="shared" si="96"/>
        <v>0</v>
      </c>
      <c r="R154" s="77">
        <f t="shared" si="96"/>
        <v>55100</v>
      </c>
      <c r="S154" s="77">
        <f t="shared" si="96"/>
        <v>0</v>
      </c>
      <c r="T154" s="77">
        <f t="shared" si="96"/>
        <v>55100</v>
      </c>
      <c r="U154" s="77">
        <f t="shared" si="96"/>
        <v>0</v>
      </c>
      <c r="V154" s="77">
        <f t="shared" si="96"/>
        <v>0</v>
      </c>
      <c r="W154" s="77">
        <f t="shared" si="96"/>
        <v>0</v>
      </c>
      <c r="X154" s="77">
        <f t="shared" si="96"/>
        <v>0</v>
      </c>
      <c r="Y154" s="77">
        <f t="shared" si="96"/>
        <v>0</v>
      </c>
      <c r="Z154" s="77">
        <f t="shared" si="96"/>
        <v>55100</v>
      </c>
      <c r="AA154" s="77">
        <f t="shared" si="96"/>
        <v>0</v>
      </c>
      <c r="AB154" s="77">
        <f t="shared" si="96"/>
        <v>55100</v>
      </c>
      <c r="AC154" s="77">
        <f t="shared" si="96"/>
        <v>0</v>
      </c>
      <c r="AD154" s="77">
        <f t="shared" si="96"/>
        <v>23000</v>
      </c>
      <c r="AE154" s="77">
        <f t="shared" si="96"/>
        <v>0</v>
      </c>
      <c r="AF154" s="77">
        <f t="shared" si="96"/>
        <v>23000</v>
      </c>
      <c r="AG154" s="77">
        <f t="shared" si="96"/>
        <v>0</v>
      </c>
      <c r="AH154" s="77">
        <f t="shared" si="96"/>
        <v>0</v>
      </c>
      <c r="AI154" s="77">
        <f t="shared" si="96"/>
        <v>0</v>
      </c>
      <c r="AJ154" s="77">
        <f t="shared" si="96"/>
        <v>0</v>
      </c>
      <c r="AK154" s="77">
        <f t="shared" si="96"/>
        <v>0</v>
      </c>
      <c r="AL154" s="77">
        <f t="shared" si="96"/>
        <v>23000</v>
      </c>
      <c r="AM154" s="77">
        <f t="shared" si="96"/>
        <v>0</v>
      </c>
      <c r="AN154" s="77">
        <f t="shared" si="96"/>
        <v>23000</v>
      </c>
      <c r="AO154" s="77">
        <f t="shared" si="96"/>
        <v>0</v>
      </c>
      <c r="AP154" s="77">
        <f t="shared" si="96"/>
        <v>23000</v>
      </c>
      <c r="AQ154" s="77">
        <f t="shared" si="96"/>
        <v>0</v>
      </c>
      <c r="AR154" s="77">
        <f t="shared" si="96"/>
        <v>23000</v>
      </c>
      <c r="AS154" s="77">
        <f t="shared" si="96"/>
        <v>0</v>
      </c>
      <c r="AT154" s="77">
        <f t="shared" si="97"/>
        <v>0</v>
      </c>
      <c r="AU154" s="77">
        <f t="shared" si="97"/>
        <v>0</v>
      </c>
      <c r="AV154" s="77">
        <f t="shared" si="97"/>
        <v>0</v>
      </c>
      <c r="AW154" s="77">
        <f t="shared" si="97"/>
        <v>0</v>
      </c>
      <c r="AX154" s="77">
        <f t="shared" si="97"/>
        <v>23000</v>
      </c>
      <c r="AY154" s="77">
        <f t="shared" si="97"/>
        <v>0</v>
      </c>
      <c r="AZ154" s="77">
        <f t="shared" si="97"/>
        <v>23000</v>
      </c>
      <c r="BA154" s="77">
        <f t="shared" si="97"/>
        <v>0</v>
      </c>
      <c r="BB154" s="103">
        <v>0</v>
      </c>
      <c r="BC154" s="103">
        <v>0</v>
      </c>
    </row>
    <row r="155" spans="1:55" s="11" customFormat="1" ht="27.75" hidden="1" customHeight="1" x14ac:dyDescent="0.25">
      <c r="A155" s="27" t="s">
        <v>362</v>
      </c>
      <c r="B155" s="27"/>
      <c r="C155" s="27"/>
      <c r="D155" s="27"/>
      <c r="E155" s="12">
        <v>851</v>
      </c>
      <c r="F155" s="63" t="s">
        <v>330</v>
      </c>
      <c r="G155" s="63" t="s">
        <v>421</v>
      </c>
      <c r="H155" s="60" t="s">
        <v>429</v>
      </c>
      <c r="I155" s="63" t="s">
        <v>363</v>
      </c>
      <c r="J155" s="77">
        <f>'3.ВС'!J123</f>
        <v>55100</v>
      </c>
      <c r="K155" s="77">
        <f>'3.ВС'!K123</f>
        <v>0</v>
      </c>
      <c r="L155" s="77">
        <f>'3.ВС'!L123</f>
        <v>55100</v>
      </c>
      <c r="M155" s="77">
        <f>'3.ВС'!M123</f>
        <v>0</v>
      </c>
      <c r="N155" s="77">
        <f>'3.ВС'!N123</f>
        <v>0</v>
      </c>
      <c r="O155" s="77">
        <f>'3.ВС'!O123</f>
        <v>0</v>
      </c>
      <c r="P155" s="77">
        <f>'3.ВС'!P123</f>
        <v>0</v>
      </c>
      <c r="Q155" s="77">
        <f>'3.ВС'!Q123</f>
        <v>0</v>
      </c>
      <c r="R155" s="77">
        <f>'3.ВС'!R123</f>
        <v>55100</v>
      </c>
      <c r="S155" s="77">
        <f>'3.ВС'!S123</f>
        <v>0</v>
      </c>
      <c r="T155" s="77">
        <f>'3.ВС'!T123</f>
        <v>55100</v>
      </c>
      <c r="U155" s="77">
        <f>'3.ВС'!U123</f>
        <v>0</v>
      </c>
      <c r="V155" s="77">
        <f>'3.ВС'!V123</f>
        <v>0</v>
      </c>
      <c r="W155" s="77">
        <f>'3.ВС'!W123</f>
        <v>0</v>
      </c>
      <c r="X155" s="77">
        <f>'3.ВС'!X123</f>
        <v>0</v>
      </c>
      <c r="Y155" s="77">
        <f>'3.ВС'!Y123</f>
        <v>0</v>
      </c>
      <c r="Z155" s="77">
        <f>'3.ВС'!Z123</f>
        <v>55100</v>
      </c>
      <c r="AA155" s="77">
        <f>'3.ВС'!AA123</f>
        <v>0</v>
      </c>
      <c r="AB155" s="77">
        <f>'3.ВС'!AB123</f>
        <v>55100</v>
      </c>
      <c r="AC155" s="77">
        <f>'3.ВС'!AC123</f>
        <v>0</v>
      </c>
      <c r="AD155" s="77">
        <f>'3.ВС'!AD123</f>
        <v>23000</v>
      </c>
      <c r="AE155" s="77">
        <f>'3.ВС'!AE123</f>
        <v>0</v>
      </c>
      <c r="AF155" s="77">
        <f>'3.ВС'!AF123</f>
        <v>23000</v>
      </c>
      <c r="AG155" s="77">
        <f>'3.ВС'!AG123</f>
        <v>0</v>
      </c>
      <c r="AH155" s="77">
        <f>'3.ВС'!AH123</f>
        <v>0</v>
      </c>
      <c r="AI155" s="77">
        <f>'3.ВС'!AI123</f>
        <v>0</v>
      </c>
      <c r="AJ155" s="77">
        <f>'3.ВС'!AJ123</f>
        <v>0</v>
      </c>
      <c r="AK155" s="77">
        <f>'3.ВС'!AK123</f>
        <v>0</v>
      </c>
      <c r="AL155" s="77">
        <f>'3.ВС'!AL123</f>
        <v>23000</v>
      </c>
      <c r="AM155" s="77">
        <f>'3.ВС'!AM123</f>
        <v>0</v>
      </c>
      <c r="AN155" s="77">
        <f>'3.ВС'!AN123</f>
        <v>23000</v>
      </c>
      <c r="AO155" s="77">
        <f>'3.ВС'!AO123</f>
        <v>0</v>
      </c>
      <c r="AP155" s="77">
        <f>'3.ВС'!AP123</f>
        <v>23000</v>
      </c>
      <c r="AQ155" s="77">
        <f>'3.ВС'!AQ123</f>
        <v>0</v>
      </c>
      <c r="AR155" s="77">
        <f>'3.ВС'!AR123</f>
        <v>23000</v>
      </c>
      <c r="AS155" s="77">
        <f>'3.ВС'!AS123</f>
        <v>0</v>
      </c>
      <c r="AT155" s="77">
        <f>'3.ВС'!AT123</f>
        <v>0</v>
      </c>
      <c r="AU155" s="77">
        <f>'3.ВС'!AU123</f>
        <v>0</v>
      </c>
      <c r="AV155" s="77">
        <f>'3.ВС'!AV123</f>
        <v>0</v>
      </c>
      <c r="AW155" s="77">
        <f>'3.ВС'!AW123</f>
        <v>0</v>
      </c>
      <c r="AX155" s="77">
        <f>'3.ВС'!AX123</f>
        <v>23000</v>
      </c>
      <c r="AY155" s="77">
        <f>'3.ВС'!AY123</f>
        <v>0</v>
      </c>
      <c r="AZ155" s="77">
        <f>'3.ВС'!AZ123</f>
        <v>23000</v>
      </c>
      <c r="BA155" s="77">
        <f>'3.ВС'!BA123</f>
        <v>0</v>
      </c>
      <c r="BB155" s="103">
        <v>0</v>
      </c>
      <c r="BC155" s="103">
        <v>0</v>
      </c>
    </row>
    <row r="156" spans="1:55" s="11" customFormat="1" ht="27.75" hidden="1" customHeight="1" x14ac:dyDescent="0.25">
      <c r="A156" s="15" t="s">
        <v>430</v>
      </c>
      <c r="B156" s="27"/>
      <c r="C156" s="27"/>
      <c r="D156" s="27"/>
      <c r="E156" s="12">
        <v>851</v>
      </c>
      <c r="F156" s="63" t="s">
        <v>330</v>
      </c>
      <c r="G156" s="63" t="s">
        <v>431</v>
      </c>
      <c r="H156" s="62"/>
      <c r="I156" s="63"/>
      <c r="J156" s="77">
        <f t="shared" ref="J156:AT158" si="98">J157</f>
        <v>7783600</v>
      </c>
      <c r="K156" s="77">
        <f t="shared" si="98"/>
        <v>0</v>
      </c>
      <c r="L156" s="77">
        <f t="shared" si="98"/>
        <v>7783600</v>
      </c>
      <c r="M156" s="77">
        <f t="shared" si="98"/>
        <v>0</v>
      </c>
      <c r="N156" s="77">
        <f t="shared" si="98"/>
        <v>1131788.43</v>
      </c>
      <c r="O156" s="77">
        <f t="shared" si="98"/>
        <v>0</v>
      </c>
      <c r="P156" s="77">
        <f t="shared" si="98"/>
        <v>1131788.43</v>
      </c>
      <c r="Q156" s="77">
        <f t="shared" si="98"/>
        <v>0</v>
      </c>
      <c r="R156" s="77">
        <f t="shared" si="98"/>
        <v>8915388.4299999997</v>
      </c>
      <c r="S156" s="77">
        <f t="shared" si="98"/>
        <v>0</v>
      </c>
      <c r="T156" s="77">
        <f t="shared" si="98"/>
        <v>8915388.4299999997</v>
      </c>
      <c r="U156" s="77">
        <f t="shared" si="98"/>
        <v>0</v>
      </c>
      <c r="V156" s="77">
        <f t="shared" si="98"/>
        <v>0</v>
      </c>
      <c r="W156" s="77">
        <f t="shared" si="98"/>
        <v>0</v>
      </c>
      <c r="X156" s="77">
        <f t="shared" si="98"/>
        <v>0</v>
      </c>
      <c r="Y156" s="77">
        <f t="shared" si="98"/>
        <v>0</v>
      </c>
      <c r="Z156" s="77">
        <f t="shared" si="98"/>
        <v>8915388.4299999997</v>
      </c>
      <c r="AA156" s="77">
        <f t="shared" si="98"/>
        <v>0</v>
      </c>
      <c r="AB156" s="77">
        <f t="shared" si="98"/>
        <v>8915388.4299999997</v>
      </c>
      <c r="AC156" s="77">
        <f t="shared" si="98"/>
        <v>0</v>
      </c>
      <c r="AD156" s="77">
        <f t="shared" si="98"/>
        <v>7722400</v>
      </c>
      <c r="AE156" s="77">
        <f t="shared" si="98"/>
        <v>0</v>
      </c>
      <c r="AF156" s="77">
        <f t="shared" si="98"/>
        <v>7722400</v>
      </c>
      <c r="AG156" s="77">
        <f t="shared" si="98"/>
        <v>0</v>
      </c>
      <c r="AH156" s="77">
        <f t="shared" si="98"/>
        <v>0</v>
      </c>
      <c r="AI156" s="77">
        <f t="shared" si="98"/>
        <v>0</v>
      </c>
      <c r="AJ156" s="77">
        <f t="shared" si="98"/>
        <v>0</v>
      </c>
      <c r="AK156" s="77">
        <f t="shared" si="98"/>
        <v>0</v>
      </c>
      <c r="AL156" s="77">
        <f t="shared" si="98"/>
        <v>7722400</v>
      </c>
      <c r="AM156" s="77">
        <f t="shared" si="98"/>
        <v>0</v>
      </c>
      <c r="AN156" s="77">
        <f t="shared" si="98"/>
        <v>7722400</v>
      </c>
      <c r="AO156" s="77">
        <f t="shared" si="98"/>
        <v>0</v>
      </c>
      <c r="AP156" s="77">
        <f t="shared" si="98"/>
        <v>7681300</v>
      </c>
      <c r="AQ156" s="77">
        <f t="shared" si="98"/>
        <v>0</v>
      </c>
      <c r="AR156" s="77">
        <f t="shared" si="98"/>
        <v>7681300</v>
      </c>
      <c r="AS156" s="77">
        <f t="shared" si="98"/>
        <v>0</v>
      </c>
      <c r="AT156" s="77">
        <f t="shared" si="98"/>
        <v>0</v>
      </c>
      <c r="AU156" s="77">
        <f t="shared" ref="AT156:BA158" si="99">AU157</f>
        <v>0</v>
      </c>
      <c r="AV156" s="77">
        <f t="shared" si="99"/>
        <v>0</v>
      </c>
      <c r="AW156" s="77">
        <f t="shared" si="99"/>
        <v>0</v>
      </c>
      <c r="AX156" s="77">
        <f t="shared" si="99"/>
        <v>7681300</v>
      </c>
      <c r="AY156" s="77">
        <f t="shared" si="99"/>
        <v>0</v>
      </c>
      <c r="AZ156" s="77">
        <f t="shared" si="99"/>
        <v>7681300</v>
      </c>
      <c r="BA156" s="77">
        <f t="shared" si="99"/>
        <v>0</v>
      </c>
      <c r="BB156" s="103">
        <v>0</v>
      </c>
      <c r="BC156" s="103">
        <v>0</v>
      </c>
    </row>
    <row r="157" spans="1:55" s="11" customFormat="1" ht="27.75" hidden="1" customHeight="1" x14ac:dyDescent="0.25">
      <c r="A157" s="15" t="s">
        <v>653</v>
      </c>
      <c r="B157" s="27"/>
      <c r="C157" s="27"/>
      <c r="D157" s="27"/>
      <c r="E157" s="12">
        <v>851</v>
      </c>
      <c r="F157" s="62" t="s">
        <v>330</v>
      </c>
      <c r="G157" s="62" t="s">
        <v>431</v>
      </c>
      <c r="H157" s="60" t="s">
        <v>433</v>
      </c>
      <c r="I157" s="62"/>
      <c r="J157" s="77">
        <f t="shared" si="98"/>
        <v>7783600</v>
      </c>
      <c r="K157" s="77">
        <f t="shared" si="98"/>
        <v>0</v>
      </c>
      <c r="L157" s="77">
        <f t="shared" si="98"/>
        <v>7783600</v>
      </c>
      <c r="M157" s="77">
        <f t="shared" si="98"/>
        <v>0</v>
      </c>
      <c r="N157" s="77">
        <f t="shared" si="98"/>
        <v>1131788.43</v>
      </c>
      <c r="O157" s="77">
        <f t="shared" si="98"/>
        <v>0</v>
      </c>
      <c r="P157" s="77">
        <f t="shared" si="98"/>
        <v>1131788.43</v>
      </c>
      <c r="Q157" s="77">
        <f t="shared" si="98"/>
        <v>0</v>
      </c>
      <c r="R157" s="77">
        <f t="shared" si="98"/>
        <v>8915388.4299999997</v>
      </c>
      <c r="S157" s="77">
        <f t="shared" si="98"/>
        <v>0</v>
      </c>
      <c r="T157" s="77">
        <f t="shared" si="98"/>
        <v>8915388.4299999997</v>
      </c>
      <c r="U157" s="77">
        <f t="shared" si="98"/>
        <v>0</v>
      </c>
      <c r="V157" s="77">
        <f t="shared" si="98"/>
        <v>0</v>
      </c>
      <c r="W157" s="77">
        <f t="shared" si="98"/>
        <v>0</v>
      </c>
      <c r="X157" s="77">
        <f t="shared" si="98"/>
        <v>0</v>
      </c>
      <c r="Y157" s="77">
        <f t="shared" si="98"/>
        <v>0</v>
      </c>
      <c r="Z157" s="77">
        <f t="shared" si="98"/>
        <v>8915388.4299999997</v>
      </c>
      <c r="AA157" s="77">
        <f t="shared" si="98"/>
        <v>0</v>
      </c>
      <c r="AB157" s="77">
        <f t="shared" si="98"/>
        <v>8915388.4299999997</v>
      </c>
      <c r="AC157" s="77">
        <f t="shared" si="98"/>
        <v>0</v>
      </c>
      <c r="AD157" s="77">
        <f t="shared" si="98"/>
        <v>7722400</v>
      </c>
      <c r="AE157" s="77">
        <f t="shared" si="98"/>
        <v>0</v>
      </c>
      <c r="AF157" s="77">
        <f t="shared" si="98"/>
        <v>7722400</v>
      </c>
      <c r="AG157" s="77">
        <f t="shared" si="98"/>
        <v>0</v>
      </c>
      <c r="AH157" s="77">
        <f t="shared" si="98"/>
        <v>0</v>
      </c>
      <c r="AI157" s="77">
        <f t="shared" si="98"/>
        <v>0</v>
      </c>
      <c r="AJ157" s="77">
        <f t="shared" si="98"/>
        <v>0</v>
      </c>
      <c r="AK157" s="77">
        <f t="shared" si="98"/>
        <v>0</v>
      </c>
      <c r="AL157" s="77">
        <f t="shared" si="98"/>
        <v>7722400</v>
      </c>
      <c r="AM157" s="77">
        <f t="shared" si="98"/>
        <v>0</v>
      </c>
      <c r="AN157" s="77">
        <f t="shared" si="98"/>
        <v>7722400</v>
      </c>
      <c r="AO157" s="77">
        <f t="shared" si="98"/>
        <v>0</v>
      </c>
      <c r="AP157" s="77">
        <f t="shared" si="98"/>
        <v>7681300</v>
      </c>
      <c r="AQ157" s="77">
        <f t="shared" si="98"/>
        <v>0</v>
      </c>
      <c r="AR157" s="77">
        <f t="shared" si="98"/>
        <v>7681300</v>
      </c>
      <c r="AS157" s="77">
        <f t="shared" si="98"/>
        <v>0</v>
      </c>
      <c r="AT157" s="77">
        <f t="shared" si="99"/>
        <v>0</v>
      </c>
      <c r="AU157" s="77">
        <f t="shared" si="99"/>
        <v>0</v>
      </c>
      <c r="AV157" s="77">
        <f t="shared" si="99"/>
        <v>0</v>
      </c>
      <c r="AW157" s="77">
        <f t="shared" si="99"/>
        <v>0</v>
      </c>
      <c r="AX157" s="77">
        <f t="shared" si="99"/>
        <v>7681300</v>
      </c>
      <c r="AY157" s="77">
        <f t="shared" si="99"/>
        <v>0</v>
      </c>
      <c r="AZ157" s="77">
        <f t="shared" si="99"/>
        <v>7681300</v>
      </c>
      <c r="BA157" s="77">
        <f t="shared" si="99"/>
        <v>0</v>
      </c>
      <c r="BB157" s="103">
        <v>0</v>
      </c>
      <c r="BC157" s="103">
        <v>0</v>
      </c>
    </row>
    <row r="158" spans="1:55" s="11" customFormat="1" ht="27.75" hidden="1" customHeight="1" x14ac:dyDescent="0.25">
      <c r="A158" s="15" t="s">
        <v>345</v>
      </c>
      <c r="B158" s="27"/>
      <c r="C158" s="27"/>
      <c r="D158" s="27"/>
      <c r="E158" s="12">
        <v>851</v>
      </c>
      <c r="F158" s="62" t="s">
        <v>330</v>
      </c>
      <c r="G158" s="62" t="s">
        <v>431</v>
      </c>
      <c r="H158" s="60" t="s">
        <v>433</v>
      </c>
      <c r="I158" s="63" t="s">
        <v>346</v>
      </c>
      <c r="J158" s="77">
        <f t="shared" si="98"/>
        <v>7783600</v>
      </c>
      <c r="K158" s="77">
        <f t="shared" si="98"/>
        <v>0</v>
      </c>
      <c r="L158" s="77">
        <f t="shared" si="98"/>
        <v>7783600</v>
      </c>
      <c r="M158" s="77">
        <f t="shared" si="98"/>
        <v>0</v>
      </c>
      <c r="N158" s="77">
        <f t="shared" si="98"/>
        <v>1131788.43</v>
      </c>
      <c r="O158" s="77">
        <f t="shared" si="98"/>
        <v>0</v>
      </c>
      <c r="P158" s="77">
        <f t="shared" si="98"/>
        <v>1131788.43</v>
      </c>
      <c r="Q158" s="77">
        <f t="shared" si="98"/>
        <v>0</v>
      </c>
      <c r="R158" s="77">
        <f t="shared" si="98"/>
        <v>8915388.4299999997</v>
      </c>
      <c r="S158" s="77">
        <f t="shared" si="98"/>
        <v>0</v>
      </c>
      <c r="T158" s="77">
        <f t="shared" si="98"/>
        <v>8915388.4299999997</v>
      </c>
      <c r="U158" s="77">
        <f t="shared" si="98"/>
        <v>0</v>
      </c>
      <c r="V158" s="77">
        <f t="shared" si="98"/>
        <v>0</v>
      </c>
      <c r="W158" s="77">
        <f t="shared" si="98"/>
        <v>0</v>
      </c>
      <c r="X158" s="77">
        <f t="shared" si="98"/>
        <v>0</v>
      </c>
      <c r="Y158" s="77">
        <f t="shared" si="98"/>
        <v>0</v>
      </c>
      <c r="Z158" s="77">
        <f t="shared" si="98"/>
        <v>8915388.4299999997</v>
      </c>
      <c r="AA158" s="77">
        <f t="shared" si="98"/>
        <v>0</v>
      </c>
      <c r="AB158" s="77">
        <f t="shared" si="98"/>
        <v>8915388.4299999997</v>
      </c>
      <c r="AC158" s="77">
        <f t="shared" si="98"/>
        <v>0</v>
      </c>
      <c r="AD158" s="77">
        <f t="shared" si="98"/>
        <v>7722400</v>
      </c>
      <c r="AE158" s="77">
        <f t="shared" si="98"/>
        <v>0</v>
      </c>
      <c r="AF158" s="77">
        <f t="shared" si="98"/>
        <v>7722400</v>
      </c>
      <c r="AG158" s="77">
        <f t="shared" si="98"/>
        <v>0</v>
      </c>
      <c r="AH158" s="77">
        <f t="shared" si="98"/>
        <v>0</v>
      </c>
      <c r="AI158" s="77">
        <f t="shared" si="98"/>
        <v>0</v>
      </c>
      <c r="AJ158" s="77">
        <f t="shared" si="98"/>
        <v>0</v>
      </c>
      <c r="AK158" s="77">
        <f t="shared" si="98"/>
        <v>0</v>
      </c>
      <c r="AL158" s="77">
        <f t="shared" si="98"/>
        <v>7722400</v>
      </c>
      <c r="AM158" s="77">
        <f t="shared" si="98"/>
        <v>0</v>
      </c>
      <c r="AN158" s="77">
        <f t="shared" si="98"/>
        <v>7722400</v>
      </c>
      <c r="AO158" s="77">
        <f t="shared" si="98"/>
        <v>0</v>
      </c>
      <c r="AP158" s="77">
        <f t="shared" si="98"/>
        <v>7681300</v>
      </c>
      <c r="AQ158" s="77">
        <f t="shared" si="98"/>
        <v>0</v>
      </c>
      <c r="AR158" s="77">
        <f t="shared" si="98"/>
        <v>7681300</v>
      </c>
      <c r="AS158" s="77">
        <f t="shared" si="98"/>
        <v>0</v>
      </c>
      <c r="AT158" s="77">
        <f t="shared" si="99"/>
        <v>0</v>
      </c>
      <c r="AU158" s="77">
        <f t="shared" si="99"/>
        <v>0</v>
      </c>
      <c r="AV158" s="77">
        <f t="shared" si="99"/>
        <v>0</v>
      </c>
      <c r="AW158" s="77">
        <f t="shared" si="99"/>
        <v>0</v>
      </c>
      <c r="AX158" s="77">
        <f t="shared" si="99"/>
        <v>7681300</v>
      </c>
      <c r="AY158" s="77">
        <f t="shared" si="99"/>
        <v>0</v>
      </c>
      <c r="AZ158" s="77">
        <f t="shared" si="99"/>
        <v>7681300</v>
      </c>
      <c r="BA158" s="77">
        <f t="shared" si="99"/>
        <v>0</v>
      </c>
      <c r="BB158" s="103">
        <v>0</v>
      </c>
      <c r="BC158" s="103">
        <v>0</v>
      </c>
    </row>
    <row r="159" spans="1:55" s="11" customFormat="1" ht="27.75" hidden="1" customHeight="1" x14ac:dyDescent="0.25">
      <c r="A159" s="27" t="s">
        <v>273</v>
      </c>
      <c r="B159" s="27"/>
      <c r="C159" s="27"/>
      <c r="D159" s="27"/>
      <c r="E159" s="12">
        <v>851</v>
      </c>
      <c r="F159" s="62" t="s">
        <v>330</v>
      </c>
      <c r="G159" s="62" t="s">
        <v>431</v>
      </c>
      <c r="H159" s="60" t="s">
        <v>433</v>
      </c>
      <c r="I159" s="63" t="s">
        <v>434</v>
      </c>
      <c r="J159" s="77">
        <f>'3.ВС'!J127</f>
        <v>7783600</v>
      </c>
      <c r="K159" s="77">
        <f>'3.ВС'!K127</f>
        <v>0</v>
      </c>
      <c r="L159" s="77">
        <f>'3.ВС'!L127</f>
        <v>7783600</v>
      </c>
      <c r="M159" s="77">
        <f>'3.ВС'!M127</f>
        <v>0</v>
      </c>
      <c r="N159" s="77">
        <f>'3.ВС'!N127</f>
        <v>1131788.43</v>
      </c>
      <c r="O159" s="77">
        <f>'3.ВС'!O127</f>
        <v>0</v>
      </c>
      <c r="P159" s="77">
        <f>'3.ВС'!P127</f>
        <v>1131788.43</v>
      </c>
      <c r="Q159" s="77">
        <f>'3.ВС'!Q127</f>
        <v>0</v>
      </c>
      <c r="R159" s="77">
        <f>'3.ВС'!R127</f>
        <v>8915388.4299999997</v>
      </c>
      <c r="S159" s="77">
        <f>'3.ВС'!S127</f>
        <v>0</v>
      </c>
      <c r="T159" s="77">
        <f>'3.ВС'!T127</f>
        <v>8915388.4299999997</v>
      </c>
      <c r="U159" s="77">
        <f>'3.ВС'!U127</f>
        <v>0</v>
      </c>
      <c r="V159" s="77">
        <f>'3.ВС'!V127</f>
        <v>0</v>
      </c>
      <c r="W159" s="77">
        <f>'3.ВС'!W127</f>
        <v>0</v>
      </c>
      <c r="X159" s="77">
        <f>'3.ВС'!X127</f>
        <v>0</v>
      </c>
      <c r="Y159" s="77">
        <f>'3.ВС'!Y127</f>
        <v>0</v>
      </c>
      <c r="Z159" s="77">
        <f>'3.ВС'!Z127</f>
        <v>8915388.4299999997</v>
      </c>
      <c r="AA159" s="77">
        <f>'3.ВС'!AA127</f>
        <v>0</v>
      </c>
      <c r="AB159" s="77">
        <f>'3.ВС'!AB127</f>
        <v>8915388.4299999997</v>
      </c>
      <c r="AC159" s="77">
        <f>'3.ВС'!AC127</f>
        <v>0</v>
      </c>
      <c r="AD159" s="77">
        <f>'3.ВС'!AD127</f>
        <v>7722400</v>
      </c>
      <c r="AE159" s="77">
        <f>'3.ВС'!AE127</f>
        <v>0</v>
      </c>
      <c r="AF159" s="77">
        <f>'3.ВС'!AF127</f>
        <v>7722400</v>
      </c>
      <c r="AG159" s="77">
        <f>'3.ВС'!AG127</f>
        <v>0</v>
      </c>
      <c r="AH159" s="77">
        <f>'3.ВС'!AH127</f>
        <v>0</v>
      </c>
      <c r="AI159" s="77">
        <f>'3.ВС'!AI127</f>
        <v>0</v>
      </c>
      <c r="AJ159" s="77">
        <f>'3.ВС'!AJ127</f>
        <v>0</v>
      </c>
      <c r="AK159" s="77">
        <f>'3.ВС'!AK127</f>
        <v>0</v>
      </c>
      <c r="AL159" s="77">
        <f>'3.ВС'!AL127</f>
        <v>7722400</v>
      </c>
      <c r="AM159" s="77">
        <f>'3.ВС'!AM127</f>
        <v>0</v>
      </c>
      <c r="AN159" s="77">
        <f>'3.ВС'!AN127</f>
        <v>7722400</v>
      </c>
      <c r="AO159" s="77">
        <f>'3.ВС'!AO127</f>
        <v>0</v>
      </c>
      <c r="AP159" s="77">
        <f>'3.ВС'!AP127</f>
        <v>7681300</v>
      </c>
      <c r="AQ159" s="77">
        <f>'3.ВС'!AQ127</f>
        <v>0</v>
      </c>
      <c r="AR159" s="77">
        <f>'3.ВС'!AR127</f>
        <v>7681300</v>
      </c>
      <c r="AS159" s="77">
        <f>'3.ВС'!AS127</f>
        <v>0</v>
      </c>
      <c r="AT159" s="77">
        <f>'3.ВС'!AT127</f>
        <v>0</v>
      </c>
      <c r="AU159" s="77">
        <f>'3.ВС'!AU127</f>
        <v>0</v>
      </c>
      <c r="AV159" s="77">
        <f>'3.ВС'!AV127</f>
        <v>0</v>
      </c>
      <c r="AW159" s="77">
        <f>'3.ВС'!AW127</f>
        <v>0</v>
      </c>
      <c r="AX159" s="77">
        <f>'3.ВС'!AX127</f>
        <v>7681300</v>
      </c>
      <c r="AY159" s="77">
        <f>'3.ВС'!AY127</f>
        <v>0</v>
      </c>
      <c r="AZ159" s="77">
        <f>'3.ВС'!AZ127</f>
        <v>7681300</v>
      </c>
      <c r="BA159" s="77">
        <f>'3.ВС'!BA127</f>
        <v>0</v>
      </c>
      <c r="BB159" s="103">
        <v>0</v>
      </c>
      <c r="BC159" s="103">
        <v>0</v>
      </c>
    </row>
    <row r="160" spans="1:55" s="11" customFormat="1" ht="27.75" hidden="1" customHeight="1" x14ac:dyDescent="0.25">
      <c r="A160" s="15" t="s">
        <v>435</v>
      </c>
      <c r="B160" s="27"/>
      <c r="C160" s="27"/>
      <c r="D160" s="27"/>
      <c r="E160" s="12">
        <v>851</v>
      </c>
      <c r="F160" s="63" t="s">
        <v>330</v>
      </c>
      <c r="G160" s="63" t="s">
        <v>436</v>
      </c>
      <c r="H160" s="62"/>
      <c r="I160" s="63"/>
      <c r="J160" s="77">
        <f>J161+J164</f>
        <v>0</v>
      </c>
      <c r="K160" s="77">
        <f t="shared" ref="K160:BA160" si="100">K161+K164</f>
        <v>0</v>
      </c>
      <c r="L160" s="77">
        <f t="shared" si="100"/>
        <v>0</v>
      </c>
      <c r="M160" s="77">
        <f t="shared" si="100"/>
        <v>0</v>
      </c>
      <c r="N160" s="77">
        <f t="shared" si="100"/>
        <v>315000</v>
      </c>
      <c r="O160" s="77">
        <f t="shared" si="100"/>
        <v>0</v>
      </c>
      <c r="P160" s="77">
        <f t="shared" si="100"/>
        <v>315000</v>
      </c>
      <c r="Q160" s="77">
        <f t="shared" si="100"/>
        <v>0</v>
      </c>
      <c r="R160" s="77">
        <f t="shared" si="100"/>
        <v>315000</v>
      </c>
      <c r="S160" s="77">
        <f t="shared" si="100"/>
        <v>0</v>
      </c>
      <c r="T160" s="77">
        <f t="shared" si="100"/>
        <v>315000</v>
      </c>
      <c r="U160" s="77">
        <f t="shared" si="100"/>
        <v>0</v>
      </c>
      <c r="V160" s="77">
        <f t="shared" si="100"/>
        <v>0</v>
      </c>
      <c r="W160" s="77">
        <f t="shared" si="100"/>
        <v>0</v>
      </c>
      <c r="X160" s="77">
        <f t="shared" si="100"/>
        <v>0</v>
      </c>
      <c r="Y160" s="77">
        <f t="shared" si="100"/>
        <v>0</v>
      </c>
      <c r="Z160" s="77">
        <f t="shared" si="100"/>
        <v>315000</v>
      </c>
      <c r="AA160" s="77">
        <f t="shared" si="100"/>
        <v>0</v>
      </c>
      <c r="AB160" s="77">
        <f t="shared" si="100"/>
        <v>315000</v>
      </c>
      <c r="AC160" s="77">
        <f t="shared" si="100"/>
        <v>0</v>
      </c>
      <c r="AD160" s="77">
        <f t="shared" si="100"/>
        <v>0</v>
      </c>
      <c r="AE160" s="77">
        <f t="shared" si="100"/>
        <v>0</v>
      </c>
      <c r="AF160" s="77">
        <f t="shared" si="100"/>
        <v>0</v>
      </c>
      <c r="AG160" s="77">
        <f t="shared" si="100"/>
        <v>0</v>
      </c>
      <c r="AH160" s="77">
        <f t="shared" si="100"/>
        <v>0</v>
      </c>
      <c r="AI160" s="77">
        <f t="shared" si="100"/>
        <v>0</v>
      </c>
      <c r="AJ160" s="77">
        <f t="shared" si="100"/>
        <v>0</v>
      </c>
      <c r="AK160" s="77">
        <f t="shared" si="100"/>
        <v>0</v>
      </c>
      <c r="AL160" s="77">
        <f t="shared" si="100"/>
        <v>0</v>
      </c>
      <c r="AM160" s="77">
        <f t="shared" si="100"/>
        <v>0</v>
      </c>
      <c r="AN160" s="77">
        <f t="shared" si="100"/>
        <v>0</v>
      </c>
      <c r="AO160" s="77">
        <f t="shared" si="100"/>
        <v>0</v>
      </c>
      <c r="AP160" s="77">
        <f t="shared" si="100"/>
        <v>0</v>
      </c>
      <c r="AQ160" s="77">
        <f t="shared" si="100"/>
        <v>0</v>
      </c>
      <c r="AR160" s="77">
        <f t="shared" si="100"/>
        <v>0</v>
      </c>
      <c r="AS160" s="77">
        <f t="shared" si="100"/>
        <v>0</v>
      </c>
      <c r="AT160" s="77">
        <f t="shared" si="100"/>
        <v>0</v>
      </c>
      <c r="AU160" s="77">
        <f t="shared" si="100"/>
        <v>0</v>
      </c>
      <c r="AV160" s="77">
        <f t="shared" si="100"/>
        <v>0</v>
      </c>
      <c r="AW160" s="77">
        <f t="shared" si="100"/>
        <v>0</v>
      </c>
      <c r="AX160" s="77">
        <f t="shared" si="100"/>
        <v>0</v>
      </c>
      <c r="AY160" s="77">
        <f t="shared" si="100"/>
        <v>0</v>
      </c>
      <c r="AZ160" s="77">
        <f t="shared" si="100"/>
        <v>0</v>
      </c>
      <c r="BA160" s="77">
        <f t="shared" si="100"/>
        <v>0</v>
      </c>
      <c r="BB160" s="103">
        <v>0</v>
      </c>
      <c r="BC160" s="103">
        <v>0</v>
      </c>
    </row>
    <row r="161" spans="1:55" s="11" customFormat="1" ht="27.75" hidden="1" customHeight="1" x14ac:dyDescent="0.25">
      <c r="A161" s="61" t="s">
        <v>437</v>
      </c>
      <c r="B161" s="27"/>
      <c r="C161" s="27"/>
      <c r="D161" s="27"/>
      <c r="E161" s="62">
        <v>851</v>
      </c>
      <c r="F161" s="62" t="s">
        <v>330</v>
      </c>
      <c r="G161" s="62" t="s">
        <v>436</v>
      </c>
      <c r="H161" s="60" t="s">
        <v>438</v>
      </c>
      <c r="I161" s="63"/>
      <c r="J161" s="77">
        <f t="shared" ref="J161:AT162" si="101">J162</f>
        <v>0</v>
      </c>
      <c r="K161" s="77">
        <f t="shared" si="101"/>
        <v>0</v>
      </c>
      <c r="L161" s="77">
        <f t="shared" si="101"/>
        <v>0</v>
      </c>
      <c r="M161" s="77">
        <f t="shared" si="101"/>
        <v>0</v>
      </c>
      <c r="N161" s="77">
        <f t="shared" si="101"/>
        <v>315000</v>
      </c>
      <c r="O161" s="77">
        <f t="shared" si="101"/>
        <v>0</v>
      </c>
      <c r="P161" s="77">
        <f t="shared" si="101"/>
        <v>315000</v>
      </c>
      <c r="Q161" s="77">
        <f t="shared" si="101"/>
        <v>0</v>
      </c>
      <c r="R161" s="77">
        <f t="shared" si="101"/>
        <v>315000</v>
      </c>
      <c r="S161" s="77">
        <f t="shared" si="101"/>
        <v>0</v>
      </c>
      <c r="T161" s="77">
        <f t="shared" si="101"/>
        <v>315000</v>
      </c>
      <c r="U161" s="77">
        <f t="shared" si="101"/>
        <v>0</v>
      </c>
      <c r="V161" s="77">
        <f t="shared" si="101"/>
        <v>0</v>
      </c>
      <c r="W161" s="77">
        <f t="shared" si="101"/>
        <v>0</v>
      </c>
      <c r="X161" s="77">
        <f t="shared" si="101"/>
        <v>0</v>
      </c>
      <c r="Y161" s="77">
        <f t="shared" si="101"/>
        <v>0</v>
      </c>
      <c r="Z161" s="77">
        <f t="shared" si="101"/>
        <v>315000</v>
      </c>
      <c r="AA161" s="77">
        <f t="shared" si="101"/>
        <v>0</v>
      </c>
      <c r="AB161" s="77">
        <f t="shared" si="101"/>
        <v>315000</v>
      </c>
      <c r="AC161" s="77">
        <f t="shared" si="101"/>
        <v>0</v>
      </c>
      <c r="AD161" s="77">
        <f t="shared" si="101"/>
        <v>0</v>
      </c>
      <c r="AE161" s="77">
        <f t="shared" si="101"/>
        <v>0</v>
      </c>
      <c r="AF161" s="77">
        <f t="shared" si="101"/>
        <v>0</v>
      </c>
      <c r="AG161" s="77">
        <f t="shared" si="101"/>
        <v>0</v>
      </c>
      <c r="AH161" s="77">
        <f t="shared" si="101"/>
        <v>0</v>
      </c>
      <c r="AI161" s="77">
        <f t="shared" si="101"/>
        <v>0</v>
      </c>
      <c r="AJ161" s="77">
        <f t="shared" si="101"/>
        <v>0</v>
      </c>
      <c r="AK161" s="77">
        <f t="shared" si="101"/>
        <v>0</v>
      </c>
      <c r="AL161" s="77">
        <f t="shared" si="101"/>
        <v>0</v>
      </c>
      <c r="AM161" s="77">
        <f t="shared" si="101"/>
        <v>0</v>
      </c>
      <c r="AN161" s="77">
        <f t="shared" si="101"/>
        <v>0</v>
      </c>
      <c r="AO161" s="77">
        <f t="shared" si="101"/>
        <v>0</v>
      </c>
      <c r="AP161" s="77">
        <f t="shared" si="101"/>
        <v>0</v>
      </c>
      <c r="AQ161" s="77">
        <f t="shared" si="101"/>
        <v>0</v>
      </c>
      <c r="AR161" s="77">
        <f t="shared" si="101"/>
        <v>0</v>
      </c>
      <c r="AS161" s="77">
        <f t="shared" si="101"/>
        <v>0</v>
      </c>
      <c r="AT161" s="77">
        <f t="shared" si="101"/>
        <v>0</v>
      </c>
      <c r="AU161" s="77">
        <f t="shared" ref="AT161:BA162" si="102">AU162</f>
        <v>0</v>
      </c>
      <c r="AV161" s="77">
        <f t="shared" si="102"/>
        <v>0</v>
      </c>
      <c r="AW161" s="77">
        <f t="shared" si="102"/>
        <v>0</v>
      </c>
      <c r="AX161" s="77">
        <f t="shared" si="102"/>
        <v>0</v>
      </c>
      <c r="AY161" s="77">
        <f t="shared" si="102"/>
        <v>0</v>
      </c>
      <c r="AZ161" s="77">
        <f t="shared" si="102"/>
        <v>0</v>
      </c>
      <c r="BA161" s="77">
        <f t="shared" si="102"/>
        <v>0</v>
      </c>
      <c r="BB161" s="103">
        <v>0</v>
      </c>
      <c r="BC161" s="103">
        <v>0</v>
      </c>
    </row>
    <row r="162" spans="1:55" s="11" customFormat="1" ht="27.75" hidden="1" customHeight="1" x14ac:dyDescent="0.25">
      <c r="A162" s="61" t="s">
        <v>337</v>
      </c>
      <c r="B162" s="27"/>
      <c r="C162" s="27"/>
      <c r="D162" s="27"/>
      <c r="E162" s="62">
        <v>851</v>
      </c>
      <c r="F162" s="62" t="s">
        <v>330</v>
      </c>
      <c r="G162" s="62" t="s">
        <v>436</v>
      </c>
      <c r="H162" s="60" t="s">
        <v>438</v>
      </c>
      <c r="I162" s="63" t="s">
        <v>338</v>
      </c>
      <c r="J162" s="77">
        <f t="shared" si="101"/>
        <v>0</v>
      </c>
      <c r="K162" s="77">
        <f t="shared" si="101"/>
        <v>0</v>
      </c>
      <c r="L162" s="77">
        <f t="shared" si="101"/>
        <v>0</v>
      </c>
      <c r="M162" s="77">
        <f t="shared" si="101"/>
        <v>0</v>
      </c>
      <c r="N162" s="77">
        <f t="shared" si="101"/>
        <v>315000</v>
      </c>
      <c r="O162" s="77">
        <f t="shared" si="101"/>
        <v>0</v>
      </c>
      <c r="P162" s="77">
        <f t="shared" si="101"/>
        <v>315000</v>
      </c>
      <c r="Q162" s="77">
        <f t="shared" si="101"/>
        <v>0</v>
      </c>
      <c r="R162" s="77">
        <f t="shared" si="101"/>
        <v>315000</v>
      </c>
      <c r="S162" s="77">
        <f t="shared" si="101"/>
        <v>0</v>
      </c>
      <c r="T162" s="77">
        <f t="shared" si="101"/>
        <v>315000</v>
      </c>
      <c r="U162" s="77">
        <f t="shared" si="101"/>
        <v>0</v>
      </c>
      <c r="V162" s="77">
        <f t="shared" si="101"/>
        <v>0</v>
      </c>
      <c r="W162" s="77">
        <f t="shared" si="101"/>
        <v>0</v>
      </c>
      <c r="X162" s="77">
        <f t="shared" si="101"/>
        <v>0</v>
      </c>
      <c r="Y162" s="77">
        <f t="shared" si="101"/>
        <v>0</v>
      </c>
      <c r="Z162" s="77">
        <f t="shared" si="101"/>
        <v>315000</v>
      </c>
      <c r="AA162" s="77">
        <f t="shared" si="101"/>
        <v>0</v>
      </c>
      <c r="AB162" s="77">
        <f t="shared" si="101"/>
        <v>315000</v>
      </c>
      <c r="AC162" s="77">
        <f t="shared" si="101"/>
        <v>0</v>
      </c>
      <c r="AD162" s="77">
        <f t="shared" si="101"/>
        <v>0</v>
      </c>
      <c r="AE162" s="77">
        <f t="shared" si="101"/>
        <v>0</v>
      </c>
      <c r="AF162" s="77">
        <f t="shared" si="101"/>
        <v>0</v>
      </c>
      <c r="AG162" s="77">
        <f t="shared" si="101"/>
        <v>0</v>
      </c>
      <c r="AH162" s="77">
        <f t="shared" si="101"/>
        <v>0</v>
      </c>
      <c r="AI162" s="77">
        <f t="shared" si="101"/>
        <v>0</v>
      </c>
      <c r="AJ162" s="77">
        <f t="shared" si="101"/>
        <v>0</v>
      </c>
      <c r="AK162" s="77">
        <f t="shared" si="101"/>
        <v>0</v>
      </c>
      <c r="AL162" s="77">
        <f t="shared" si="101"/>
        <v>0</v>
      </c>
      <c r="AM162" s="77">
        <f t="shared" si="101"/>
        <v>0</v>
      </c>
      <c r="AN162" s="77">
        <f t="shared" si="101"/>
        <v>0</v>
      </c>
      <c r="AO162" s="77">
        <f t="shared" si="101"/>
        <v>0</v>
      </c>
      <c r="AP162" s="77">
        <f t="shared" si="101"/>
        <v>0</v>
      </c>
      <c r="AQ162" s="77">
        <f t="shared" si="101"/>
        <v>0</v>
      </c>
      <c r="AR162" s="77">
        <f t="shared" si="101"/>
        <v>0</v>
      </c>
      <c r="AS162" s="77">
        <f t="shared" si="101"/>
        <v>0</v>
      </c>
      <c r="AT162" s="77">
        <f t="shared" si="102"/>
        <v>0</v>
      </c>
      <c r="AU162" s="77">
        <f t="shared" si="102"/>
        <v>0</v>
      </c>
      <c r="AV162" s="77">
        <f t="shared" si="102"/>
        <v>0</v>
      </c>
      <c r="AW162" s="77">
        <f t="shared" si="102"/>
        <v>0</v>
      </c>
      <c r="AX162" s="77">
        <f t="shared" si="102"/>
        <v>0</v>
      </c>
      <c r="AY162" s="77">
        <f t="shared" si="102"/>
        <v>0</v>
      </c>
      <c r="AZ162" s="77">
        <f t="shared" si="102"/>
        <v>0</v>
      </c>
      <c r="BA162" s="77">
        <f t="shared" si="102"/>
        <v>0</v>
      </c>
      <c r="BB162" s="103">
        <v>0</v>
      </c>
      <c r="BC162" s="103">
        <v>0</v>
      </c>
    </row>
    <row r="163" spans="1:55" s="11" customFormat="1" ht="27.75" hidden="1" customHeight="1" x14ac:dyDescent="0.25">
      <c r="A163" s="61" t="s">
        <v>339</v>
      </c>
      <c r="B163" s="27"/>
      <c r="C163" s="27"/>
      <c r="D163" s="27"/>
      <c r="E163" s="62">
        <v>851</v>
      </c>
      <c r="F163" s="62" t="s">
        <v>330</v>
      </c>
      <c r="G163" s="62" t="s">
        <v>436</v>
      </c>
      <c r="H163" s="60" t="s">
        <v>438</v>
      </c>
      <c r="I163" s="63" t="s">
        <v>340</v>
      </c>
      <c r="J163" s="77">
        <f>'3.ВС'!J131</f>
        <v>0</v>
      </c>
      <c r="K163" s="77">
        <f>'3.ВС'!K131</f>
        <v>0</v>
      </c>
      <c r="L163" s="77">
        <f>'3.ВС'!L131</f>
        <v>0</v>
      </c>
      <c r="M163" s="77">
        <f>'3.ВС'!M131</f>
        <v>0</v>
      </c>
      <c r="N163" s="77">
        <f>'3.ВС'!N131</f>
        <v>315000</v>
      </c>
      <c r="O163" s="77">
        <f>'3.ВС'!O131</f>
        <v>0</v>
      </c>
      <c r="P163" s="77">
        <f>'3.ВС'!P131</f>
        <v>315000</v>
      </c>
      <c r="Q163" s="77">
        <f>'3.ВС'!Q131</f>
        <v>0</v>
      </c>
      <c r="R163" s="77">
        <f>'3.ВС'!R131</f>
        <v>315000</v>
      </c>
      <c r="S163" s="77">
        <f>'3.ВС'!S131</f>
        <v>0</v>
      </c>
      <c r="T163" s="77">
        <f>'3.ВС'!T131</f>
        <v>315000</v>
      </c>
      <c r="U163" s="77">
        <f>'3.ВС'!U131</f>
        <v>0</v>
      </c>
      <c r="V163" s="77">
        <f>'3.ВС'!V131</f>
        <v>0</v>
      </c>
      <c r="W163" s="77">
        <f>'3.ВС'!W131</f>
        <v>0</v>
      </c>
      <c r="X163" s="77">
        <f>'3.ВС'!X131</f>
        <v>0</v>
      </c>
      <c r="Y163" s="77">
        <f>'3.ВС'!Y131</f>
        <v>0</v>
      </c>
      <c r="Z163" s="77">
        <f>'3.ВС'!Z131</f>
        <v>315000</v>
      </c>
      <c r="AA163" s="77">
        <f>'3.ВС'!AA131</f>
        <v>0</v>
      </c>
      <c r="AB163" s="77">
        <f>'3.ВС'!AB131</f>
        <v>315000</v>
      </c>
      <c r="AC163" s="77">
        <f>'3.ВС'!AC131</f>
        <v>0</v>
      </c>
      <c r="AD163" s="77">
        <f>'3.ВС'!AD131</f>
        <v>0</v>
      </c>
      <c r="AE163" s="77">
        <f>'3.ВС'!AE131</f>
        <v>0</v>
      </c>
      <c r="AF163" s="77">
        <f>'3.ВС'!AF131</f>
        <v>0</v>
      </c>
      <c r="AG163" s="77">
        <f>'3.ВС'!AG131</f>
        <v>0</v>
      </c>
      <c r="AH163" s="77">
        <f>'3.ВС'!AH131</f>
        <v>0</v>
      </c>
      <c r="AI163" s="77">
        <f>'3.ВС'!AI131</f>
        <v>0</v>
      </c>
      <c r="AJ163" s="77">
        <f>'3.ВС'!AJ131</f>
        <v>0</v>
      </c>
      <c r="AK163" s="77">
        <f>'3.ВС'!AK131</f>
        <v>0</v>
      </c>
      <c r="AL163" s="77">
        <f>'3.ВС'!AL131</f>
        <v>0</v>
      </c>
      <c r="AM163" s="77">
        <f>'3.ВС'!AM131</f>
        <v>0</v>
      </c>
      <c r="AN163" s="77">
        <f>'3.ВС'!AN131</f>
        <v>0</v>
      </c>
      <c r="AO163" s="77">
        <f>'3.ВС'!AO131</f>
        <v>0</v>
      </c>
      <c r="AP163" s="77">
        <f>'3.ВС'!AP131</f>
        <v>0</v>
      </c>
      <c r="AQ163" s="77">
        <f>'3.ВС'!AQ131</f>
        <v>0</v>
      </c>
      <c r="AR163" s="77">
        <f>'3.ВС'!AR131</f>
        <v>0</v>
      </c>
      <c r="AS163" s="77">
        <f>'3.ВС'!AS131</f>
        <v>0</v>
      </c>
      <c r="AT163" s="77">
        <f>'3.ВС'!AT131</f>
        <v>0</v>
      </c>
      <c r="AU163" s="77">
        <f>'3.ВС'!AU131</f>
        <v>0</v>
      </c>
      <c r="AV163" s="77">
        <f>'3.ВС'!AV131</f>
        <v>0</v>
      </c>
      <c r="AW163" s="77">
        <f>'3.ВС'!AW131</f>
        <v>0</v>
      </c>
      <c r="AX163" s="77">
        <f>'3.ВС'!AX131</f>
        <v>0</v>
      </c>
      <c r="AY163" s="77">
        <f>'3.ВС'!AY131</f>
        <v>0</v>
      </c>
      <c r="AZ163" s="77">
        <f>'3.ВС'!AZ131</f>
        <v>0</v>
      </c>
      <c r="BA163" s="77">
        <f>'3.ВС'!BA131</f>
        <v>0</v>
      </c>
      <c r="BB163" s="103">
        <v>0</v>
      </c>
      <c r="BC163" s="103">
        <v>0</v>
      </c>
    </row>
    <row r="164" spans="1:55" s="11" customFormat="1" ht="27.75" hidden="1" customHeight="1" x14ac:dyDescent="0.25">
      <c r="A164" s="61" t="s">
        <v>439</v>
      </c>
      <c r="B164" s="27"/>
      <c r="C164" s="27"/>
      <c r="D164" s="27"/>
      <c r="E164" s="62" t="s">
        <v>418</v>
      </c>
      <c r="F164" s="62" t="s">
        <v>330</v>
      </c>
      <c r="G164" s="62" t="s">
        <v>436</v>
      </c>
      <c r="H164" s="60" t="s">
        <v>440</v>
      </c>
      <c r="I164" s="63"/>
      <c r="J164" s="77">
        <f t="shared" ref="J164:AT165" si="103">J165</f>
        <v>0</v>
      </c>
      <c r="K164" s="77">
        <f t="shared" si="103"/>
        <v>0</v>
      </c>
      <c r="L164" s="77">
        <f t="shared" si="103"/>
        <v>0</v>
      </c>
      <c r="M164" s="77">
        <f t="shared" si="103"/>
        <v>0</v>
      </c>
      <c r="N164" s="77">
        <f t="shared" si="103"/>
        <v>0</v>
      </c>
      <c r="O164" s="77">
        <f t="shared" si="103"/>
        <v>0</v>
      </c>
      <c r="P164" s="77">
        <f t="shared" si="103"/>
        <v>0</v>
      </c>
      <c r="Q164" s="77">
        <f t="shared" si="103"/>
        <v>0</v>
      </c>
      <c r="R164" s="77">
        <f t="shared" si="103"/>
        <v>0</v>
      </c>
      <c r="S164" s="77">
        <f t="shared" si="103"/>
        <v>0</v>
      </c>
      <c r="T164" s="77">
        <f t="shared" si="103"/>
        <v>0</v>
      </c>
      <c r="U164" s="77">
        <f t="shared" si="103"/>
        <v>0</v>
      </c>
      <c r="V164" s="77">
        <f t="shared" si="103"/>
        <v>0</v>
      </c>
      <c r="W164" s="77">
        <f t="shared" si="103"/>
        <v>0</v>
      </c>
      <c r="X164" s="77">
        <f t="shared" si="103"/>
        <v>0</v>
      </c>
      <c r="Y164" s="77">
        <f t="shared" si="103"/>
        <v>0</v>
      </c>
      <c r="Z164" s="77">
        <f t="shared" si="103"/>
        <v>0</v>
      </c>
      <c r="AA164" s="77">
        <f t="shared" si="103"/>
        <v>0</v>
      </c>
      <c r="AB164" s="77">
        <f t="shared" si="103"/>
        <v>0</v>
      </c>
      <c r="AC164" s="77">
        <f t="shared" si="103"/>
        <v>0</v>
      </c>
      <c r="AD164" s="77">
        <f t="shared" si="103"/>
        <v>0</v>
      </c>
      <c r="AE164" s="77">
        <f t="shared" si="103"/>
        <v>0</v>
      </c>
      <c r="AF164" s="77">
        <f t="shared" si="103"/>
        <v>0</v>
      </c>
      <c r="AG164" s="77">
        <f t="shared" si="103"/>
        <v>0</v>
      </c>
      <c r="AH164" s="77">
        <f t="shared" si="103"/>
        <v>0</v>
      </c>
      <c r="AI164" s="77">
        <f t="shared" si="103"/>
        <v>0</v>
      </c>
      <c r="AJ164" s="77">
        <f t="shared" si="103"/>
        <v>0</v>
      </c>
      <c r="AK164" s="77">
        <f t="shared" si="103"/>
        <v>0</v>
      </c>
      <c r="AL164" s="77">
        <f t="shared" si="103"/>
        <v>0</v>
      </c>
      <c r="AM164" s="77">
        <f t="shared" si="103"/>
        <v>0</v>
      </c>
      <c r="AN164" s="77">
        <f t="shared" si="103"/>
        <v>0</v>
      </c>
      <c r="AO164" s="77">
        <f t="shared" si="103"/>
        <v>0</v>
      </c>
      <c r="AP164" s="77">
        <f t="shared" si="103"/>
        <v>0</v>
      </c>
      <c r="AQ164" s="77">
        <f t="shared" si="103"/>
        <v>0</v>
      </c>
      <c r="AR164" s="77">
        <f t="shared" si="103"/>
        <v>0</v>
      </c>
      <c r="AS164" s="77">
        <f t="shared" si="103"/>
        <v>0</v>
      </c>
      <c r="AT164" s="77">
        <f t="shared" si="103"/>
        <v>0</v>
      </c>
      <c r="AU164" s="77">
        <f t="shared" ref="AT164:BA165" si="104">AU165</f>
        <v>0</v>
      </c>
      <c r="AV164" s="77">
        <f t="shared" si="104"/>
        <v>0</v>
      </c>
      <c r="AW164" s="77">
        <f t="shared" si="104"/>
        <v>0</v>
      </c>
      <c r="AX164" s="77">
        <f t="shared" si="104"/>
        <v>0</v>
      </c>
      <c r="AY164" s="77">
        <f t="shared" si="104"/>
        <v>0</v>
      </c>
      <c r="AZ164" s="77">
        <f t="shared" si="104"/>
        <v>0</v>
      </c>
      <c r="BA164" s="77">
        <f t="shared" si="104"/>
        <v>0</v>
      </c>
      <c r="BB164" s="103">
        <v>0</v>
      </c>
      <c r="BC164" s="103">
        <v>0</v>
      </c>
    </row>
    <row r="165" spans="1:55" s="11" customFormat="1" ht="27.75" hidden="1" customHeight="1" x14ac:dyDescent="0.25">
      <c r="A165" s="61" t="s">
        <v>345</v>
      </c>
      <c r="B165" s="27"/>
      <c r="C165" s="27"/>
      <c r="D165" s="27"/>
      <c r="E165" s="62" t="s">
        <v>418</v>
      </c>
      <c r="F165" s="62" t="s">
        <v>330</v>
      </c>
      <c r="G165" s="62" t="s">
        <v>436</v>
      </c>
      <c r="H165" s="60" t="s">
        <v>440</v>
      </c>
      <c r="I165" s="63" t="s">
        <v>346</v>
      </c>
      <c r="J165" s="77">
        <f t="shared" si="103"/>
        <v>0</v>
      </c>
      <c r="K165" s="77">
        <f t="shared" si="103"/>
        <v>0</v>
      </c>
      <c r="L165" s="77">
        <f t="shared" si="103"/>
        <v>0</v>
      </c>
      <c r="M165" s="77">
        <f t="shared" si="103"/>
        <v>0</v>
      </c>
      <c r="N165" s="77">
        <f t="shared" si="103"/>
        <v>0</v>
      </c>
      <c r="O165" s="77">
        <f t="shared" si="103"/>
        <v>0</v>
      </c>
      <c r="P165" s="77">
        <f t="shared" si="103"/>
        <v>0</v>
      </c>
      <c r="Q165" s="77">
        <f t="shared" si="103"/>
        <v>0</v>
      </c>
      <c r="R165" s="77">
        <f t="shared" si="103"/>
        <v>0</v>
      </c>
      <c r="S165" s="77">
        <f t="shared" si="103"/>
        <v>0</v>
      </c>
      <c r="T165" s="77">
        <f t="shared" si="103"/>
        <v>0</v>
      </c>
      <c r="U165" s="77">
        <f t="shared" si="103"/>
        <v>0</v>
      </c>
      <c r="V165" s="77">
        <f t="shared" si="103"/>
        <v>0</v>
      </c>
      <c r="W165" s="77">
        <f t="shared" si="103"/>
        <v>0</v>
      </c>
      <c r="X165" s="77">
        <f t="shared" si="103"/>
        <v>0</v>
      </c>
      <c r="Y165" s="77">
        <f t="shared" si="103"/>
        <v>0</v>
      </c>
      <c r="Z165" s="77">
        <f t="shared" si="103"/>
        <v>0</v>
      </c>
      <c r="AA165" s="77">
        <f t="shared" si="103"/>
        <v>0</v>
      </c>
      <c r="AB165" s="77">
        <f t="shared" si="103"/>
        <v>0</v>
      </c>
      <c r="AC165" s="77">
        <f t="shared" si="103"/>
        <v>0</v>
      </c>
      <c r="AD165" s="77">
        <f t="shared" si="103"/>
        <v>0</v>
      </c>
      <c r="AE165" s="77">
        <f t="shared" si="103"/>
        <v>0</v>
      </c>
      <c r="AF165" s="77">
        <f t="shared" si="103"/>
        <v>0</v>
      </c>
      <c r="AG165" s="77">
        <f t="shared" si="103"/>
        <v>0</v>
      </c>
      <c r="AH165" s="77">
        <f t="shared" si="103"/>
        <v>0</v>
      </c>
      <c r="AI165" s="77">
        <f t="shared" si="103"/>
        <v>0</v>
      </c>
      <c r="AJ165" s="77">
        <f t="shared" si="103"/>
        <v>0</v>
      </c>
      <c r="AK165" s="77">
        <f t="shared" si="103"/>
        <v>0</v>
      </c>
      <c r="AL165" s="77">
        <f t="shared" si="103"/>
        <v>0</v>
      </c>
      <c r="AM165" s="77">
        <f t="shared" si="103"/>
        <v>0</v>
      </c>
      <c r="AN165" s="77">
        <f t="shared" si="103"/>
        <v>0</v>
      </c>
      <c r="AO165" s="77">
        <f t="shared" si="103"/>
        <v>0</v>
      </c>
      <c r="AP165" s="77">
        <f t="shared" si="103"/>
        <v>0</v>
      </c>
      <c r="AQ165" s="77">
        <f t="shared" si="103"/>
        <v>0</v>
      </c>
      <c r="AR165" s="77">
        <f t="shared" si="103"/>
        <v>0</v>
      </c>
      <c r="AS165" s="77">
        <f t="shared" si="103"/>
        <v>0</v>
      </c>
      <c r="AT165" s="77">
        <f t="shared" si="104"/>
        <v>0</v>
      </c>
      <c r="AU165" s="77">
        <f t="shared" si="104"/>
        <v>0</v>
      </c>
      <c r="AV165" s="77">
        <f t="shared" si="104"/>
        <v>0</v>
      </c>
      <c r="AW165" s="77">
        <f t="shared" si="104"/>
        <v>0</v>
      </c>
      <c r="AX165" s="77">
        <f t="shared" si="104"/>
        <v>0</v>
      </c>
      <c r="AY165" s="77">
        <f t="shared" si="104"/>
        <v>0</v>
      </c>
      <c r="AZ165" s="77">
        <f t="shared" si="104"/>
        <v>0</v>
      </c>
      <c r="BA165" s="77">
        <f t="shared" si="104"/>
        <v>0</v>
      </c>
      <c r="BB165" s="103">
        <v>0</v>
      </c>
      <c r="BC165" s="103">
        <v>0</v>
      </c>
    </row>
    <row r="166" spans="1:55" s="11" customFormat="1" ht="27.75" hidden="1" customHeight="1" x14ac:dyDescent="0.25">
      <c r="A166" s="61" t="s">
        <v>273</v>
      </c>
      <c r="B166" s="27"/>
      <c r="C166" s="27"/>
      <c r="D166" s="27"/>
      <c r="E166" s="62" t="s">
        <v>418</v>
      </c>
      <c r="F166" s="62" t="s">
        <v>330</v>
      </c>
      <c r="G166" s="62" t="s">
        <v>436</v>
      </c>
      <c r="H166" s="60" t="s">
        <v>440</v>
      </c>
      <c r="I166" s="63" t="s">
        <v>434</v>
      </c>
      <c r="J166" s="77">
        <f>'3.ВС'!J134</f>
        <v>0</v>
      </c>
      <c r="K166" s="77">
        <f>'3.ВС'!K134</f>
        <v>0</v>
      </c>
      <c r="L166" s="77">
        <f>'3.ВС'!L134</f>
        <v>0</v>
      </c>
      <c r="M166" s="77">
        <f>'3.ВС'!M134</f>
        <v>0</v>
      </c>
      <c r="N166" s="77">
        <f>'3.ВС'!N134</f>
        <v>0</v>
      </c>
      <c r="O166" s="77">
        <f>'3.ВС'!O134</f>
        <v>0</v>
      </c>
      <c r="P166" s="77">
        <f>'3.ВС'!P134</f>
        <v>0</v>
      </c>
      <c r="Q166" s="77">
        <f>'3.ВС'!Q134</f>
        <v>0</v>
      </c>
      <c r="R166" s="77">
        <f>'3.ВС'!R134</f>
        <v>0</v>
      </c>
      <c r="S166" s="77">
        <f>'3.ВС'!S134</f>
        <v>0</v>
      </c>
      <c r="T166" s="77">
        <f>'3.ВС'!T134</f>
        <v>0</v>
      </c>
      <c r="U166" s="77">
        <f>'3.ВС'!U134</f>
        <v>0</v>
      </c>
      <c r="V166" s="77">
        <f>'3.ВС'!V134</f>
        <v>0</v>
      </c>
      <c r="W166" s="77">
        <f>'3.ВС'!W134</f>
        <v>0</v>
      </c>
      <c r="X166" s="77">
        <f>'3.ВС'!X134</f>
        <v>0</v>
      </c>
      <c r="Y166" s="77">
        <f>'3.ВС'!Y134</f>
        <v>0</v>
      </c>
      <c r="Z166" s="77">
        <f>'3.ВС'!Z134</f>
        <v>0</v>
      </c>
      <c r="AA166" s="77">
        <f>'3.ВС'!AA134</f>
        <v>0</v>
      </c>
      <c r="AB166" s="77">
        <f>'3.ВС'!AB134</f>
        <v>0</v>
      </c>
      <c r="AC166" s="77">
        <f>'3.ВС'!AC134</f>
        <v>0</v>
      </c>
      <c r="AD166" s="77">
        <f>'3.ВС'!AD134</f>
        <v>0</v>
      </c>
      <c r="AE166" s="77">
        <f>'3.ВС'!AE134</f>
        <v>0</v>
      </c>
      <c r="AF166" s="77">
        <f>'3.ВС'!AF134</f>
        <v>0</v>
      </c>
      <c r="AG166" s="77">
        <f>'3.ВС'!AG134</f>
        <v>0</v>
      </c>
      <c r="AH166" s="77">
        <f>'3.ВС'!AH134</f>
        <v>0</v>
      </c>
      <c r="AI166" s="77">
        <f>'3.ВС'!AI134</f>
        <v>0</v>
      </c>
      <c r="AJ166" s="77">
        <f>'3.ВС'!AJ134</f>
        <v>0</v>
      </c>
      <c r="AK166" s="77">
        <f>'3.ВС'!AK134</f>
        <v>0</v>
      </c>
      <c r="AL166" s="77">
        <f>'3.ВС'!AL134</f>
        <v>0</v>
      </c>
      <c r="AM166" s="77">
        <f>'3.ВС'!AM134</f>
        <v>0</v>
      </c>
      <c r="AN166" s="77">
        <f>'3.ВС'!AN134</f>
        <v>0</v>
      </c>
      <c r="AO166" s="77">
        <f>'3.ВС'!AO134</f>
        <v>0</v>
      </c>
      <c r="AP166" s="77">
        <f>'3.ВС'!AP134</f>
        <v>0</v>
      </c>
      <c r="AQ166" s="77">
        <f>'3.ВС'!AQ134</f>
        <v>0</v>
      </c>
      <c r="AR166" s="77">
        <f>'3.ВС'!AR134</f>
        <v>0</v>
      </c>
      <c r="AS166" s="77">
        <f>'3.ВС'!AS134</f>
        <v>0</v>
      </c>
      <c r="AT166" s="77">
        <f>'3.ВС'!AT134</f>
        <v>0</v>
      </c>
      <c r="AU166" s="77">
        <f>'3.ВС'!AU134</f>
        <v>0</v>
      </c>
      <c r="AV166" s="77">
        <f>'3.ВС'!AV134</f>
        <v>0</v>
      </c>
      <c r="AW166" s="77">
        <f>'3.ВС'!AW134</f>
        <v>0</v>
      </c>
      <c r="AX166" s="77">
        <f>'3.ВС'!AX134</f>
        <v>0</v>
      </c>
      <c r="AY166" s="77">
        <f>'3.ВС'!AY134</f>
        <v>0</v>
      </c>
      <c r="AZ166" s="77">
        <f>'3.ВС'!AZ134</f>
        <v>0</v>
      </c>
      <c r="BA166" s="77">
        <f>'3.ВС'!BA134</f>
        <v>0</v>
      </c>
      <c r="BB166" s="103">
        <v>0</v>
      </c>
      <c r="BC166" s="103">
        <v>0</v>
      </c>
    </row>
    <row r="167" spans="1:55" s="116" customFormat="1" ht="20.25" customHeight="1" x14ac:dyDescent="0.25">
      <c r="A167" s="13" t="s">
        <v>441</v>
      </c>
      <c r="B167" s="111"/>
      <c r="C167" s="111"/>
      <c r="D167" s="123"/>
      <c r="E167" s="128">
        <v>851</v>
      </c>
      <c r="F167" s="119" t="s">
        <v>375</v>
      </c>
      <c r="G167" s="119"/>
      <c r="H167" s="119"/>
      <c r="I167" s="113"/>
      <c r="J167" s="76">
        <f t="shared" ref="J167:BA167" si="105">J168+J178+J197+J201</f>
        <v>12049758.709999999</v>
      </c>
      <c r="K167" s="76">
        <f t="shared" si="105"/>
        <v>11733824.51</v>
      </c>
      <c r="L167" s="76">
        <f t="shared" si="105"/>
        <v>315934.2</v>
      </c>
      <c r="M167" s="76">
        <f t="shared" si="105"/>
        <v>0</v>
      </c>
      <c r="N167" s="76">
        <f t="shared" si="105"/>
        <v>6676018.25</v>
      </c>
      <c r="O167" s="76">
        <f t="shared" si="105"/>
        <v>4258910</v>
      </c>
      <c r="P167" s="76">
        <f t="shared" si="105"/>
        <v>2417108.25</v>
      </c>
      <c r="Q167" s="76">
        <f t="shared" si="105"/>
        <v>0</v>
      </c>
      <c r="R167" s="76">
        <f t="shared" si="105"/>
        <v>18725776.960000001</v>
      </c>
      <c r="S167" s="76">
        <f t="shared" si="105"/>
        <v>15992734.51</v>
      </c>
      <c r="T167" s="76">
        <f t="shared" si="105"/>
        <v>2733042.45</v>
      </c>
      <c r="U167" s="76">
        <f t="shared" si="105"/>
        <v>0</v>
      </c>
      <c r="V167" s="76">
        <f t="shared" si="105"/>
        <v>-2547849</v>
      </c>
      <c r="W167" s="76">
        <f t="shared" si="105"/>
        <v>-2300000</v>
      </c>
      <c r="X167" s="76">
        <f t="shared" si="105"/>
        <v>-247849</v>
      </c>
      <c r="Y167" s="76">
        <f t="shared" si="105"/>
        <v>0</v>
      </c>
      <c r="Z167" s="76">
        <f t="shared" si="105"/>
        <v>16177927.959999999</v>
      </c>
      <c r="AA167" s="76">
        <f t="shared" si="105"/>
        <v>13692734.51</v>
      </c>
      <c r="AB167" s="76">
        <f t="shared" si="105"/>
        <v>2485193.4500000002</v>
      </c>
      <c r="AC167" s="76">
        <f t="shared" si="105"/>
        <v>0</v>
      </c>
      <c r="AD167" s="76">
        <f t="shared" si="105"/>
        <v>32066350.359999999</v>
      </c>
      <c r="AE167" s="76">
        <f t="shared" si="105"/>
        <v>31224762.829999998</v>
      </c>
      <c r="AF167" s="76">
        <f t="shared" si="105"/>
        <v>841587.53</v>
      </c>
      <c r="AG167" s="76">
        <f t="shared" si="105"/>
        <v>0</v>
      </c>
      <c r="AH167" s="76">
        <f t="shared" si="105"/>
        <v>-1736.93</v>
      </c>
      <c r="AI167" s="76">
        <f t="shared" si="105"/>
        <v>0</v>
      </c>
      <c r="AJ167" s="76">
        <f t="shared" si="105"/>
        <v>-1736.93</v>
      </c>
      <c r="AK167" s="76">
        <f t="shared" si="105"/>
        <v>0</v>
      </c>
      <c r="AL167" s="76">
        <f t="shared" si="105"/>
        <v>32064613.43</v>
      </c>
      <c r="AM167" s="76">
        <f t="shared" si="105"/>
        <v>31224762.829999998</v>
      </c>
      <c r="AN167" s="76">
        <f t="shared" si="105"/>
        <v>839850.6</v>
      </c>
      <c r="AO167" s="76">
        <f t="shared" si="105"/>
        <v>0</v>
      </c>
      <c r="AP167" s="76">
        <f t="shared" si="105"/>
        <v>4862244.22</v>
      </c>
      <c r="AQ167" s="76">
        <f t="shared" si="105"/>
        <v>4716659</v>
      </c>
      <c r="AR167" s="76">
        <f t="shared" si="105"/>
        <v>145585.22</v>
      </c>
      <c r="AS167" s="76">
        <f t="shared" si="105"/>
        <v>0</v>
      </c>
      <c r="AT167" s="76">
        <f t="shared" si="105"/>
        <v>0.08</v>
      </c>
      <c r="AU167" s="76">
        <f t="shared" si="105"/>
        <v>0</v>
      </c>
      <c r="AV167" s="76">
        <f t="shared" si="105"/>
        <v>0.08</v>
      </c>
      <c r="AW167" s="76">
        <f t="shared" si="105"/>
        <v>0</v>
      </c>
      <c r="AX167" s="76">
        <f t="shared" si="105"/>
        <v>4862244.3</v>
      </c>
      <c r="AY167" s="76">
        <f t="shared" si="105"/>
        <v>4716659</v>
      </c>
      <c r="AZ167" s="76">
        <f t="shared" si="105"/>
        <v>145585.29999999999</v>
      </c>
      <c r="BA167" s="76">
        <f t="shared" si="105"/>
        <v>0</v>
      </c>
      <c r="BB167" s="123">
        <v>0</v>
      </c>
      <c r="BC167" s="123">
        <v>0</v>
      </c>
    </row>
    <row r="168" spans="1:55" s="116" customFormat="1" ht="20.25" customHeight="1" x14ac:dyDescent="0.25">
      <c r="A168" s="123" t="s">
        <v>442</v>
      </c>
      <c r="B168" s="111"/>
      <c r="C168" s="111"/>
      <c r="D168" s="123"/>
      <c r="E168" s="128">
        <v>851</v>
      </c>
      <c r="F168" s="119" t="s">
        <v>375</v>
      </c>
      <c r="G168" s="119" t="s">
        <v>328</v>
      </c>
      <c r="H168" s="119"/>
      <c r="I168" s="113"/>
      <c r="J168" s="76">
        <f t="shared" ref="J168:BA168" si="106">J172+J169+J175</f>
        <v>123748.2</v>
      </c>
      <c r="K168" s="76">
        <f t="shared" si="106"/>
        <v>0</v>
      </c>
      <c r="L168" s="76">
        <f t="shared" si="106"/>
        <v>123748.2</v>
      </c>
      <c r="M168" s="76">
        <f t="shared" si="106"/>
        <v>0</v>
      </c>
      <c r="N168" s="76">
        <f t="shared" si="106"/>
        <v>37927.800000000003</v>
      </c>
      <c r="O168" s="76">
        <f t="shared" si="106"/>
        <v>0</v>
      </c>
      <c r="P168" s="76">
        <f t="shared" si="106"/>
        <v>37927.800000000003</v>
      </c>
      <c r="Q168" s="76">
        <f t="shared" si="106"/>
        <v>0</v>
      </c>
      <c r="R168" s="76">
        <f t="shared" si="106"/>
        <v>161676</v>
      </c>
      <c r="S168" s="76">
        <f t="shared" si="106"/>
        <v>0</v>
      </c>
      <c r="T168" s="76">
        <f t="shared" si="106"/>
        <v>161676</v>
      </c>
      <c r="U168" s="76">
        <f t="shared" si="106"/>
        <v>0</v>
      </c>
      <c r="V168" s="76">
        <f t="shared" si="106"/>
        <v>176151</v>
      </c>
      <c r="W168" s="76">
        <f t="shared" si="106"/>
        <v>0</v>
      </c>
      <c r="X168" s="76">
        <f t="shared" si="106"/>
        <v>176151</v>
      </c>
      <c r="Y168" s="76">
        <f t="shared" si="106"/>
        <v>0</v>
      </c>
      <c r="Z168" s="76">
        <f t="shared" si="106"/>
        <v>337827</v>
      </c>
      <c r="AA168" s="76">
        <f t="shared" si="106"/>
        <v>0</v>
      </c>
      <c r="AB168" s="76">
        <f t="shared" si="106"/>
        <v>337827</v>
      </c>
      <c r="AC168" s="76">
        <f t="shared" si="106"/>
        <v>0</v>
      </c>
      <c r="AD168" s="76">
        <f t="shared" si="106"/>
        <v>57340</v>
      </c>
      <c r="AE168" s="76">
        <f t="shared" si="106"/>
        <v>0</v>
      </c>
      <c r="AF168" s="76">
        <f t="shared" si="106"/>
        <v>57340</v>
      </c>
      <c r="AG168" s="76">
        <f t="shared" si="106"/>
        <v>0</v>
      </c>
      <c r="AH168" s="76">
        <f t="shared" si="106"/>
        <v>0</v>
      </c>
      <c r="AI168" s="76">
        <f t="shared" si="106"/>
        <v>0</v>
      </c>
      <c r="AJ168" s="76">
        <f t="shared" si="106"/>
        <v>0</v>
      </c>
      <c r="AK168" s="76">
        <f t="shared" si="106"/>
        <v>0</v>
      </c>
      <c r="AL168" s="76">
        <f t="shared" si="106"/>
        <v>57340</v>
      </c>
      <c r="AM168" s="76">
        <f t="shared" si="106"/>
        <v>0</v>
      </c>
      <c r="AN168" s="76">
        <f t="shared" si="106"/>
        <v>57340</v>
      </c>
      <c r="AO168" s="76">
        <f t="shared" si="106"/>
        <v>0</v>
      </c>
      <c r="AP168" s="76">
        <f t="shared" si="106"/>
        <v>57340</v>
      </c>
      <c r="AQ168" s="76">
        <f t="shared" si="106"/>
        <v>0</v>
      </c>
      <c r="AR168" s="76">
        <f t="shared" si="106"/>
        <v>57340</v>
      </c>
      <c r="AS168" s="76">
        <f t="shared" si="106"/>
        <v>0</v>
      </c>
      <c r="AT168" s="76">
        <f t="shared" si="106"/>
        <v>0</v>
      </c>
      <c r="AU168" s="76">
        <f t="shared" si="106"/>
        <v>0</v>
      </c>
      <c r="AV168" s="76">
        <f t="shared" si="106"/>
        <v>0</v>
      </c>
      <c r="AW168" s="76">
        <f t="shared" si="106"/>
        <v>0</v>
      </c>
      <c r="AX168" s="76">
        <f t="shared" si="106"/>
        <v>57340</v>
      </c>
      <c r="AY168" s="76">
        <f t="shared" si="106"/>
        <v>0</v>
      </c>
      <c r="AZ168" s="76">
        <f t="shared" si="106"/>
        <v>57340</v>
      </c>
      <c r="BA168" s="76">
        <f t="shared" si="106"/>
        <v>0</v>
      </c>
      <c r="BB168" s="123">
        <v>0</v>
      </c>
      <c r="BC168" s="123">
        <v>0</v>
      </c>
    </row>
    <row r="169" spans="1:55" s="11" customFormat="1" ht="27.75" hidden="1" customHeight="1" x14ac:dyDescent="0.25">
      <c r="A169" s="15" t="s">
        <v>443</v>
      </c>
      <c r="B169" s="27"/>
      <c r="C169" s="27"/>
      <c r="D169" s="103"/>
      <c r="E169" s="12">
        <v>851</v>
      </c>
      <c r="F169" s="62" t="s">
        <v>375</v>
      </c>
      <c r="G169" s="62" t="s">
        <v>328</v>
      </c>
      <c r="H169" s="60" t="s">
        <v>444</v>
      </c>
      <c r="I169" s="63"/>
      <c r="J169" s="77">
        <f t="shared" ref="J169:AT173" si="107">J170</f>
        <v>66408.2</v>
      </c>
      <c r="K169" s="77">
        <f t="shared" si="107"/>
        <v>0</v>
      </c>
      <c r="L169" s="77">
        <f t="shared" si="107"/>
        <v>66408.2</v>
      </c>
      <c r="M169" s="77">
        <f t="shared" si="107"/>
        <v>0</v>
      </c>
      <c r="N169" s="77">
        <f t="shared" si="107"/>
        <v>24194.799999999999</v>
      </c>
      <c r="O169" s="77">
        <f t="shared" si="107"/>
        <v>0</v>
      </c>
      <c r="P169" s="77">
        <f t="shared" si="107"/>
        <v>24194.799999999999</v>
      </c>
      <c r="Q169" s="77">
        <f t="shared" si="107"/>
        <v>0</v>
      </c>
      <c r="R169" s="77">
        <f t="shared" si="107"/>
        <v>90603</v>
      </c>
      <c r="S169" s="77">
        <f t="shared" si="107"/>
        <v>0</v>
      </c>
      <c r="T169" s="77">
        <f t="shared" si="107"/>
        <v>90603</v>
      </c>
      <c r="U169" s="77">
        <f t="shared" si="107"/>
        <v>0</v>
      </c>
      <c r="V169" s="77">
        <f t="shared" si="107"/>
        <v>0</v>
      </c>
      <c r="W169" s="77">
        <f t="shared" si="107"/>
        <v>0</v>
      </c>
      <c r="X169" s="77">
        <f t="shared" si="107"/>
        <v>0</v>
      </c>
      <c r="Y169" s="77">
        <f t="shared" si="107"/>
        <v>0</v>
      </c>
      <c r="Z169" s="77">
        <f t="shared" si="107"/>
        <v>90603</v>
      </c>
      <c r="AA169" s="77">
        <f t="shared" si="107"/>
        <v>0</v>
      </c>
      <c r="AB169" s="77">
        <f t="shared" si="107"/>
        <v>90603</v>
      </c>
      <c r="AC169" s="77">
        <f t="shared" si="107"/>
        <v>0</v>
      </c>
      <c r="AD169" s="77">
        <f t="shared" si="107"/>
        <v>0</v>
      </c>
      <c r="AE169" s="77">
        <f t="shared" si="107"/>
        <v>0</v>
      </c>
      <c r="AF169" s="77">
        <f t="shared" si="107"/>
        <v>0</v>
      </c>
      <c r="AG169" s="77">
        <f t="shared" si="107"/>
        <v>0</v>
      </c>
      <c r="AH169" s="77">
        <f t="shared" si="107"/>
        <v>0</v>
      </c>
      <c r="AI169" s="77">
        <f t="shared" si="107"/>
        <v>0</v>
      </c>
      <c r="AJ169" s="77">
        <f t="shared" si="107"/>
        <v>0</v>
      </c>
      <c r="AK169" s="77">
        <f t="shared" si="107"/>
        <v>0</v>
      </c>
      <c r="AL169" s="77">
        <f t="shared" si="107"/>
        <v>0</v>
      </c>
      <c r="AM169" s="77">
        <f t="shared" si="107"/>
        <v>0</v>
      </c>
      <c r="AN169" s="77">
        <f t="shared" si="107"/>
        <v>0</v>
      </c>
      <c r="AO169" s="77">
        <f t="shared" si="107"/>
        <v>0</v>
      </c>
      <c r="AP169" s="77">
        <f t="shared" si="107"/>
        <v>0</v>
      </c>
      <c r="AQ169" s="77">
        <f t="shared" si="107"/>
        <v>0</v>
      </c>
      <c r="AR169" s="77">
        <f t="shared" si="107"/>
        <v>0</v>
      </c>
      <c r="AS169" s="77">
        <f t="shared" si="107"/>
        <v>0</v>
      </c>
      <c r="AT169" s="77">
        <f t="shared" si="107"/>
        <v>0</v>
      </c>
      <c r="AU169" s="77">
        <f t="shared" ref="AT169:BA170" si="108">AU170</f>
        <v>0</v>
      </c>
      <c r="AV169" s="77">
        <f t="shared" si="108"/>
        <v>0</v>
      </c>
      <c r="AW169" s="77">
        <f t="shared" si="108"/>
        <v>0</v>
      </c>
      <c r="AX169" s="77">
        <f t="shared" si="108"/>
        <v>0</v>
      </c>
      <c r="AY169" s="77">
        <f t="shared" si="108"/>
        <v>0</v>
      </c>
      <c r="AZ169" s="77">
        <f t="shared" si="108"/>
        <v>0</v>
      </c>
      <c r="BA169" s="77">
        <f t="shared" si="108"/>
        <v>0</v>
      </c>
      <c r="BB169" s="103">
        <v>0</v>
      </c>
      <c r="BC169" s="103">
        <v>0</v>
      </c>
    </row>
    <row r="170" spans="1:55" s="11" customFormat="1" ht="27.75" hidden="1" customHeight="1" x14ac:dyDescent="0.25">
      <c r="A170" s="27" t="s">
        <v>337</v>
      </c>
      <c r="B170" s="27"/>
      <c r="C170" s="27"/>
      <c r="D170" s="27"/>
      <c r="E170" s="12">
        <v>851</v>
      </c>
      <c r="F170" s="62" t="s">
        <v>375</v>
      </c>
      <c r="G170" s="62" t="s">
        <v>328</v>
      </c>
      <c r="H170" s="60" t="s">
        <v>444</v>
      </c>
      <c r="I170" s="63" t="s">
        <v>338</v>
      </c>
      <c r="J170" s="77">
        <f t="shared" si="107"/>
        <v>66408.2</v>
      </c>
      <c r="K170" s="77">
        <f t="shared" si="107"/>
        <v>0</v>
      </c>
      <c r="L170" s="77">
        <f t="shared" si="107"/>
        <v>66408.2</v>
      </c>
      <c r="M170" s="77">
        <f t="shared" si="107"/>
        <v>0</v>
      </c>
      <c r="N170" s="77">
        <f t="shared" si="107"/>
        <v>24194.799999999999</v>
      </c>
      <c r="O170" s="77">
        <f t="shared" si="107"/>
        <v>0</v>
      </c>
      <c r="P170" s="77">
        <f t="shared" si="107"/>
        <v>24194.799999999999</v>
      </c>
      <c r="Q170" s="77">
        <f t="shared" si="107"/>
        <v>0</v>
      </c>
      <c r="R170" s="77">
        <f t="shared" si="107"/>
        <v>90603</v>
      </c>
      <c r="S170" s="77">
        <f t="shared" si="107"/>
        <v>0</v>
      </c>
      <c r="T170" s="77">
        <f t="shared" si="107"/>
        <v>90603</v>
      </c>
      <c r="U170" s="77">
        <f t="shared" si="107"/>
        <v>0</v>
      </c>
      <c r="V170" s="77">
        <f t="shared" si="107"/>
        <v>0</v>
      </c>
      <c r="W170" s="77">
        <f t="shared" si="107"/>
        <v>0</v>
      </c>
      <c r="X170" s="77">
        <f t="shared" si="107"/>
        <v>0</v>
      </c>
      <c r="Y170" s="77">
        <f t="shared" si="107"/>
        <v>0</v>
      </c>
      <c r="Z170" s="77">
        <f t="shared" si="107"/>
        <v>90603</v>
      </c>
      <c r="AA170" s="77">
        <f t="shared" si="107"/>
        <v>0</v>
      </c>
      <c r="AB170" s="77">
        <f t="shared" si="107"/>
        <v>90603</v>
      </c>
      <c r="AC170" s="77">
        <f t="shared" si="107"/>
        <v>0</v>
      </c>
      <c r="AD170" s="77">
        <f t="shared" si="107"/>
        <v>0</v>
      </c>
      <c r="AE170" s="77">
        <f t="shared" si="107"/>
        <v>0</v>
      </c>
      <c r="AF170" s="77">
        <f t="shared" si="107"/>
        <v>0</v>
      </c>
      <c r="AG170" s="77">
        <f t="shared" si="107"/>
        <v>0</v>
      </c>
      <c r="AH170" s="77">
        <f t="shared" si="107"/>
        <v>0</v>
      </c>
      <c r="AI170" s="77">
        <f t="shared" si="107"/>
        <v>0</v>
      </c>
      <c r="AJ170" s="77">
        <f t="shared" si="107"/>
        <v>0</v>
      </c>
      <c r="AK170" s="77">
        <f t="shared" si="107"/>
        <v>0</v>
      </c>
      <c r="AL170" s="77">
        <f t="shared" si="107"/>
        <v>0</v>
      </c>
      <c r="AM170" s="77">
        <f t="shared" si="107"/>
        <v>0</v>
      </c>
      <c r="AN170" s="77">
        <f t="shared" si="107"/>
        <v>0</v>
      </c>
      <c r="AO170" s="77">
        <f t="shared" si="107"/>
        <v>0</v>
      </c>
      <c r="AP170" s="77">
        <f t="shared" si="107"/>
        <v>0</v>
      </c>
      <c r="AQ170" s="77">
        <f t="shared" si="107"/>
        <v>0</v>
      </c>
      <c r="AR170" s="77">
        <f t="shared" si="107"/>
        <v>0</v>
      </c>
      <c r="AS170" s="77">
        <f t="shared" si="107"/>
        <v>0</v>
      </c>
      <c r="AT170" s="77">
        <f t="shared" si="108"/>
        <v>0</v>
      </c>
      <c r="AU170" s="77">
        <f t="shared" si="108"/>
        <v>0</v>
      </c>
      <c r="AV170" s="77">
        <f t="shared" si="108"/>
        <v>0</v>
      </c>
      <c r="AW170" s="77">
        <f t="shared" si="108"/>
        <v>0</v>
      </c>
      <c r="AX170" s="77">
        <f t="shared" si="108"/>
        <v>0</v>
      </c>
      <c r="AY170" s="77">
        <f t="shared" si="108"/>
        <v>0</v>
      </c>
      <c r="AZ170" s="77">
        <f t="shared" si="108"/>
        <v>0</v>
      </c>
      <c r="BA170" s="77">
        <f t="shared" si="108"/>
        <v>0</v>
      </c>
      <c r="BB170" s="103">
        <v>0</v>
      </c>
      <c r="BC170" s="103">
        <v>0</v>
      </c>
    </row>
    <row r="171" spans="1:55" s="11" customFormat="1" ht="27.75" hidden="1" customHeight="1" x14ac:dyDescent="0.25">
      <c r="A171" s="27" t="s">
        <v>339</v>
      </c>
      <c r="B171" s="27"/>
      <c r="C171" s="27"/>
      <c r="D171" s="27"/>
      <c r="E171" s="12">
        <v>851</v>
      </c>
      <c r="F171" s="62" t="s">
        <v>375</v>
      </c>
      <c r="G171" s="62" t="s">
        <v>328</v>
      </c>
      <c r="H171" s="60" t="s">
        <v>444</v>
      </c>
      <c r="I171" s="63" t="s">
        <v>340</v>
      </c>
      <c r="J171" s="77">
        <f>'3.ВС'!J139</f>
        <v>66408.2</v>
      </c>
      <c r="K171" s="77">
        <f>'3.ВС'!K139</f>
        <v>0</v>
      </c>
      <c r="L171" s="77">
        <f>'3.ВС'!L139</f>
        <v>66408.2</v>
      </c>
      <c r="M171" s="77">
        <f>'3.ВС'!M139</f>
        <v>0</v>
      </c>
      <c r="N171" s="77">
        <f>'3.ВС'!N139</f>
        <v>24194.799999999999</v>
      </c>
      <c r="O171" s="77">
        <f>'3.ВС'!O139</f>
        <v>0</v>
      </c>
      <c r="P171" s="77">
        <f>'3.ВС'!P139</f>
        <v>24194.799999999999</v>
      </c>
      <c r="Q171" s="77">
        <f>'3.ВС'!Q139</f>
        <v>0</v>
      </c>
      <c r="R171" s="77">
        <f>'3.ВС'!R139</f>
        <v>90603</v>
      </c>
      <c r="S171" s="77">
        <f>'3.ВС'!S139</f>
        <v>0</v>
      </c>
      <c r="T171" s="77">
        <f>'3.ВС'!T139</f>
        <v>90603</v>
      </c>
      <c r="U171" s="77">
        <f>'3.ВС'!U139</f>
        <v>0</v>
      </c>
      <c r="V171" s="77">
        <f>'3.ВС'!V139</f>
        <v>0</v>
      </c>
      <c r="W171" s="77">
        <f>'3.ВС'!W139</f>
        <v>0</v>
      </c>
      <c r="X171" s="77">
        <f>'3.ВС'!X139</f>
        <v>0</v>
      </c>
      <c r="Y171" s="77">
        <f>'3.ВС'!Y139</f>
        <v>0</v>
      </c>
      <c r="Z171" s="77">
        <f>'3.ВС'!Z139</f>
        <v>90603</v>
      </c>
      <c r="AA171" s="77">
        <f>'3.ВС'!AA139</f>
        <v>0</v>
      </c>
      <c r="AB171" s="77">
        <f>'3.ВС'!AB139</f>
        <v>90603</v>
      </c>
      <c r="AC171" s="77">
        <f>'3.ВС'!AC139</f>
        <v>0</v>
      </c>
      <c r="AD171" s="77">
        <f>'3.ВС'!AD139</f>
        <v>0</v>
      </c>
      <c r="AE171" s="77">
        <f>'3.ВС'!AE139</f>
        <v>0</v>
      </c>
      <c r="AF171" s="77">
        <f>'3.ВС'!AF139</f>
        <v>0</v>
      </c>
      <c r="AG171" s="77">
        <f>'3.ВС'!AG139</f>
        <v>0</v>
      </c>
      <c r="AH171" s="77">
        <f>'3.ВС'!AH139</f>
        <v>0</v>
      </c>
      <c r="AI171" s="77">
        <f>'3.ВС'!AI139</f>
        <v>0</v>
      </c>
      <c r="AJ171" s="77">
        <f>'3.ВС'!AJ139</f>
        <v>0</v>
      </c>
      <c r="AK171" s="77">
        <f>'3.ВС'!AK139</f>
        <v>0</v>
      </c>
      <c r="AL171" s="77">
        <f>'3.ВС'!AL139</f>
        <v>0</v>
      </c>
      <c r="AM171" s="77">
        <f>'3.ВС'!AM139</f>
        <v>0</v>
      </c>
      <c r="AN171" s="77">
        <f>'3.ВС'!AN139</f>
        <v>0</v>
      </c>
      <c r="AO171" s="77">
        <f>'3.ВС'!AO139</f>
        <v>0</v>
      </c>
      <c r="AP171" s="77">
        <f>'3.ВС'!AP139</f>
        <v>0</v>
      </c>
      <c r="AQ171" s="77">
        <f>'3.ВС'!AQ139</f>
        <v>0</v>
      </c>
      <c r="AR171" s="77">
        <f>'3.ВС'!AR139</f>
        <v>0</v>
      </c>
      <c r="AS171" s="77">
        <f>'3.ВС'!AS139</f>
        <v>0</v>
      </c>
      <c r="AT171" s="77">
        <f>'3.ВС'!AT139</f>
        <v>0</v>
      </c>
      <c r="AU171" s="77">
        <f>'3.ВС'!AU139</f>
        <v>0</v>
      </c>
      <c r="AV171" s="77">
        <f>'3.ВС'!AV139</f>
        <v>0</v>
      </c>
      <c r="AW171" s="77">
        <f>'3.ВС'!AW139</f>
        <v>0</v>
      </c>
      <c r="AX171" s="77">
        <f>'3.ВС'!AX139</f>
        <v>0</v>
      </c>
      <c r="AY171" s="77">
        <f>'3.ВС'!AY139</f>
        <v>0</v>
      </c>
      <c r="AZ171" s="77">
        <f>'3.ВС'!AZ139</f>
        <v>0</v>
      </c>
      <c r="BA171" s="77">
        <f>'3.ВС'!BA139</f>
        <v>0</v>
      </c>
      <c r="BB171" s="103">
        <v>0</v>
      </c>
      <c r="BC171" s="103">
        <v>0</v>
      </c>
    </row>
    <row r="172" spans="1:55" s="11" customFormat="1" ht="20.25" customHeight="1" x14ac:dyDescent="0.25">
      <c r="A172" s="137" t="s">
        <v>445</v>
      </c>
      <c r="B172" s="27"/>
      <c r="C172" s="27"/>
      <c r="D172" s="103"/>
      <c r="E172" s="62">
        <v>851</v>
      </c>
      <c r="F172" s="62" t="s">
        <v>375</v>
      </c>
      <c r="G172" s="62" t="s">
        <v>328</v>
      </c>
      <c r="H172" s="60" t="s">
        <v>446</v>
      </c>
      <c r="I172" s="63"/>
      <c r="J172" s="77">
        <f t="shared" si="107"/>
        <v>0</v>
      </c>
      <c r="K172" s="77">
        <f t="shared" si="107"/>
        <v>0</v>
      </c>
      <c r="L172" s="77">
        <f t="shared" si="107"/>
        <v>0</v>
      </c>
      <c r="M172" s="77">
        <f t="shared" si="107"/>
        <v>0</v>
      </c>
      <c r="N172" s="77">
        <f t="shared" si="107"/>
        <v>0</v>
      </c>
      <c r="O172" s="77">
        <f t="shared" si="107"/>
        <v>0</v>
      </c>
      <c r="P172" s="77">
        <f t="shared" si="107"/>
        <v>0</v>
      </c>
      <c r="Q172" s="77">
        <f t="shared" si="107"/>
        <v>0</v>
      </c>
      <c r="R172" s="77">
        <f t="shared" si="107"/>
        <v>0</v>
      </c>
      <c r="S172" s="77">
        <f t="shared" si="107"/>
        <v>0</v>
      </c>
      <c r="T172" s="77">
        <f t="shared" si="107"/>
        <v>0</v>
      </c>
      <c r="U172" s="77">
        <f t="shared" si="107"/>
        <v>0</v>
      </c>
      <c r="V172" s="77">
        <f t="shared" si="107"/>
        <v>176151</v>
      </c>
      <c r="W172" s="77">
        <f t="shared" si="107"/>
        <v>0</v>
      </c>
      <c r="X172" s="77">
        <f t="shared" si="107"/>
        <v>176151</v>
      </c>
      <c r="Y172" s="77">
        <f t="shared" si="107"/>
        <v>0</v>
      </c>
      <c r="Z172" s="77">
        <f t="shared" si="107"/>
        <v>176151</v>
      </c>
      <c r="AA172" s="77">
        <f t="shared" si="107"/>
        <v>0</v>
      </c>
      <c r="AB172" s="77">
        <f t="shared" si="107"/>
        <v>176151</v>
      </c>
      <c r="AC172" s="77">
        <f t="shared" si="107"/>
        <v>0</v>
      </c>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103">
        <v>0</v>
      </c>
      <c r="BC172" s="103">
        <v>0</v>
      </c>
    </row>
    <row r="173" spans="1:55" s="11" customFormat="1" ht="45" customHeight="1" x14ac:dyDescent="0.25">
      <c r="A173" s="61" t="s">
        <v>337</v>
      </c>
      <c r="B173" s="27"/>
      <c r="C173" s="27"/>
      <c r="D173" s="103"/>
      <c r="E173" s="62">
        <v>851</v>
      </c>
      <c r="F173" s="62" t="s">
        <v>375</v>
      </c>
      <c r="G173" s="62" t="s">
        <v>328</v>
      </c>
      <c r="H173" s="60" t="s">
        <v>446</v>
      </c>
      <c r="I173" s="63" t="s">
        <v>338</v>
      </c>
      <c r="J173" s="77">
        <f t="shared" si="107"/>
        <v>0</v>
      </c>
      <c r="K173" s="77">
        <f t="shared" si="107"/>
        <v>0</v>
      </c>
      <c r="L173" s="77">
        <f t="shared" si="107"/>
        <v>0</v>
      </c>
      <c r="M173" s="77">
        <f t="shared" si="107"/>
        <v>0</v>
      </c>
      <c r="N173" s="77">
        <f t="shared" si="107"/>
        <v>0</v>
      </c>
      <c r="O173" s="77">
        <f t="shared" si="107"/>
        <v>0</v>
      </c>
      <c r="P173" s="77">
        <f t="shared" si="107"/>
        <v>0</v>
      </c>
      <c r="Q173" s="77">
        <f t="shared" si="107"/>
        <v>0</v>
      </c>
      <c r="R173" s="77">
        <f t="shared" si="107"/>
        <v>0</v>
      </c>
      <c r="S173" s="77">
        <f t="shared" si="107"/>
        <v>0</v>
      </c>
      <c r="T173" s="77">
        <f t="shared" si="107"/>
        <v>0</v>
      </c>
      <c r="U173" s="77">
        <f t="shared" si="107"/>
        <v>0</v>
      </c>
      <c r="V173" s="77">
        <f t="shared" si="107"/>
        <v>176151</v>
      </c>
      <c r="W173" s="77">
        <f t="shared" si="107"/>
        <v>0</v>
      </c>
      <c r="X173" s="77">
        <f t="shared" si="107"/>
        <v>176151</v>
      </c>
      <c r="Y173" s="77">
        <f t="shared" si="107"/>
        <v>0</v>
      </c>
      <c r="Z173" s="77">
        <f t="shared" si="107"/>
        <v>176151</v>
      </c>
      <c r="AA173" s="77">
        <f t="shared" si="107"/>
        <v>0</v>
      </c>
      <c r="AB173" s="77">
        <f t="shared" si="107"/>
        <v>176151</v>
      </c>
      <c r="AC173" s="77">
        <f t="shared" si="107"/>
        <v>0</v>
      </c>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103">
        <v>0</v>
      </c>
      <c r="BC173" s="103">
        <v>0</v>
      </c>
    </row>
    <row r="174" spans="1:55" s="11" customFormat="1" ht="45" customHeight="1" x14ac:dyDescent="0.25">
      <c r="A174" s="61" t="s">
        <v>339</v>
      </c>
      <c r="B174" s="27"/>
      <c r="C174" s="27"/>
      <c r="D174" s="103"/>
      <c r="E174" s="62">
        <v>851</v>
      </c>
      <c r="F174" s="62" t="s">
        <v>375</v>
      </c>
      <c r="G174" s="62" t="s">
        <v>328</v>
      </c>
      <c r="H174" s="60" t="s">
        <v>446</v>
      </c>
      <c r="I174" s="63" t="s">
        <v>340</v>
      </c>
      <c r="J174" s="77">
        <f>'3.ВС'!J142</f>
        <v>0</v>
      </c>
      <c r="K174" s="77">
        <f>'3.ВС'!K142</f>
        <v>0</v>
      </c>
      <c r="L174" s="77">
        <f>'3.ВС'!L142</f>
        <v>0</v>
      </c>
      <c r="M174" s="77">
        <f>'3.ВС'!M142</f>
        <v>0</v>
      </c>
      <c r="N174" s="77">
        <f>'3.ВС'!N142</f>
        <v>0</v>
      </c>
      <c r="O174" s="77">
        <f>'3.ВС'!O142</f>
        <v>0</v>
      </c>
      <c r="P174" s="77">
        <f>'3.ВС'!P142</f>
        <v>0</v>
      </c>
      <c r="Q174" s="77">
        <f>'3.ВС'!Q142</f>
        <v>0</v>
      </c>
      <c r="R174" s="77">
        <f>'3.ВС'!R142</f>
        <v>0</v>
      </c>
      <c r="S174" s="77">
        <f>'3.ВС'!S142</f>
        <v>0</v>
      </c>
      <c r="T174" s="77">
        <f>'3.ВС'!T142</f>
        <v>0</v>
      </c>
      <c r="U174" s="77">
        <f>'3.ВС'!U142</f>
        <v>0</v>
      </c>
      <c r="V174" s="77">
        <f>'3.ВС'!V142</f>
        <v>176151</v>
      </c>
      <c r="W174" s="77">
        <f>'3.ВС'!W142</f>
        <v>0</v>
      </c>
      <c r="X174" s="77">
        <f>'3.ВС'!X142</f>
        <v>176151</v>
      </c>
      <c r="Y174" s="77">
        <f>'3.ВС'!Y142</f>
        <v>0</v>
      </c>
      <c r="Z174" s="77">
        <f>'3.ВС'!Z142</f>
        <v>176151</v>
      </c>
      <c r="AA174" s="77">
        <f>'3.ВС'!AA142</f>
        <v>0</v>
      </c>
      <c r="AB174" s="77">
        <f>'3.ВС'!AB142</f>
        <v>176151</v>
      </c>
      <c r="AC174" s="77">
        <f>'3.ВС'!AC142</f>
        <v>0</v>
      </c>
      <c r="AD174" s="77">
        <f>'3.ВС'!AD142</f>
        <v>0</v>
      </c>
      <c r="AE174" s="77">
        <f>'3.ВС'!AE142</f>
        <v>0</v>
      </c>
      <c r="AF174" s="77">
        <f>'3.ВС'!AF142</f>
        <v>0</v>
      </c>
      <c r="AG174" s="77">
        <f>'3.ВС'!AG142</f>
        <v>0</v>
      </c>
      <c r="AH174" s="77">
        <f>'3.ВС'!AH142</f>
        <v>0</v>
      </c>
      <c r="AI174" s="77">
        <f>'3.ВС'!AI142</f>
        <v>0</v>
      </c>
      <c r="AJ174" s="77">
        <f>'3.ВС'!AJ142</f>
        <v>0</v>
      </c>
      <c r="AK174" s="77">
        <f>'3.ВС'!AK142</f>
        <v>0</v>
      </c>
      <c r="AL174" s="77">
        <f>'3.ВС'!AL142</f>
        <v>0</v>
      </c>
      <c r="AM174" s="77">
        <f>'3.ВС'!AM142</f>
        <v>0</v>
      </c>
      <c r="AN174" s="77">
        <f>'3.ВС'!AN142</f>
        <v>0</v>
      </c>
      <c r="AO174" s="77">
        <f>'3.ВС'!AO142</f>
        <v>0</v>
      </c>
      <c r="AP174" s="77">
        <f>'3.ВС'!AP142</f>
        <v>0</v>
      </c>
      <c r="AQ174" s="77">
        <f>'3.ВС'!AQ142</f>
        <v>0</v>
      </c>
      <c r="AR174" s="77">
        <f>'3.ВС'!AR142</f>
        <v>0</v>
      </c>
      <c r="AS174" s="77">
        <f>'3.ВС'!AS142</f>
        <v>0</v>
      </c>
      <c r="AT174" s="77">
        <f>'3.ВС'!AT142</f>
        <v>0</v>
      </c>
      <c r="AU174" s="77">
        <f>'3.ВС'!AU142</f>
        <v>0</v>
      </c>
      <c r="AV174" s="77">
        <f>'3.ВС'!AV142</f>
        <v>0</v>
      </c>
      <c r="AW174" s="77">
        <f>'3.ВС'!AW142</f>
        <v>0</v>
      </c>
      <c r="AX174" s="77">
        <f>'3.ВС'!AX142</f>
        <v>0</v>
      </c>
      <c r="AY174" s="77">
        <f>'3.ВС'!AY142</f>
        <v>0</v>
      </c>
      <c r="AZ174" s="77">
        <f>'3.ВС'!AZ142</f>
        <v>0</v>
      </c>
      <c r="BA174" s="77">
        <f>'3.ВС'!BA142</f>
        <v>0</v>
      </c>
      <c r="BB174" s="103">
        <v>0</v>
      </c>
      <c r="BC174" s="103">
        <v>0</v>
      </c>
    </row>
    <row r="175" spans="1:55" s="11" customFormat="1" ht="27.75" hidden="1" customHeight="1" x14ac:dyDescent="0.25">
      <c r="A175" s="15" t="s">
        <v>447</v>
      </c>
      <c r="B175" s="27"/>
      <c r="C175" s="27"/>
      <c r="D175" s="27"/>
      <c r="E175" s="12">
        <v>851</v>
      </c>
      <c r="F175" s="62" t="s">
        <v>375</v>
      </c>
      <c r="G175" s="62" t="s">
        <v>328</v>
      </c>
      <c r="H175" s="60" t="s">
        <v>448</v>
      </c>
      <c r="I175" s="63"/>
      <c r="J175" s="77">
        <f t="shared" ref="J175:AT176" si="109">J176</f>
        <v>57340</v>
      </c>
      <c r="K175" s="77">
        <f t="shared" si="109"/>
        <v>0</v>
      </c>
      <c r="L175" s="77">
        <f t="shared" si="109"/>
        <v>57340</v>
      </c>
      <c r="M175" s="77">
        <f t="shared" si="109"/>
        <v>0</v>
      </c>
      <c r="N175" s="77">
        <f t="shared" si="109"/>
        <v>13733</v>
      </c>
      <c r="O175" s="77">
        <f t="shared" si="109"/>
        <v>0</v>
      </c>
      <c r="P175" s="77">
        <f t="shared" si="109"/>
        <v>13733</v>
      </c>
      <c r="Q175" s="77">
        <f t="shared" si="109"/>
        <v>0</v>
      </c>
      <c r="R175" s="77">
        <f t="shared" si="109"/>
        <v>71073</v>
      </c>
      <c r="S175" s="77">
        <f t="shared" si="109"/>
        <v>0</v>
      </c>
      <c r="T175" s="77">
        <f t="shared" si="109"/>
        <v>71073</v>
      </c>
      <c r="U175" s="77">
        <f t="shared" si="109"/>
        <v>0</v>
      </c>
      <c r="V175" s="77">
        <f t="shared" si="109"/>
        <v>0</v>
      </c>
      <c r="W175" s="77">
        <f t="shared" si="109"/>
        <v>0</v>
      </c>
      <c r="X175" s="77">
        <f t="shared" si="109"/>
        <v>0</v>
      </c>
      <c r="Y175" s="77">
        <f t="shared" si="109"/>
        <v>0</v>
      </c>
      <c r="Z175" s="77">
        <f t="shared" si="109"/>
        <v>71073</v>
      </c>
      <c r="AA175" s="77">
        <f t="shared" si="109"/>
        <v>0</v>
      </c>
      <c r="AB175" s="77">
        <f t="shared" si="109"/>
        <v>71073</v>
      </c>
      <c r="AC175" s="77">
        <f t="shared" si="109"/>
        <v>0</v>
      </c>
      <c r="AD175" s="77">
        <f t="shared" si="109"/>
        <v>57340</v>
      </c>
      <c r="AE175" s="77">
        <f t="shared" si="109"/>
        <v>0</v>
      </c>
      <c r="AF175" s="77">
        <f t="shared" si="109"/>
        <v>57340</v>
      </c>
      <c r="AG175" s="77">
        <f t="shared" si="109"/>
        <v>0</v>
      </c>
      <c r="AH175" s="77">
        <f t="shared" si="109"/>
        <v>0</v>
      </c>
      <c r="AI175" s="77">
        <f t="shared" si="109"/>
        <v>0</v>
      </c>
      <c r="AJ175" s="77">
        <f t="shared" si="109"/>
        <v>0</v>
      </c>
      <c r="AK175" s="77">
        <f t="shared" si="109"/>
        <v>0</v>
      </c>
      <c r="AL175" s="77">
        <f t="shared" si="109"/>
        <v>57340</v>
      </c>
      <c r="AM175" s="77">
        <f t="shared" si="109"/>
        <v>0</v>
      </c>
      <c r="AN175" s="77">
        <f t="shared" si="109"/>
        <v>57340</v>
      </c>
      <c r="AO175" s="77">
        <f t="shared" si="109"/>
        <v>0</v>
      </c>
      <c r="AP175" s="77">
        <f t="shared" si="109"/>
        <v>57340</v>
      </c>
      <c r="AQ175" s="77">
        <f t="shared" si="109"/>
        <v>0</v>
      </c>
      <c r="AR175" s="77">
        <f t="shared" si="109"/>
        <v>57340</v>
      </c>
      <c r="AS175" s="77">
        <f t="shared" si="109"/>
        <v>0</v>
      </c>
      <c r="AT175" s="77">
        <f t="shared" si="109"/>
        <v>0</v>
      </c>
      <c r="AU175" s="77">
        <f t="shared" ref="AT175:BA176" si="110">AU176</f>
        <v>0</v>
      </c>
      <c r="AV175" s="77">
        <f t="shared" si="110"/>
        <v>0</v>
      </c>
      <c r="AW175" s="77">
        <f t="shared" si="110"/>
        <v>0</v>
      </c>
      <c r="AX175" s="77">
        <f t="shared" si="110"/>
        <v>57340</v>
      </c>
      <c r="AY175" s="77">
        <f t="shared" si="110"/>
        <v>0</v>
      </c>
      <c r="AZ175" s="77">
        <f t="shared" si="110"/>
        <v>57340</v>
      </c>
      <c r="BA175" s="77">
        <f t="shared" si="110"/>
        <v>0</v>
      </c>
      <c r="BB175" s="103">
        <v>0</v>
      </c>
      <c r="BC175" s="103">
        <v>0</v>
      </c>
    </row>
    <row r="176" spans="1:55" s="11" customFormat="1" ht="27.75" hidden="1" customHeight="1" x14ac:dyDescent="0.25">
      <c r="A176" s="15" t="s">
        <v>345</v>
      </c>
      <c r="B176" s="27"/>
      <c r="C176" s="27"/>
      <c r="D176" s="27"/>
      <c r="E176" s="12">
        <v>851</v>
      </c>
      <c r="F176" s="62" t="s">
        <v>375</v>
      </c>
      <c r="G176" s="62" t="s">
        <v>328</v>
      </c>
      <c r="H176" s="60" t="s">
        <v>448</v>
      </c>
      <c r="I176" s="63" t="s">
        <v>346</v>
      </c>
      <c r="J176" s="77">
        <f t="shared" si="109"/>
        <v>57340</v>
      </c>
      <c r="K176" s="77">
        <f t="shared" si="109"/>
        <v>0</v>
      </c>
      <c r="L176" s="77">
        <f t="shared" si="109"/>
        <v>57340</v>
      </c>
      <c r="M176" s="77">
        <f t="shared" si="109"/>
        <v>0</v>
      </c>
      <c r="N176" s="77">
        <f t="shared" si="109"/>
        <v>13733</v>
      </c>
      <c r="O176" s="77">
        <f t="shared" si="109"/>
        <v>0</v>
      </c>
      <c r="P176" s="77">
        <f t="shared" si="109"/>
        <v>13733</v>
      </c>
      <c r="Q176" s="77">
        <f t="shared" si="109"/>
        <v>0</v>
      </c>
      <c r="R176" s="77">
        <f t="shared" si="109"/>
        <v>71073</v>
      </c>
      <c r="S176" s="77">
        <f t="shared" si="109"/>
        <v>0</v>
      </c>
      <c r="T176" s="77">
        <f t="shared" si="109"/>
        <v>71073</v>
      </c>
      <c r="U176" s="77">
        <f t="shared" si="109"/>
        <v>0</v>
      </c>
      <c r="V176" s="77">
        <f t="shared" si="109"/>
        <v>0</v>
      </c>
      <c r="W176" s="77">
        <f t="shared" si="109"/>
        <v>0</v>
      </c>
      <c r="X176" s="77">
        <f t="shared" si="109"/>
        <v>0</v>
      </c>
      <c r="Y176" s="77">
        <f t="shared" si="109"/>
        <v>0</v>
      </c>
      <c r="Z176" s="77">
        <f t="shared" si="109"/>
        <v>71073</v>
      </c>
      <c r="AA176" s="77">
        <f t="shared" si="109"/>
        <v>0</v>
      </c>
      <c r="AB176" s="77">
        <f t="shared" si="109"/>
        <v>71073</v>
      </c>
      <c r="AC176" s="77">
        <f t="shared" si="109"/>
        <v>0</v>
      </c>
      <c r="AD176" s="77">
        <f t="shared" si="109"/>
        <v>57340</v>
      </c>
      <c r="AE176" s="77">
        <f t="shared" si="109"/>
        <v>0</v>
      </c>
      <c r="AF176" s="77">
        <f t="shared" si="109"/>
        <v>57340</v>
      </c>
      <c r="AG176" s="77">
        <f t="shared" si="109"/>
        <v>0</v>
      </c>
      <c r="AH176" s="77">
        <f t="shared" si="109"/>
        <v>0</v>
      </c>
      <c r="AI176" s="77">
        <f t="shared" si="109"/>
        <v>0</v>
      </c>
      <c r="AJ176" s="77">
        <f t="shared" si="109"/>
        <v>0</v>
      </c>
      <c r="AK176" s="77">
        <f t="shared" si="109"/>
        <v>0</v>
      </c>
      <c r="AL176" s="77">
        <f t="shared" si="109"/>
        <v>57340</v>
      </c>
      <c r="AM176" s="77">
        <f t="shared" si="109"/>
        <v>0</v>
      </c>
      <c r="AN176" s="77">
        <f t="shared" si="109"/>
        <v>57340</v>
      </c>
      <c r="AO176" s="77">
        <f t="shared" si="109"/>
        <v>0</v>
      </c>
      <c r="AP176" s="77">
        <f t="shared" si="109"/>
        <v>57340</v>
      </c>
      <c r="AQ176" s="77">
        <f t="shared" si="109"/>
        <v>0</v>
      </c>
      <c r="AR176" s="77">
        <f t="shared" si="109"/>
        <v>57340</v>
      </c>
      <c r="AS176" s="77">
        <f t="shared" si="109"/>
        <v>0</v>
      </c>
      <c r="AT176" s="77">
        <f t="shared" si="110"/>
        <v>0</v>
      </c>
      <c r="AU176" s="77">
        <f t="shared" si="110"/>
        <v>0</v>
      </c>
      <c r="AV176" s="77">
        <f t="shared" si="110"/>
        <v>0</v>
      </c>
      <c r="AW176" s="77">
        <f t="shared" si="110"/>
        <v>0</v>
      </c>
      <c r="AX176" s="77">
        <f t="shared" si="110"/>
        <v>57340</v>
      </c>
      <c r="AY176" s="77">
        <f t="shared" si="110"/>
        <v>0</v>
      </c>
      <c r="AZ176" s="77">
        <f t="shared" si="110"/>
        <v>57340</v>
      </c>
      <c r="BA176" s="77">
        <f t="shared" si="110"/>
        <v>0</v>
      </c>
      <c r="BB176" s="103">
        <v>0</v>
      </c>
      <c r="BC176" s="103">
        <v>0</v>
      </c>
    </row>
    <row r="177" spans="1:55" s="11" customFormat="1" ht="27.75" hidden="1" customHeight="1" x14ac:dyDescent="0.25">
      <c r="A177" s="27" t="s">
        <v>273</v>
      </c>
      <c r="B177" s="27"/>
      <c r="C177" s="27"/>
      <c r="D177" s="27"/>
      <c r="E177" s="12">
        <v>851</v>
      </c>
      <c r="F177" s="62" t="s">
        <v>375</v>
      </c>
      <c r="G177" s="62" t="s">
        <v>328</v>
      </c>
      <c r="H177" s="60" t="s">
        <v>448</v>
      </c>
      <c r="I177" s="63" t="s">
        <v>434</v>
      </c>
      <c r="J177" s="77">
        <f>'3.ВС'!J145</f>
        <v>57340</v>
      </c>
      <c r="K177" s="77">
        <f>'3.ВС'!K145</f>
        <v>0</v>
      </c>
      <c r="L177" s="77">
        <f>'3.ВС'!L145</f>
        <v>57340</v>
      </c>
      <c r="M177" s="77">
        <f>'3.ВС'!M145</f>
        <v>0</v>
      </c>
      <c r="N177" s="77">
        <f>'3.ВС'!N145</f>
        <v>13733</v>
      </c>
      <c r="O177" s="77">
        <f>'3.ВС'!O145</f>
        <v>0</v>
      </c>
      <c r="P177" s="77">
        <f>'3.ВС'!P145</f>
        <v>13733</v>
      </c>
      <c r="Q177" s="77">
        <f>'3.ВС'!Q145</f>
        <v>0</v>
      </c>
      <c r="R177" s="77">
        <f>'3.ВС'!R145</f>
        <v>71073</v>
      </c>
      <c r="S177" s="77">
        <f>'3.ВС'!S145</f>
        <v>0</v>
      </c>
      <c r="T177" s="77">
        <f>'3.ВС'!T145</f>
        <v>71073</v>
      </c>
      <c r="U177" s="77">
        <f>'3.ВС'!U145</f>
        <v>0</v>
      </c>
      <c r="V177" s="77">
        <f>'3.ВС'!V145</f>
        <v>0</v>
      </c>
      <c r="W177" s="77">
        <f>'3.ВС'!W145</f>
        <v>0</v>
      </c>
      <c r="X177" s="77">
        <f>'3.ВС'!X145</f>
        <v>0</v>
      </c>
      <c r="Y177" s="77">
        <f>'3.ВС'!Y145</f>
        <v>0</v>
      </c>
      <c r="Z177" s="77">
        <f>'3.ВС'!Z145</f>
        <v>71073</v>
      </c>
      <c r="AA177" s="77">
        <f>'3.ВС'!AA145</f>
        <v>0</v>
      </c>
      <c r="AB177" s="77">
        <f>'3.ВС'!AB145</f>
        <v>71073</v>
      </c>
      <c r="AC177" s="77">
        <f>'3.ВС'!AC145</f>
        <v>0</v>
      </c>
      <c r="AD177" s="77">
        <f>'3.ВС'!AD145</f>
        <v>57340</v>
      </c>
      <c r="AE177" s="77">
        <f>'3.ВС'!AE145</f>
        <v>0</v>
      </c>
      <c r="AF177" s="77">
        <f>'3.ВС'!AF145</f>
        <v>57340</v>
      </c>
      <c r="AG177" s="77">
        <f>'3.ВС'!AG145</f>
        <v>0</v>
      </c>
      <c r="AH177" s="77">
        <f>'3.ВС'!AH145</f>
        <v>0</v>
      </c>
      <c r="AI177" s="77">
        <f>'3.ВС'!AI145</f>
        <v>0</v>
      </c>
      <c r="AJ177" s="77">
        <f>'3.ВС'!AJ145</f>
        <v>0</v>
      </c>
      <c r="AK177" s="77">
        <f>'3.ВС'!AK145</f>
        <v>0</v>
      </c>
      <c r="AL177" s="77">
        <f>'3.ВС'!AL145</f>
        <v>57340</v>
      </c>
      <c r="AM177" s="77">
        <f>'3.ВС'!AM145</f>
        <v>0</v>
      </c>
      <c r="AN177" s="77">
        <f>'3.ВС'!AN145</f>
        <v>57340</v>
      </c>
      <c r="AO177" s="77">
        <f>'3.ВС'!AO145</f>
        <v>0</v>
      </c>
      <c r="AP177" s="77">
        <f>'3.ВС'!AP145</f>
        <v>57340</v>
      </c>
      <c r="AQ177" s="77">
        <f>'3.ВС'!AQ145</f>
        <v>0</v>
      </c>
      <c r="AR177" s="77">
        <f>'3.ВС'!AR145</f>
        <v>57340</v>
      </c>
      <c r="AS177" s="77">
        <f>'3.ВС'!AS145</f>
        <v>0</v>
      </c>
      <c r="AT177" s="77">
        <f>'3.ВС'!AT145</f>
        <v>0</v>
      </c>
      <c r="AU177" s="77">
        <f>'3.ВС'!AU145</f>
        <v>0</v>
      </c>
      <c r="AV177" s="77">
        <f>'3.ВС'!AV145</f>
        <v>0</v>
      </c>
      <c r="AW177" s="77">
        <f>'3.ВС'!AW145</f>
        <v>0</v>
      </c>
      <c r="AX177" s="77">
        <f>'3.ВС'!AX145</f>
        <v>57340</v>
      </c>
      <c r="AY177" s="77">
        <f>'3.ВС'!AY145</f>
        <v>0</v>
      </c>
      <c r="AZ177" s="77">
        <f>'3.ВС'!AZ145</f>
        <v>57340</v>
      </c>
      <c r="BA177" s="77">
        <f>'3.ВС'!BA145</f>
        <v>0</v>
      </c>
      <c r="BB177" s="103">
        <v>0</v>
      </c>
      <c r="BC177" s="103">
        <v>0</v>
      </c>
    </row>
    <row r="178" spans="1:55" s="11" customFormat="1" ht="27.75" hidden="1" customHeight="1" x14ac:dyDescent="0.25">
      <c r="A178" s="103" t="s">
        <v>449</v>
      </c>
      <c r="B178" s="27"/>
      <c r="C178" s="27"/>
      <c r="D178" s="103"/>
      <c r="E178" s="12">
        <v>851</v>
      </c>
      <c r="F178" s="62" t="s">
        <v>375</v>
      </c>
      <c r="G178" s="62" t="s">
        <v>399</v>
      </c>
      <c r="H178" s="62"/>
      <c r="I178" s="63"/>
      <c r="J178" s="77">
        <f t="shared" ref="J178:BA178" si="111">J179+J182+J185+J188+J191+J194</f>
        <v>73662</v>
      </c>
      <c r="K178" s="77">
        <f t="shared" si="111"/>
        <v>0</v>
      </c>
      <c r="L178" s="77">
        <f t="shared" si="111"/>
        <v>73662</v>
      </c>
      <c r="M178" s="77">
        <f t="shared" si="111"/>
        <v>0</v>
      </c>
      <c r="N178" s="77">
        <f t="shared" si="111"/>
        <v>1935394</v>
      </c>
      <c r="O178" s="77">
        <f t="shared" si="111"/>
        <v>0</v>
      </c>
      <c r="P178" s="77">
        <f t="shared" si="111"/>
        <v>1935394</v>
      </c>
      <c r="Q178" s="77">
        <f t="shared" si="111"/>
        <v>0</v>
      </c>
      <c r="R178" s="77">
        <f t="shared" si="111"/>
        <v>2009056</v>
      </c>
      <c r="S178" s="77">
        <f t="shared" si="111"/>
        <v>0</v>
      </c>
      <c r="T178" s="77">
        <f t="shared" si="111"/>
        <v>2009056</v>
      </c>
      <c r="U178" s="77">
        <f t="shared" si="111"/>
        <v>0</v>
      </c>
      <c r="V178" s="77">
        <f t="shared" si="111"/>
        <v>0</v>
      </c>
      <c r="W178" s="77">
        <f t="shared" si="111"/>
        <v>0</v>
      </c>
      <c r="X178" s="77">
        <f t="shared" si="111"/>
        <v>0</v>
      </c>
      <c r="Y178" s="77">
        <f t="shared" si="111"/>
        <v>0</v>
      </c>
      <c r="Z178" s="77">
        <f t="shared" si="111"/>
        <v>2009056</v>
      </c>
      <c r="AA178" s="77">
        <f t="shared" si="111"/>
        <v>0</v>
      </c>
      <c r="AB178" s="77">
        <f t="shared" si="111"/>
        <v>2009056</v>
      </c>
      <c r="AC178" s="77">
        <f t="shared" si="111"/>
        <v>0</v>
      </c>
      <c r="AD178" s="77">
        <f t="shared" si="111"/>
        <v>8235637</v>
      </c>
      <c r="AE178" s="77">
        <f t="shared" si="111"/>
        <v>7822205</v>
      </c>
      <c r="AF178" s="77">
        <f t="shared" si="111"/>
        <v>413432</v>
      </c>
      <c r="AG178" s="77">
        <f t="shared" si="111"/>
        <v>0</v>
      </c>
      <c r="AH178" s="77">
        <f t="shared" si="111"/>
        <v>-1737</v>
      </c>
      <c r="AI178" s="77">
        <f t="shared" si="111"/>
        <v>0</v>
      </c>
      <c r="AJ178" s="77">
        <f t="shared" si="111"/>
        <v>-1737</v>
      </c>
      <c r="AK178" s="77">
        <f t="shared" si="111"/>
        <v>0</v>
      </c>
      <c r="AL178" s="77">
        <f t="shared" si="111"/>
        <v>8233900</v>
      </c>
      <c r="AM178" s="77">
        <f t="shared" si="111"/>
        <v>7822205</v>
      </c>
      <c r="AN178" s="77">
        <f t="shared" si="111"/>
        <v>411695</v>
      </c>
      <c r="AO178" s="77">
        <f t="shared" si="111"/>
        <v>0</v>
      </c>
      <c r="AP178" s="77">
        <f t="shared" si="111"/>
        <v>0</v>
      </c>
      <c r="AQ178" s="77">
        <f t="shared" si="111"/>
        <v>0</v>
      </c>
      <c r="AR178" s="77">
        <f t="shared" si="111"/>
        <v>0</v>
      </c>
      <c r="AS178" s="77">
        <f t="shared" si="111"/>
        <v>0</v>
      </c>
      <c r="AT178" s="77">
        <f t="shared" si="111"/>
        <v>0</v>
      </c>
      <c r="AU178" s="77">
        <f t="shared" si="111"/>
        <v>0</v>
      </c>
      <c r="AV178" s="77">
        <f t="shared" si="111"/>
        <v>0</v>
      </c>
      <c r="AW178" s="77">
        <f t="shared" si="111"/>
        <v>0</v>
      </c>
      <c r="AX178" s="77">
        <f t="shared" si="111"/>
        <v>0</v>
      </c>
      <c r="AY178" s="77">
        <f t="shared" si="111"/>
        <v>0</v>
      </c>
      <c r="AZ178" s="77">
        <f t="shared" si="111"/>
        <v>0</v>
      </c>
      <c r="BA178" s="77">
        <f t="shared" si="111"/>
        <v>0</v>
      </c>
      <c r="BB178" s="103">
        <v>0</v>
      </c>
      <c r="BC178" s="103">
        <v>0</v>
      </c>
    </row>
    <row r="179" spans="1:55" s="11" customFormat="1" ht="27.75" hidden="1" customHeight="1" x14ac:dyDescent="0.25">
      <c r="A179" s="15" t="s">
        <v>450</v>
      </c>
      <c r="B179" s="27"/>
      <c r="C179" s="27"/>
      <c r="D179" s="103"/>
      <c r="E179" s="12">
        <v>851</v>
      </c>
      <c r="F179" s="62" t="s">
        <v>375</v>
      </c>
      <c r="G179" s="62" t="s">
        <v>399</v>
      </c>
      <c r="H179" s="62" t="s">
        <v>451</v>
      </c>
      <c r="I179" s="63"/>
      <c r="J179" s="77">
        <f t="shared" ref="J179:AT180" si="112">J180</f>
        <v>0</v>
      </c>
      <c r="K179" s="77">
        <f t="shared" si="112"/>
        <v>0</v>
      </c>
      <c r="L179" s="77">
        <f t="shared" si="112"/>
        <v>0</v>
      </c>
      <c r="M179" s="77">
        <f t="shared" si="112"/>
        <v>0</v>
      </c>
      <c r="N179" s="77">
        <f t="shared" si="112"/>
        <v>1930000</v>
      </c>
      <c r="O179" s="77">
        <f t="shared" si="112"/>
        <v>0</v>
      </c>
      <c r="P179" s="77">
        <f t="shared" si="112"/>
        <v>1930000</v>
      </c>
      <c r="Q179" s="77">
        <f t="shared" si="112"/>
        <v>0</v>
      </c>
      <c r="R179" s="77">
        <f t="shared" si="112"/>
        <v>1930000</v>
      </c>
      <c r="S179" s="77">
        <f t="shared" si="112"/>
        <v>0</v>
      </c>
      <c r="T179" s="77">
        <f t="shared" si="112"/>
        <v>1930000</v>
      </c>
      <c r="U179" s="77">
        <f t="shared" si="112"/>
        <v>0</v>
      </c>
      <c r="V179" s="77">
        <f t="shared" si="112"/>
        <v>0</v>
      </c>
      <c r="W179" s="77">
        <f t="shared" si="112"/>
        <v>0</v>
      </c>
      <c r="X179" s="77">
        <f t="shared" si="112"/>
        <v>0</v>
      </c>
      <c r="Y179" s="77">
        <f t="shared" si="112"/>
        <v>0</v>
      </c>
      <c r="Z179" s="77">
        <f t="shared" si="112"/>
        <v>1930000</v>
      </c>
      <c r="AA179" s="77">
        <f t="shared" si="112"/>
        <v>0</v>
      </c>
      <c r="AB179" s="77">
        <f t="shared" si="112"/>
        <v>1930000</v>
      </c>
      <c r="AC179" s="77">
        <f t="shared" si="112"/>
        <v>0</v>
      </c>
      <c r="AD179" s="77">
        <f t="shared" si="112"/>
        <v>0</v>
      </c>
      <c r="AE179" s="77">
        <f t="shared" si="112"/>
        <v>0</v>
      </c>
      <c r="AF179" s="77">
        <f t="shared" si="112"/>
        <v>0</v>
      </c>
      <c r="AG179" s="77">
        <f t="shared" si="112"/>
        <v>0</v>
      </c>
      <c r="AH179" s="77">
        <f t="shared" si="112"/>
        <v>0</v>
      </c>
      <c r="AI179" s="77">
        <f t="shared" si="112"/>
        <v>0</v>
      </c>
      <c r="AJ179" s="77">
        <f t="shared" si="112"/>
        <v>0</v>
      </c>
      <c r="AK179" s="77">
        <f t="shared" si="112"/>
        <v>0</v>
      </c>
      <c r="AL179" s="77">
        <f t="shared" si="112"/>
        <v>0</v>
      </c>
      <c r="AM179" s="77">
        <f t="shared" si="112"/>
        <v>0</v>
      </c>
      <c r="AN179" s="77">
        <f t="shared" si="112"/>
        <v>0</v>
      </c>
      <c r="AO179" s="77">
        <f t="shared" si="112"/>
        <v>0</v>
      </c>
      <c r="AP179" s="77">
        <f t="shared" si="112"/>
        <v>0</v>
      </c>
      <c r="AQ179" s="77">
        <f t="shared" si="112"/>
        <v>0</v>
      </c>
      <c r="AR179" s="77">
        <f t="shared" si="112"/>
        <v>0</v>
      </c>
      <c r="AS179" s="77">
        <f t="shared" si="112"/>
        <v>0</v>
      </c>
      <c r="AT179" s="77">
        <f t="shared" si="112"/>
        <v>0</v>
      </c>
      <c r="AU179" s="77">
        <f t="shared" ref="AT179:BA180" si="113">AU180</f>
        <v>0</v>
      </c>
      <c r="AV179" s="77">
        <f t="shared" si="113"/>
        <v>0</v>
      </c>
      <c r="AW179" s="77">
        <f t="shared" si="113"/>
        <v>0</v>
      </c>
      <c r="AX179" s="77">
        <f t="shared" si="113"/>
        <v>0</v>
      </c>
      <c r="AY179" s="77">
        <f t="shared" si="113"/>
        <v>0</v>
      </c>
      <c r="AZ179" s="77">
        <f t="shared" si="113"/>
        <v>0</v>
      </c>
      <c r="BA179" s="77">
        <f t="shared" si="113"/>
        <v>0</v>
      </c>
      <c r="BB179" s="103">
        <v>0</v>
      </c>
      <c r="BC179" s="103">
        <v>0</v>
      </c>
    </row>
    <row r="180" spans="1:55" s="11" customFormat="1" ht="27.75" hidden="1" customHeight="1" x14ac:dyDescent="0.25">
      <c r="A180" s="27" t="s">
        <v>452</v>
      </c>
      <c r="B180" s="27"/>
      <c r="C180" s="27"/>
      <c r="D180" s="103"/>
      <c r="E180" s="12">
        <v>851</v>
      </c>
      <c r="F180" s="62" t="s">
        <v>375</v>
      </c>
      <c r="G180" s="62" t="s">
        <v>399</v>
      </c>
      <c r="H180" s="62" t="s">
        <v>451</v>
      </c>
      <c r="I180" s="63" t="s">
        <v>453</v>
      </c>
      <c r="J180" s="77">
        <f t="shared" si="112"/>
        <v>0</v>
      </c>
      <c r="K180" s="77">
        <f t="shared" si="112"/>
        <v>0</v>
      </c>
      <c r="L180" s="77">
        <f t="shared" si="112"/>
        <v>0</v>
      </c>
      <c r="M180" s="77">
        <f t="shared" si="112"/>
        <v>0</v>
      </c>
      <c r="N180" s="77">
        <f t="shared" si="112"/>
        <v>1930000</v>
      </c>
      <c r="O180" s="77">
        <f t="shared" si="112"/>
        <v>0</v>
      </c>
      <c r="P180" s="77">
        <f t="shared" si="112"/>
        <v>1930000</v>
      </c>
      <c r="Q180" s="77">
        <f t="shared" si="112"/>
        <v>0</v>
      </c>
      <c r="R180" s="77">
        <f t="shared" si="112"/>
        <v>1930000</v>
      </c>
      <c r="S180" s="77">
        <f t="shared" si="112"/>
        <v>0</v>
      </c>
      <c r="T180" s="77">
        <f t="shared" si="112"/>
        <v>1930000</v>
      </c>
      <c r="U180" s="77">
        <f t="shared" si="112"/>
        <v>0</v>
      </c>
      <c r="V180" s="77">
        <f t="shared" si="112"/>
        <v>0</v>
      </c>
      <c r="W180" s="77">
        <f t="shared" si="112"/>
        <v>0</v>
      </c>
      <c r="X180" s="77">
        <f t="shared" si="112"/>
        <v>0</v>
      </c>
      <c r="Y180" s="77">
        <f t="shared" si="112"/>
        <v>0</v>
      </c>
      <c r="Z180" s="77">
        <f t="shared" si="112"/>
        <v>1930000</v>
      </c>
      <c r="AA180" s="77">
        <f t="shared" si="112"/>
        <v>0</v>
      </c>
      <c r="AB180" s="77">
        <f t="shared" si="112"/>
        <v>1930000</v>
      </c>
      <c r="AC180" s="77">
        <f t="shared" si="112"/>
        <v>0</v>
      </c>
      <c r="AD180" s="77">
        <f t="shared" si="112"/>
        <v>0</v>
      </c>
      <c r="AE180" s="77">
        <f t="shared" si="112"/>
        <v>0</v>
      </c>
      <c r="AF180" s="77">
        <f t="shared" si="112"/>
        <v>0</v>
      </c>
      <c r="AG180" s="77">
        <f t="shared" si="112"/>
        <v>0</v>
      </c>
      <c r="AH180" s="77">
        <f t="shared" si="112"/>
        <v>0</v>
      </c>
      <c r="AI180" s="77">
        <f t="shared" si="112"/>
        <v>0</v>
      </c>
      <c r="AJ180" s="77">
        <f t="shared" si="112"/>
        <v>0</v>
      </c>
      <c r="AK180" s="77">
        <f t="shared" si="112"/>
        <v>0</v>
      </c>
      <c r="AL180" s="77">
        <f t="shared" si="112"/>
        <v>0</v>
      </c>
      <c r="AM180" s="77">
        <f t="shared" si="112"/>
        <v>0</v>
      </c>
      <c r="AN180" s="77">
        <f t="shared" si="112"/>
        <v>0</v>
      </c>
      <c r="AO180" s="77">
        <f t="shared" si="112"/>
        <v>0</v>
      </c>
      <c r="AP180" s="77">
        <f t="shared" si="112"/>
        <v>0</v>
      </c>
      <c r="AQ180" s="77">
        <f t="shared" si="112"/>
        <v>0</v>
      </c>
      <c r="AR180" s="77">
        <f t="shared" si="112"/>
        <v>0</v>
      </c>
      <c r="AS180" s="77">
        <f t="shared" si="112"/>
        <v>0</v>
      </c>
      <c r="AT180" s="77">
        <f t="shared" si="113"/>
        <v>0</v>
      </c>
      <c r="AU180" s="77">
        <f t="shared" si="113"/>
        <v>0</v>
      </c>
      <c r="AV180" s="77">
        <f t="shared" si="113"/>
        <v>0</v>
      </c>
      <c r="AW180" s="77">
        <f t="shared" si="113"/>
        <v>0</v>
      </c>
      <c r="AX180" s="77">
        <f t="shared" si="113"/>
        <v>0</v>
      </c>
      <c r="AY180" s="77">
        <f t="shared" si="113"/>
        <v>0</v>
      </c>
      <c r="AZ180" s="77">
        <f t="shared" si="113"/>
        <v>0</v>
      </c>
      <c r="BA180" s="77">
        <f t="shared" si="113"/>
        <v>0</v>
      </c>
      <c r="BB180" s="103">
        <v>0</v>
      </c>
      <c r="BC180" s="103">
        <v>0</v>
      </c>
    </row>
    <row r="181" spans="1:55" s="11" customFormat="1" ht="27.75" hidden="1" customHeight="1" x14ac:dyDescent="0.25">
      <c r="A181" s="27" t="s">
        <v>454</v>
      </c>
      <c r="B181" s="27"/>
      <c r="C181" s="27"/>
      <c r="D181" s="103"/>
      <c r="E181" s="12">
        <v>851</v>
      </c>
      <c r="F181" s="62" t="s">
        <v>375</v>
      </c>
      <c r="G181" s="62" t="s">
        <v>399</v>
      </c>
      <c r="H181" s="62" t="s">
        <v>451</v>
      </c>
      <c r="I181" s="63" t="s">
        <v>455</v>
      </c>
      <c r="J181" s="77">
        <f>'3.ВС'!J149</f>
        <v>0</v>
      </c>
      <c r="K181" s="77">
        <f>'3.ВС'!K149</f>
        <v>0</v>
      </c>
      <c r="L181" s="77">
        <f>'3.ВС'!L149</f>
        <v>0</v>
      </c>
      <c r="M181" s="77">
        <f>'3.ВС'!M149</f>
        <v>0</v>
      </c>
      <c r="N181" s="77">
        <f>'3.ВС'!N149</f>
        <v>1930000</v>
      </c>
      <c r="O181" s="77">
        <f>'3.ВС'!O149</f>
        <v>0</v>
      </c>
      <c r="P181" s="77">
        <f>'3.ВС'!P149</f>
        <v>1930000</v>
      </c>
      <c r="Q181" s="77">
        <f>'3.ВС'!Q149</f>
        <v>0</v>
      </c>
      <c r="R181" s="77">
        <f>'3.ВС'!R149</f>
        <v>1930000</v>
      </c>
      <c r="S181" s="77">
        <f>'3.ВС'!S149</f>
        <v>0</v>
      </c>
      <c r="T181" s="77">
        <f>'3.ВС'!T149</f>
        <v>1930000</v>
      </c>
      <c r="U181" s="77">
        <f>'3.ВС'!U149</f>
        <v>0</v>
      </c>
      <c r="V181" s="77">
        <f>'3.ВС'!V149</f>
        <v>0</v>
      </c>
      <c r="W181" s="77">
        <f>'3.ВС'!W149</f>
        <v>0</v>
      </c>
      <c r="X181" s="77">
        <f>'3.ВС'!X149</f>
        <v>0</v>
      </c>
      <c r="Y181" s="77">
        <f>'3.ВС'!Y149</f>
        <v>0</v>
      </c>
      <c r="Z181" s="77">
        <f>'3.ВС'!Z149</f>
        <v>1930000</v>
      </c>
      <c r="AA181" s="77">
        <f>'3.ВС'!AA149</f>
        <v>0</v>
      </c>
      <c r="AB181" s="77">
        <f>'3.ВС'!AB149</f>
        <v>1930000</v>
      </c>
      <c r="AC181" s="77">
        <f>'3.ВС'!AC149</f>
        <v>0</v>
      </c>
      <c r="AD181" s="77">
        <f>'3.ВС'!AD149</f>
        <v>0</v>
      </c>
      <c r="AE181" s="77">
        <f>'3.ВС'!AE149</f>
        <v>0</v>
      </c>
      <c r="AF181" s="77">
        <f>'3.ВС'!AF149</f>
        <v>0</v>
      </c>
      <c r="AG181" s="77">
        <f>'3.ВС'!AG149</f>
        <v>0</v>
      </c>
      <c r="AH181" s="77">
        <f>'3.ВС'!AH149</f>
        <v>0</v>
      </c>
      <c r="AI181" s="77">
        <f>'3.ВС'!AI149</f>
        <v>0</v>
      </c>
      <c r="AJ181" s="77">
        <f>'3.ВС'!AJ149</f>
        <v>0</v>
      </c>
      <c r="AK181" s="77">
        <f>'3.ВС'!AK149</f>
        <v>0</v>
      </c>
      <c r="AL181" s="77">
        <f>'3.ВС'!AL149</f>
        <v>0</v>
      </c>
      <c r="AM181" s="77">
        <f>'3.ВС'!AM149</f>
        <v>0</v>
      </c>
      <c r="AN181" s="77">
        <f>'3.ВС'!AN149</f>
        <v>0</v>
      </c>
      <c r="AO181" s="77">
        <f>'3.ВС'!AO149</f>
        <v>0</v>
      </c>
      <c r="AP181" s="77">
        <f>'3.ВС'!AP149</f>
        <v>0</v>
      </c>
      <c r="AQ181" s="77">
        <f>'3.ВС'!AQ149</f>
        <v>0</v>
      </c>
      <c r="AR181" s="77">
        <f>'3.ВС'!AR149</f>
        <v>0</v>
      </c>
      <c r="AS181" s="77">
        <f>'3.ВС'!AS149</f>
        <v>0</v>
      </c>
      <c r="AT181" s="77">
        <f>'3.ВС'!AT149</f>
        <v>0</v>
      </c>
      <c r="AU181" s="77">
        <f>'3.ВС'!AU149</f>
        <v>0</v>
      </c>
      <c r="AV181" s="77">
        <f>'3.ВС'!AV149</f>
        <v>0</v>
      </c>
      <c r="AW181" s="77">
        <f>'3.ВС'!AW149</f>
        <v>0</v>
      </c>
      <c r="AX181" s="77">
        <f>'3.ВС'!AX149</f>
        <v>0</v>
      </c>
      <c r="AY181" s="77">
        <f>'3.ВС'!AY149</f>
        <v>0</v>
      </c>
      <c r="AZ181" s="77">
        <f>'3.ВС'!AZ149</f>
        <v>0</v>
      </c>
      <c r="BA181" s="77">
        <f>'3.ВС'!BA149</f>
        <v>0</v>
      </c>
      <c r="BB181" s="103">
        <v>0</v>
      </c>
      <c r="BC181" s="103">
        <v>0</v>
      </c>
    </row>
    <row r="182" spans="1:55" s="11" customFormat="1" ht="27.75" hidden="1" customHeight="1" x14ac:dyDescent="0.25">
      <c r="A182" s="27" t="s">
        <v>456</v>
      </c>
      <c r="B182" s="27"/>
      <c r="C182" s="27"/>
      <c r="D182" s="103"/>
      <c r="E182" s="12">
        <v>851</v>
      </c>
      <c r="F182" s="62" t="s">
        <v>375</v>
      </c>
      <c r="G182" s="62" t="s">
        <v>399</v>
      </c>
      <c r="H182" s="62" t="s">
        <v>457</v>
      </c>
      <c r="I182" s="63"/>
      <c r="J182" s="77">
        <f t="shared" ref="J182:AT183" si="114">J183</f>
        <v>73662</v>
      </c>
      <c r="K182" s="77">
        <f t="shared" si="114"/>
        <v>0</v>
      </c>
      <c r="L182" s="77">
        <f t="shared" si="114"/>
        <v>73662</v>
      </c>
      <c r="M182" s="77">
        <f t="shared" si="114"/>
        <v>0</v>
      </c>
      <c r="N182" s="77">
        <f t="shared" si="114"/>
        <v>5394</v>
      </c>
      <c r="O182" s="77">
        <f t="shared" si="114"/>
        <v>0</v>
      </c>
      <c r="P182" s="77">
        <f t="shared" si="114"/>
        <v>5394</v>
      </c>
      <c r="Q182" s="77">
        <f t="shared" si="114"/>
        <v>0</v>
      </c>
      <c r="R182" s="77">
        <f t="shared" si="114"/>
        <v>79056</v>
      </c>
      <c r="S182" s="77">
        <f t="shared" si="114"/>
        <v>0</v>
      </c>
      <c r="T182" s="77">
        <f t="shared" si="114"/>
        <v>79056</v>
      </c>
      <c r="U182" s="77">
        <f t="shared" si="114"/>
        <v>0</v>
      </c>
      <c r="V182" s="77">
        <f t="shared" si="114"/>
        <v>0</v>
      </c>
      <c r="W182" s="77">
        <f t="shared" si="114"/>
        <v>0</v>
      </c>
      <c r="X182" s="77">
        <f t="shared" si="114"/>
        <v>0</v>
      </c>
      <c r="Y182" s="77">
        <f t="shared" si="114"/>
        <v>0</v>
      </c>
      <c r="Z182" s="77">
        <f t="shared" si="114"/>
        <v>79056</v>
      </c>
      <c r="AA182" s="77">
        <f t="shared" si="114"/>
        <v>0</v>
      </c>
      <c r="AB182" s="77">
        <f t="shared" si="114"/>
        <v>79056</v>
      </c>
      <c r="AC182" s="77">
        <f t="shared" si="114"/>
        <v>0</v>
      </c>
      <c r="AD182" s="77">
        <f t="shared" si="114"/>
        <v>0</v>
      </c>
      <c r="AE182" s="77">
        <f t="shared" si="114"/>
        <v>0</v>
      </c>
      <c r="AF182" s="77">
        <f t="shared" si="114"/>
        <v>0</v>
      </c>
      <c r="AG182" s="77">
        <f t="shared" si="114"/>
        <v>0</v>
      </c>
      <c r="AH182" s="77">
        <f t="shared" si="114"/>
        <v>0</v>
      </c>
      <c r="AI182" s="77">
        <f t="shared" si="114"/>
        <v>0</v>
      </c>
      <c r="AJ182" s="77">
        <f t="shared" si="114"/>
        <v>0</v>
      </c>
      <c r="AK182" s="77">
        <f t="shared" si="114"/>
        <v>0</v>
      </c>
      <c r="AL182" s="77">
        <f t="shared" si="114"/>
        <v>0</v>
      </c>
      <c r="AM182" s="77">
        <f t="shared" si="114"/>
        <v>0</v>
      </c>
      <c r="AN182" s="77">
        <f t="shared" si="114"/>
        <v>0</v>
      </c>
      <c r="AO182" s="77">
        <f t="shared" si="114"/>
        <v>0</v>
      </c>
      <c r="AP182" s="77">
        <f t="shared" si="114"/>
        <v>0</v>
      </c>
      <c r="AQ182" s="77">
        <f t="shared" si="114"/>
        <v>0</v>
      </c>
      <c r="AR182" s="77">
        <f t="shared" si="114"/>
        <v>0</v>
      </c>
      <c r="AS182" s="77">
        <f t="shared" si="114"/>
        <v>0</v>
      </c>
      <c r="AT182" s="77">
        <f t="shared" si="114"/>
        <v>0</v>
      </c>
      <c r="AU182" s="77">
        <f t="shared" ref="AT182:BA183" si="115">AU183</f>
        <v>0</v>
      </c>
      <c r="AV182" s="77">
        <f t="shared" si="115"/>
        <v>0</v>
      </c>
      <c r="AW182" s="77">
        <f t="shared" si="115"/>
        <v>0</v>
      </c>
      <c r="AX182" s="77">
        <f t="shared" si="115"/>
        <v>0</v>
      </c>
      <c r="AY182" s="77">
        <f t="shared" si="115"/>
        <v>0</v>
      </c>
      <c r="AZ182" s="77">
        <f t="shared" si="115"/>
        <v>0</v>
      </c>
      <c r="BA182" s="77">
        <f t="shared" si="115"/>
        <v>0</v>
      </c>
      <c r="BB182" s="103">
        <v>0</v>
      </c>
      <c r="BC182" s="103">
        <v>0</v>
      </c>
    </row>
    <row r="183" spans="1:55" s="11" customFormat="1" ht="27.75" hidden="1" customHeight="1" x14ac:dyDescent="0.25">
      <c r="A183" s="27" t="s">
        <v>337</v>
      </c>
      <c r="B183" s="27"/>
      <c r="C183" s="27"/>
      <c r="D183" s="103"/>
      <c r="E183" s="12">
        <v>851</v>
      </c>
      <c r="F183" s="62" t="s">
        <v>375</v>
      </c>
      <c r="G183" s="62" t="s">
        <v>399</v>
      </c>
      <c r="H183" s="62" t="s">
        <v>457</v>
      </c>
      <c r="I183" s="63" t="s">
        <v>338</v>
      </c>
      <c r="J183" s="77">
        <f t="shared" si="114"/>
        <v>73662</v>
      </c>
      <c r="K183" s="77">
        <f t="shared" si="114"/>
        <v>0</v>
      </c>
      <c r="L183" s="77">
        <f t="shared" si="114"/>
        <v>73662</v>
      </c>
      <c r="M183" s="77">
        <f t="shared" si="114"/>
        <v>0</v>
      </c>
      <c r="N183" s="77">
        <f t="shared" si="114"/>
        <v>5394</v>
      </c>
      <c r="O183" s="77">
        <f t="shared" si="114"/>
        <v>0</v>
      </c>
      <c r="P183" s="77">
        <f t="shared" si="114"/>
        <v>5394</v>
      </c>
      <c r="Q183" s="77">
        <f t="shared" si="114"/>
        <v>0</v>
      </c>
      <c r="R183" s="77">
        <f t="shared" si="114"/>
        <v>79056</v>
      </c>
      <c r="S183" s="77">
        <f t="shared" si="114"/>
        <v>0</v>
      </c>
      <c r="T183" s="77">
        <f t="shared" si="114"/>
        <v>79056</v>
      </c>
      <c r="U183" s="77">
        <f t="shared" si="114"/>
        <v>0</v>
      </c>
      <c r="V183" s="77">
        <f t="shared" si="114"/>
        <v>0</v>
      </c>
      <c r="W183" s="77">
        <f t="shared" si="114"/>
        <v>0</v>
      </c>
      <c r="X183" s="77">
        <f t="shared" si="114"/>
        <v>0</v>
      </c>
      <c r="Y183" s="77">
        <f t="shared" si="114"/>
        <v>0</v>
      </c>
      <c r="Z183" s="77">
        <f t="shared" si="114"/>
        <v>79056</v>
      </c>
      <c r="AA183" s="77">
        <f t="shared" si="114"/>
        <v>0</v>
      </c>
      <c r="AB183" s="77">
        <f t="shared" si="114"/>
        <v>79056</v>
      </c>
      <c r="AC183" s="77">
        <f t="shared" si="114"/>
        <v>0</v>
      </c>
      <c r="AD183" s="77">
        <f t="shared" si="114"/>
        <v>0</v>
      </c>
      <c r="AE183" s="77">
        <f t="shared" si="114"/>
        <v>0</v>
      </c>
      <c r="AF183" s="77">
        <f t="shared" si="114"/>
        <v>0</v>
      </c>
      <c r="AG183" s="77">
        <f t="shared" si="114"/>
        <v>0</v>
      </c>
      <c r="AH183" s="77">
        <f t="shared" si="114"/>
        <v>0</v>
      </c>
      <c r="AI183" s="77">
        <f t="shared" si="114"/>
        <v>0</v>
      </c>
      <c r="AJ183" s="77">
        <f t="shared" si="114"/>
        <v>0</v>
      </c>
      <c r="AK183" s="77">
        <f t="shared" si="114"/>
        <v>0</v>
      </c>
      <c r="AL183" s="77">
        <f t="shared" si="114"/>
        <v>0</v>
      </c>
      <c r="AM183" s="77">
        <f t="shared" si="114"/>
        <v>0</v>
      </c>
      <c r="AN183" s="77">
        <f t="shared" si="114"/>
        <v>0</v>
      </c>
      <c r="AO183" s="77">
        <f t="shared" si="114"/>
        <v>0</v>
      </c>
      <c r="AP183" s="77">
        <f t="shared" si="114"/>
        <v>0</v>
      </c>
      <c r="AQ183" s="77">
        <f t="shared" si="114"/>
        <v>0</v>
      </c>
      <c r="AR183" s="77">
        <f t="shared" si="114"/>
        <v>0</v>
      </c>
      <c r="AS183" s="77">
        <f t="shared" si="114"/>
        <v>0</v>
      </c>
      <c r="AT183" s="77">
        <f t="shared" si="115"/>
        <v>0</v>
      </c>
      <c r="AU183" s="77">
        <f t="shared" si="115"/>
        <v>0</v>
      </c>
      <c r="AV183" s="77">
        <f t="shared" si="115"/>
        <v>0</v>
      </c>
      <c r="AW183" s="77">
        <f t="shared" si="115"/>
        <v>0</v>
      </c>
      <c r="AX183" s="77">
        <f t="shared" si="115"/>
        <v>0</v>
      </c>
      <c r="AY183" s="77">
        <f t="shared" si="115"/>
        <v>0</v>
      </c>
      <c r="AZ183" s="77">
        <f t="shared" si="115"/>
        <v>0</v>
      </c>
      <c r="BA183" s="77">
        <f t="shared" si="115"/>
        <v>0</v>
      </c>
      <c r="BB183" s="103">
        <v>0</v>
      </c>
      <c r="BC183" s="103">
        <v>0</v>
      </c>
    </row>
    <row r="184" spans="1:55" s="11" customFormat="1" ht="27.75" hidden="1" customHeight="1" x14ac:dyDescent="0.25">
      <c r="A184" s="27" t="s">
        <v>339</v>
      </c>
      <c r="B184" s="27"/>
      <c r="C184" s="27"/>
      <c r="D184" s="103"/>
      <c r="E184" s="12">
        <v>851</v>
      </c>
      <c r="F184" s="62" t="s">
        <v>375</v>
      </c>
      <c r="G184" s="62" t="s">
        <v>399</v>
      </c>
      <c r="H184" s="62" t="s">
        <v>457</v>
      </c>
      <c r="I184" s="63" t="s">
        <v>340</v>
      </c>
      <c r="J184" s="77">
        <f>'3.ВС'!J152</f>
        <v>73662</v>
      </c>
      <c r="K184" s="77">
        <f>'3.ВС'!K152</f>
        <v>0</v>
      </c>
      <c r="L184" s="77">
        <f>'3.ВС'!L152</f>
        <v>73662</v>
      </c>
      <c r="M184" s="77">
        <f>'3.ВС'!M152</f>
        <v>0</v>
      </c>
      <c r="N184" s="77">
        <f>'3.ВС'!N152</f>
        <v>5394</v>
      </c>
      <c r="O184" s="77">
        <f>'3.ВС'!O152</f>
        <v>0</v>
      </c>
      <c r="P184" s="77">
        <f>'3.ВС'!P152</f>
        <v>5394</v>
      </c>
      <c r="Q184" s="77">
        <f>'3.ВС'!Q152</f>
        <v>0</v>
      </c>
      <c r="R184" s="77">
        <f>'3.ВС'!R152</f>
        <v>79056</v>
      </c>
      <c r="S184" s="77">
        <f>'3.ВС'!S152</f>
        <v>0</v>
      </c>
      <c r="T184" s="77">
        <f>'3.ВС'!T152</f>
        <v>79056</v>
      </c>
      <c r="U184" s="77">
        <f>'3.ВС'!U152</f>
        <v>0</v>
      </c>
      <c r="V184" s="77">
        <f>'3.ВС'!V152</f>
        <v>0</v>
      </c>
      <c r="W184" s="77">
        <f>'3.ВС'!W152</f>
        <v>0</v>
      </c>
      <c r="X184" s="77">
        <f>'3.ВС'!X152</f>
        <v>0</v>
      </c>
      <c r="Y184" s="77">
        <f>'3.ВС'!Y152</f>
        <v>0</v>
      </c>
      <c r="Z184" s="77">
        <f>'3.ВС'!Z152</f>
        <v>79056</v>
      </c>
      <c r="AA184" s="77">
        <f>'3.ВС'!AA152</f>
        <v>0</v>
      </c>
      <c r="AB184" s="77">
        <f>'3.ВС'!AB152</f>
        <v>79056</v>
      </c>
      <c r="AC184" s="77">
        <f>'3.ВС'!AC152</f>
        <v>0</v>
      </c>
      <c r="AD184" s="77">
        <f>'3.ВС'!AD152</f>
        <v>0</v>
      </c>
      <c r="AE184" s="77">
        <f>'3.ВС'!AE152</f>
        <v>0</v>
      </c>
      <c r="AF184" s="77">
        <f>'3.ВС'!AF152</f>
        <v>0</v>
      </c>
      <c r="AG184" s="77">
        <f>'3.ВС'!AG152</f>
        <v>0</v>
      </c>
      <c r="AH184" s="77">
        <f>'3.ВС'!AH152</f>
        <v>0</v>
      </c>
      <c r="AI184" s="77">
        <f>'3.ВС'!AI152</f>
        <v>0</v>
      </c>
      <c r="AJ184" s="77">
        <f>'3.ВС'!AJ152</f>
        <v>0</v>
      </c>
      <c r="AK184" s="77">
        <f>'3.ВС'!AK152</f>
        <v>0</v>
      </c>
      <c r="AL184" s="77">
        <f>'3.ВС'!AL152</f>
        <v>0</v>
      </c>
      <c r="AM184" s="77">
        <f>'3.ВС'!AM152</f>
        <v>0</v>
      </c>
      <c r="AN184" s="77">
        <f>'3.ВС'!AN152</f>
        <v>0</v>
      </c>
      <c r="AO184" s="77">
        <f>'3.ВС'!AO152</f>
        <v>0</v>
      </c>
      <c r="AP184" s="77">
        <f>'3.ВС'!AP152</f>
        <v>0</v>
      </c>
      <c r="AQ184" s="77">
        <f>'3.ВС'!AQ152</f>
        <v>0</v>
      </c>
      <c r="AR184" s="77">
        <f>'3.ВС'!AR152</f>
        <v>0</v>
      </c>
      <c r="AS184" s="77">
        <f>'3.ВС'!AS152</f>
        <v>0</v>
      </c>
      <c r="AT184" s="77">
        <f>'3.ВС'!AT152</f>
        <v>0</v>
      </c>
      <c r="AU184" s="77">
        <f>'3.ВС'!AU152</f>
        <v>0</v>
      </c>
      <c r="AV184" s="77">
        <f>'3.ВС'!AV152</f>
        <v>0</v>
      </c>
      <c r="AW184" s="77">
        <f>'3.ВС'!AW152</f>
        <v>0</v>
      </c>
      <c r="AX184" s="77">
        <f>'3.ВС'!AX152</f>
        <v>0</v>
      </c>
      <c r="AY184" s="77">
        <f>'3.ВС'!AY152</f>
        <v>0</v>
      </c>
      <c r="AZ184" s="77">
        <f>'3.ВС'!AZ152</f>
        <v>0</v>
      </c>
      <c r="BA184" s="77">
        <f>'3.ВС'!BA152</f>
        <v>0</v>
      </c>
      <c r="BB184" s="103">
        <v>0</v>
      </c>
      <c r="BC184" s="103">
        <v>0</v>
      </c>
    </row>
    <row r="185" spans="1:55" s="11" customFormat="1" ht="27.75" hidden="1" customHeight="1" x14ac:dyDescent="0.25">
      <c r="A185" s="27" t="s">
        <v>458</v>
      </c>
      <c r="B185" s="27"/>
      <c r="C185" s="27"/>
      <c r="D185" s="103"/>
      <c r="E185" s="62" t="s">
        <v>418</v>
      </c>
      <c r="F185" s="62" t="s">
        <v>375</v>
      </c>
      <c r="G185" s="62" t="s">
        <v>399</v>
      </c>
      <c r="H185" s="62" t="s">
        <v>459</v>
      </c>
      <c r="I185" s="63"/>
      <c r="J185" s="77">
        <f t="shared" ref="J185:AT186" si="116">J186</f>
        <v>0</v>
      </c>
      <c r="K185" s="77">
        <f t="shared" si="116"/>
        <v>0</v>
      </c>
      <c r="L185" s="77">
        <f t="shared" si="116"/>
        <v>0</v>
      </c>
      <c r="M185" s="77">
        <f t="shared" si="116"/>
        <v>0</v>
      </c>
      <c r="N185" s="77">
        <f t="shared" si="116"/>
        <v>0</v>
      </c>
      <c r="O185" s="77">
        <f t="shared" si="116"/>
        <v>0</v>
      </c>
      <c r="P185" s="77">
        <f t="shared" si="116"/>
        <v>0</v>
      </c>
      <c r="Q185" s="77">
        <f t="shared" si="116"/>
        <v>0</v>
      </c>
      <c r="R185" s="77">
        <f t="shared" si="116"/>
        <v>0</v>
      </c>
      <c r="S185" s="77">
        <f t="shared" si="116"/>
        <v>0</v>
      </c>
      <c r="T185" s="77">
        <f t="shared" si="116"/>
        <v>0</v>
      </c>
      <c r="U185" s="77">
        <f t="shared" si="116"/>
        <v>0</v>
      </c>
      <c r="V185" s="77">
        <f t="shared" si="116"/>
        <v>0</v>
      </c>
      <c r="W185" s="77">
        <f t="shared" si="116"/>
        <v>0</v>
      </c>
      <c r="X185" s="77">
        <f t="shared" si="116"/>
        <v>0</v>
      </c>
      <c r="Y185" s="77">
        <f t="shared" si="116"/>
        <v>0</v>
      </c>
      <c r="Z185" s="77">
        <f t="shared" si="116"/>
        <v>0</v>
      </c>
      <c r="AA185" s="77">
        <f t="shared" si="116"/>
        <v>0</v>
      </c>
      <c r="AB185" s="77">
        <f t="shared" si="116"/>
        <v>0</v>
      </c>
      <c r="AC185" s="77">
        <f t="shared" si="116"/>
        <v>0</v>
      </c>
      <c r="AD185" s="77">
        <f t="shared" si="116"/>
        <v>0</v>
      </c>
      <c r="AE185" s="77">
        <f t="shared" si="116"/>
        <v>0</v>
      </c>
      <c r="AF185" s="77">
        <f t="shared" si="116"/>
        <v>0</v>
      </c>
      <c r="AG185" s="77">
        <f t="shared" si="116"/>
        <v>0</v>
      </c>
      <c r="AH185" s="77">
        <f t="shared" si="116"/>
        <v>0</v>
      </c>
      <c r="AI185" s="77">
        <f t="shared" si="116"/>
        <v>0</v>
      </c>
      <c r="AJ185" s="77">
        <f t="shared" si="116"/>
        <v>0</v>
      </c>
      <c r="AK185" s="77">
        <f t="shared" si="116"/>
        <v>0</v>
      </c>
      <c r="AL185" s="77">
        <f t="shared" si="116"/>
        <v>0</v>
      </c>
      <c r="AM185" s="77">
        <f t="shared" si="116"/>
        <v>0</v>
      </c>
      <c r="AN185" s="77">
        <f t="shared" si="116"/>
        <v>0</v>
      </c>
      <c r="AO185" s="77">
        <f t="shared" si="116"/>
        <v>0</v>
      </c>
      <c r="AP185" s="77">
        <f t="shared" si="116"/>
        <v>0</v>
      </c>
      <c r="AQ185" s="77">
        <f t="shared" si="116"/>
        <v>0</v>
      </c>
      <c r="AR185" s="77">
        <f t="shared" si="116"/>
        <v>0</v>
      </c>
      <c r="AS185" s="77">
        <f t="shared" si="116"/>
        <v>0</v>
      </c>
      <c r="AT185" s="77">
        <f t="shared" si="116"/>
        <v>0</v>
      </c>
      <c r="AU185" s="77">
        <f t="shared" ref="AT185:BA186" si="117">AU186</f>
        <v>0</v>
      </c>
      <c r="AV185" s="77">
        <f t="shared" si="117"/>
        <v>0</v>
      </c>
      <c r="AW185" s="77">
        <f t="shared" si="117"/>
        <v>0</v>
      </c>
      <c r="AX185" s="77">
        <f t="shared" si="117"/>
        <v>0</v>
      </c>
      <c r="AY185" s="77">
        <f t="shared" si="117"/>
        <v>0</v>
      </c>
      <c r="AZ185" s="77">
        <f t="shared" si="117"/>
        <v>0</v>
      </c>
      <c r="BA185" s="77">
        <f t="shared" si="117"/>
        <v>0</v>
      </c>
      <c r="BB185" s="103">
        <v>0</v>
      </c>
      <c r="BC185" s="103">
        <v>0</v>
      </c>
    </row>
    <row r="186" spans="1:55" s="11" customFormat="1" ht="27.75" hidden="1" customHeight="1" x14ac:dyDescent="0.25">
      <c r="A186" s="27" t="s">
        <v>337</v>
      </c>
      <c r="B186" s="27"/>
      <c r="C186" s="27"/>
      <c r="D186" s="103"/>
      <c r="E186" s="62" t="s">
        <v>418</v>
      </c>
      <c r="F186" s="62" t="s">
        <v>375</v>
      </c>
      <c r="G186" s="62" t="s">
        <v>399</v>
      </c>
      <c r="H186" s="62" t="s">
        <v>459</v>
      </c>
      <c r="I186" s="63" t="s">
        <v>338</v>
      </c>
      <c r="J186" s="77">
        <f t="shared" si="116"/>
        <v>0</v>
      </c>
      <c r="K186" s="77">
        <f t="shared" si="116"/>
        <v>0</v>
      </c>
      <c r="L186" s="77">
        <f t="shared" si="116"/>
        <v>0</v>
      </c>
      <c r="M186" s="77">
        <f t="shared" si="116"/>
        <v>0</v>
      </c>
      <c r="N186" s="77">
        <f t="shared" si="116"/>
        <v>0</v>
      </c>
      <c r="O186" s="77">
        <f t="shared" si="116"/>
        <v>0</v>
      </c>
      <c r="P186" s="77">
        <f t="shared" si="116"/>
        <v>0</v>
      </c>
      <c r="Q186" s="77">
        <f t="shared" si="116"/>
        <v>0</v>
      </c>
      <c r="R186" s="77">
        <f t="shared" si="116"/>
        <v>0</v>
      </c>
      <c r="S186" s="77">
        <f t="shared" si="116"/>
        <v>0</v>
      </c>
      <c r="T186" s="77">
        <f t="shared" si="116"/>
        <v>0</v>
      </c>
      <c r="U186" s="77">
        <f t="shared" si="116"/>
        <v>0</v>
      </c>
      <c r="V186" s="77">
        <f t="shared" si="116"/>
        <v>0</v>
      </c>
      <c r="W186" s="77">
        <f t="shared" si="116"/>
        <v>0</v>
      </c>
      <c r="X186" s="77">
        <f t="shared" si="116"/>
        <v>0</v>
      </c>
      <c r="Y186" s="77">
        <f t="shared" si="116"/>
        <v>0</v>
      </c>
      <c r="Z186" s="77">
        <f t="shared" si="116"/>
        <v>0</v>
      </c>
      <c r="AA186" s="77">
        <f t="shared" si="116"/>
        <v>0</v>
      </c>
      <c r="AB186" s="77">
        <f t="shared" si="116"/>
        <v>0</v>
      </c>
      <c r="AC186" s="77">
        <f t="shared" si="116"/>
        <v>0</v>
      </c>
      <c r="AD186" s="77">
        <f t="shared" si="116"/>
        <v>0</v>
      </c>
      <c r="AE186" s="77">
        <f t="shared" si="116"/>
        <v>0</v>
      </c>
      <c r="AF186" s="77">
        <f t="shared" si="116"/>
        <v>0</v>
      </c>
      <c r="AG186" s="77">
        <f t="shared" si="116"/>
        <v>0</v>
      </c>
      <c r="AH186" s="77">
        <f t="shared" si="116"/>
        <v>0</v>
      </c>
      <c r="AI186" s="77">
        <f t="shared" si="116"/>
        <v>0</v>
      </c>
      <c r="AJ186" s="77">
        <f t="shared" si="116"/>
        <v>0</v>
      </c>
      <c r="AK186" s="77">
        <f t="shared" si="116"/>
        <v>0</v>
      </c>
      <c r="AL186" s="77">
        <f t="shared" si="116"/>
        <v>0</v>
      </c>
      <c r="AM186" s="77">
        <f t="shared" si="116"/>
        <v>0</v>
      </c>
      <c r="AN186" s="77">
        <f t="shared" si="116"/>
        <v>0</v>
      </c>
      <c r="AO186" s="77">
        <f t="shared" si="116"/>
        <v>0</v>
      </c>
      <c r="AP186" s="77">
        <f t="shared" si="116"/>
        <v>0</v>
      </c>
      <c r="AQ186" s="77">
        <f t="shared" si="116"/>
        <v>0</v>
      </c>
      <c r="AR186" s="77">
        <f t="shared" si="116"/>
        <v>0</v>
      </c>
      <c r="AS186" s="77">
        <f t="shared" si="116"/>
        <v>0</v>
      </c>
      <c r="AT186" s="77">
        <f t="shared" si="117"/>
        <v>0</v>
      </c>
      <c r="AU186" s="77">
        <f t="shared" si="117"/>
        <v>0</v>
      </c>
      <c r="AV186" s="77">
        <f t="shared" si="117"/>
        <v>0</v>
      </c>
      <c r="AW186" s="77">
        <f t="shared" si="117"/>
        <v>0</v>
      </c>
      <c r="AX186" s="77">
        <f t="shared" si="117"/>
        <v>0</v>
      </c>
      <c r="AY186" s="77">
        <f t="shared" si="117"/>
        <v>0</v>
      </c>
      <c r="AZ186" s="77">
        <f t="shared" si="117"/>
        <v>0</v>
      </c>
      <c r="BA186" s="77">
        <f t="shared" si="117"/>
        <v>0</v>
      </c>
      <c r="BB186" s="103">
        <v>0</v>
      </c>
      <c r="BC186" s="103">
        <v>0</v>
      </c>
    </row>
    <row r="187" spans="1:55" s="11" customFormat="1" ht="27.75" hidden="1" customHeight="1" x14ac:dyDescent="0.25">
      <c r="A187" s="27" t="s">
        <v>339</v>
      </c>
      <c r="B187" s="27"/>
      <c r="C187" s="27"/>
      <c r="D187" s="103"/>
      <c r="E187" s="62" t="s">
        <v>418</v>
      </c>
      <c r="F187" s="62" t="s">
        <v>375</v>
      </c>
      <c r="G187" s="62" t="s">
        <v>399</v>
      </c>
      <c r="H187" s="62" t="s">
        <v>459</v>
      </c>
      <c r="I187" s="63" t="s">
        <v>340</v>
      </c>
      <c r="J187" s="77">
        <f>'3.ВС'!J155</f>
        <v>0</v>
      </c>
      <c r="K187" s="77">
        <f>'3.ВС'!K155</f>
        <v>0</v>
      </c>
      <c r="L187" s="77">
        <f>'3.ВС'!L155</f>
        <v>0</v>
      </c>
      <c r="M187" s="77">
        <f>'3.ВС'!M155</f>
        <v>0</v>
      </c>
      <c r="N187" s="77">
        <f>'3.ВС'!N155</f>
        <v>0</v>
      </c>
      <c r="O187" s="77">
        <f>'3.ВС'!O155</f>
        <v>0</v>
      </c>
      <c r="P187" s="77">
        <f>'3.ВС'!P155</f>
        <v>0</v>
      </c>
      <c r="Q187" s="77">
        <f>'3.ВС'!Q155</f>
        <v>0</v>
      </c>
      <c r="R187" s="77">
        <f>'3.ВС'!R155</f>
        <v>0</v>
      </c>
      <c r="S187" s="77">
        <f>'3.ВС'!S155</f>
        <v>0</v>
      </c>
      <c r="T187" s="77">
        <f>'3.ВС'!T155</f>
        <v>0</v>
      </c>
      <c r="U187" s="77">
        <f>'3.ВС'!U155</f>
        <v>0</v>
      </c>
      <c r="V187" s="77">
        <f>'3.ВС'!V155</f>
        <v>0</v>
      </c>
      <c r="W187" s="77">
        <f>'3.ВС'!W155</f>
        <v>0</v>
      </c>
      <c r="X187" s="77">
        <f>'3.ВС'!X155</f>
        <v>0</v>
      </c>
      <c r="Y187" s="77">
        <f>'3.ВС'!Y155</f>
        <v>0</v>
      </c>
      <c r="Z187" s="77">
        <f>'3.ВС'!Z155</f>
        <v>0</v>
      </c>
      <c r="AA187" s="77">
        <f>'3.ВС'!AA155</f>
        <v>0</v>
      </c>
      <c r="AB187" s="77">
        <f>'3.ВС'!AB155</f>
        <v>0</v>
      </c>
      <c r="AC187" s="77">
        <f>'3.ВС'!AC155</f>
        <v>0</v>
      </c>
      <c r="AD187" s="77">
        <f>'3.ВС'!AD155</f>
        <v>0</v>
      </c>
      <c r="AE187" s="77">
        <f>'3.ВС'!AE155</f>
        <v>0</v>
      </c>
      <c r="AF187" s="77">
        <f>'3.ВС'!AF155</f>
        <v>0</v>
      </c>
      <c r="AG187" s="77">
        <f>'3.ВС'!AG155</f>
        <v>0</v>
      </c>
      <c r="AH187" s="77">
        <f>'3.ВС'!AH155</f>
        <v>0</v>
      </c>
      <c r="AI187" s="77">
        <f>'3.ВС'!AI155</f>
        <v>0</v>
      </c>
      <c r="AJ187" s="77">
        <f>'3.ВС'!AJ155</f>
        <v>0</v>
      </c>
      <c r="AK187" s="77">
        <f>'3.ВС'!AK155</f>
        <v>0</v>
      </c>
      <c r="AL187" s="77">
        <f>'3.ВС'!AL155</f>
        <v>0</v>
      </c>
      <c r="AM187" s="77">
        <f>'3.ВС'!AM155</f>
        <v>0</v>
      </c>
      <c r="AN187" s="77">
        <f>'3.ВС'!AN155</f>
        <v>0</v>
      </c>
      <c r="AO187" s="77">
        <f>'3.ВС'!AO155</f>
        <v>0</v>
      </c>
      <c r="AP187" s="77">
        <f>'3.ВС'!AP155</f>
        <v>0</v>
      </c>
      <c r="AQ187" s="77">
        <f>'3.ВС'!AQ155</f>
        <v>0</v>
      </c>
      <c r="AR187" s="77">
        <f>'3.ВС'!AR155</f>
        <v>0</v>
      </c>
      <c r="AS187" s="77">
        <f>'3.ВС'!AS155</f>
        <v>0</v>
      </c>
      <c r="AT187" s="77">
        <f>'3.ВС'!AT155</f>
        <v>0</v>
      </c>
      <c r="AU187" s="77">
        <f>'3.ВС'!AU155</f>
        <v>0</v>
      </c>
      <c r="AV187" s="77">
        <f>'3.ВС'!AV155</f>
        <v>0</v>
      </c>
      <c r="AW187" s="77">
        <f>'3.ВС'!AW155</f>
        <v>0</v>
      </c>
      <c r="AX187" s="77">
        <f>'3.ВС'!AX155</f>
        <v>0</v>
      </c>
      <c r="AY187" s="77">
        <f>'3.ВС'!AY155</f>
        <v>0</v>
      </c>
      <c r="AZ187" s="77">
        <f>'3.ВС'!AZ155</f>
        <v>0</v>
      </c>
      <c r="BA187" s="77">
        <f>'3.ВС'!BA155</f>
        <v>0</v>
      </c>
      <c r="BB187" s="103">
        <v>0</v>
      </c>
      <c r="BC187" s="103">
        <v>0</v>
      </c>
    </row>
    <row r="188" spans="1:55" s="11" customFormat="1" ht="27.75" hidden="1" customHeight="1" x14ac:dyDescent="0.25">
      <c r="A188" s="15" t="s">
        <v>654</v>
      </c>
      <c r="B188" s="27"/>
      <c r="C188" s="27"/>
      <c r="D188" s="27"/>
      <c r="E188" s="12">
        <v>851</v>
      </c>
      <c r="F188" s="62" t="s">
        <v>375</v>
      </c>
      <c r="G188" s="62" t="s">
        <v>399</v>
      </c>
      <c r="H188" s="139" t="s">
        <v>461</v>
      </c>
      <c r="I188" s="63"/>
      <c r="J188" s="77">
        <f t="shared" ref="J188:AT189" si="118">J189</f>
        <v>0</v>
      </c>
      <c r="K188" s="77">
        <f t="shared" si="118"/>
        <v>0</v>
      </c>
      <c r="L188" s="77">
        <f t="shared" si="118"/>
        <v>0</v>
      </c>
      <c r="M188" s="77">
        <f t="shared" si="118"/>
        <v>0</v>
      </c>
      <c r="N188" s="77">
        <f t="shared" si="118"/>
        <v>0</v>
      </c>
      <c r="O188" s="77">
        <f t="shared" si="118"/>
        <v>0</v>
      </c>
      <c r="P188" s="77">
        <f t="shared" si="118"/>
        <v>0</v>
      </c>
      <c r="Q188" s="77">
        <f t="shared" si="118"/>
        <v>0</v>
      </c>
      <c r="R188" s="77">
        <f t="shared" si="118"/>
        <v>0</v>
      </c>
      <c r="S188" s="77">
        <f t="shared" si="118"/>
        <v>0</v>
      </c>
      <c r="T188" s="77">
        <f t="shared" si="118"/>
        <v>0</v>
      </c>
      <c r="U188" s="77">
        <f t="shared" si="118"/>
        <v>0</v>
      </c>
      <c r="V188" s="77">
        <f t="shared" si="118"/>
        <v>0</v>
      </c>
      <c r="W188" s="77">
        <f t="shared" si="118"/>
        <v>0</v>
      </c>
      <c r="X188" s="77">
        <f t="shared" si="118"/>
        <v>0</v>
      </c>
      <c r="Y188" s="77">
        <f t="shared" si="118"/>
        <v>0</v>
      </c>
      <c r="Z188" s="77">
        <f t="shared" si="118"/>
        <v>0</v>
      </c>
      <c r="AA188" s="77">
        <f t="shared" si="118"/>
        <v>0</v>
      </c>
      <c r="AB188" s="77">
        <f t="shared" si="118"/>
        <v>0</v>
      </c>
      <c r="AC188" s="77">
        <f t="shared" si="118"/>
        <v>0</v>
      </c>
      <c r="AD188" s="77">
        <f t="shared" si="118"/>
        <v>0</v>
      </c>
      <c r="AE188" s="77">
        <f t="shared" si="118"/>
        <v>0</v>
      </c>
      <c r="AF188" s="77">
        <f t="shared" si="118"/>
        <v>0</v>
      </c>
      <c r="AG188" s="77">
        <f t="shared" si="118"/>
        <v>0</v>
      </c>
      <c r="AH188" s="77">
        <f t="shared" si="118"/>
        <v>0</v>
      </c>
      <c r="AI188" s="77">
        <f t="shared" si="118"/>
        <v>0</v>
      </c>
      <c r="AJ188" s="77">
        <f t="shared" si="118"/>
        <v>0</v>
      </c>
      <c r="AK188" s="77">
        <f t="shared" si="118"/>
        <v>0</v>
      </c>
      <c r="AL188" s="77">
        <f t="shared" si="118"/>
        <v>0</v>
      </c>
      <c r="AM188" s="77">
        <f t="shared" si="118"/>
        <v>0</v>
      </c>
      <c r="AN188" s="77">
        <f t="shared" si="118"/>
        <v>0</v>
      </c>
      <c r="AO188" s="77">
        <f t="shared" si="118"/>
        <v>0</v>
      </c>
      <c r="AP188" s="77">
        <f t="shared" si="118"/>
        <v>0</v>
      </c>
      <c r="AQ188" s="77">
        <f t="shared" si="118"/>
        <v>0</v>
      </c>
      <c r="AR188" s="77">
        <f t="shared" si="118"/>
        <v>0</v>
      </c>
      <c r="AS188" s="77">
        <f t="shared" si="118"/>
        <v>0</v>
      </c>
      <c r="AT188" s="77">
        <f t="shared" si="118"/>
        <v>0</v>
      </c>
      <c r="AU188" s="77">
        <f t="shared" ref="AT188:BA189" si="119">AU189</f>
        <v>0</v>
      </c>
      <c r="AV188" s="77">
        <f t="shared" si="119"/>
        <v>0</v>
      </c>
      <c r="AW188" s="77">
        <f t="shared" si="119"/>
        <v>0</v>
      </c>
      <c r="AX188" s="77">
        <f t="shared" si="119"/>
        <v>0</v>
      </c>
      <c r="AY188" s="77">
        <f t="shared" si="119"/>
        <v>0</v>
      </c>
      <c r="AZ188" s="77">
        <f t="shared" si="119"/>
        <v>0</v>
      </c>
      <c r="BA188" s="77">
        <f t="shared" si="119"/>
        <v>0</v>
      </c>
      <c r="BB188" s="103">
        <v>0</v>
      </c>
      <c r="BC188" s="103">
        <v>0</v>
      </c>
    </row>
    <row r="189" spans="1:55" s="11" customFormat="1" ht="27.75" hidden="1" customHeight="1" x14ac:dyDescent="0.25">
      <c r="A189" s="15" t="s">
        <v>345</v>
      </c>
      <c r="B189" s="27"/>
      <c r="C189" s="27"/>
      <c r="D189" s="27"/>
      <c r="E189" s="12">
        <v>851</v>
      </c>
      <c r="F189" s="62" t="s">
        <v>375</v>
      </c>
      <c r="G189" s="62" t="s">
        <v>399</v>
      </c>
      <c r="H189" s="139" t="s">
        <v>461</v>
      </c>
      <c r="I189" s="63" t="s">
        <v>346</v>
      </c>
      <c r="J189" s="77">
        <f t="shared" si="118"/>
        <v>0</v>
      </c>
      <c r="K189" s="77">
        <f t="shared" si="118"/>
        <v>0</v>
      </c>
      <c r="L189" s="77">
        <f t="shared" si="118"/>
        <v>0</v>
      </c>
      <c r="M189" s="77">
        <f t="shared" si="118"/>
        <v>0</v>
      </c>
      <c r="N189" s="77">
        <f t="shared" si="118"/>
        <v>0</v>
      </c>
      <c r="O189" s="77">
        <f t="shared" si="118"/>
        <v>0</v>
      </c>
      <c r="P189" s="77">
        <f t="shared" si="118"/>
        <v>0</v>
      </c>
      <c r="Q189" s="77">
        <f t="shared" si="118"/>
        <v>0</v>
      </c>
      <c r="R189" s="77">
        <f t="shared" si="118"/>
        <v>0</v>
      </c>
      <c r="S189" s="77">
        <f t="shared" si="118"/>
        <v>0</v>
      </c>
      <c r="T189" s="77">
        <f t="shared" si="118"/>
        <v>0</v>
      </c>
      <c r="U189" s="77">
        <f t="shared" si="118"/>
        <v>0</v>
      </c>
      <c r="V189" s="77">
        <f t="shared" si="118"/>
        <v>0</v>
      </c>
      <c r="W189" s="77">
        <f t="shared" si="118"/>
        <v>0</v>
      </c>
      <c r="X189" s="77">
        <f t="shared" si="118"/>
        <v>0</v>
      </c>
      <c r="Y189" s="77">
        <f t="shared" si="118"/>
        <v>0</v>
      </c>
      <c r="Z189" s="77">
        <f t="shared" si="118"/>
        <v>0</v>
      </c>
      <c r="AA189" s="77">
        <f t="shared" si="118"/>
        <v>0</v>
      </c>
      <c r="AB189" s="77">
        <f t="shared" si="118"/>
        <v>0</v>
      </c>
      <c r="AC189" s="77">
        <f t="shared" si="118"/>
        <v>0</v>
      </c>
      <c r="AD189" s="77">
        <f t="shared" si="118"/>
        <v>0</v>
      </c>
      <c r="AE189" s="77">
        <f t="shared" si="118"/>
        <v>0</v>
      </c>
      <c r="AF189" s="77">
        <f t="shared" si="118"/>
        <v>0</v>
      </c>
      <c r="AG189" s="77">
        <f t="shared" si="118"/>
        <v>0</v>
      </c>
      <c r="AH189" s="77">
        <f t="shared" si="118"/>
        <v>0</v>
      </c>
      <c r="AI189" s="77">
        <f t="shared" si="118"/>
        <v>0</v>
      </c>
      <c r="AJ189" s="77">
        <f t="shared" si="118"/>
        <v>0</v>
      </c>
      <c r="AK189" s="77">
        <f t="shared" si="118"/>
        <v>0</v>
      </c>
      <c r="AL189" s="77">
        <f t="shared" si="118"/>
        <v>0</v>
      </c>
      <c r="AM189" s="77">
        <f t="shared" si="118"/>
        <v>0</v>
      </c>
      <c r="AN189" s="77">
        <f t="shared" si="118"/>
        <v>0</v>
      </c>
      <c r="AO189" s="77">
        <f t="shared" si="118"/>
        <v>0</v>
      </c>
      <c r="AP189" s="77">
        <f t="shared" si="118"/>
        <v>0</v>
      </c>
      <c r="AQ189" s="77">
        <f t="shared" si="118"/>
        <v>0</v>
      </c>
      <c r="AR189" s="77">
        <f t="shared" si="118"/>
        <v>0</v>
      </c>
      <c r="AS189" s="77">
        <f t="shared" si="118"/>
        <v>0</v>
      </c>
      <c r="AT189" s="77">
        <f t="shared" si="119"/>
        <v>0</v>
      </c>
      <c r="AU189" s="77">
        <f t="shared" si="119"/>
        <v>0</v>
      </c>
      <c r="AV189" s="77">
        <f t="shared" si="119"/>
        <v>0</v>
      </c>
      <c r="AW189" s="77">
        <f t="shared" si="119"/>
        <v>0</v>
      </c>
      <c r="AX189" s="77">
        <f t="shared" si="119"/>
        <v>0</v>
      </c>
      <c r="AY189" s="77">
        <f t="shared" si="119"/>
        <v>0</v>
      </c>
      <c r="AZ189" s="77">
        <f t="shared" si="119"/>
        <v>0</v>
      </c>
      <c r="BA189" s="77">
        <f t="shared" si="119"/>
        <v>0</v>
      </c>
      <c r="BB189" s="103">
        <v>0</v>
      </c>
      <c r="BC189" s="103">
        <v>0</v>
      </c>
    </row>
    <row r="190" spans="1:55" s="11" customFormat="1" ht="27.75" hidden="1" customHeight="1" x14ac:dyDescent="0.25">
      <c r="A190" s="27" t="s">
        <v>273</v>
      </c>
      <c r="B190" s="27"/>
      <c r="C190" s="27"/>
      <c r="D190" s="27"/>
      <c r="E190" s="12">
        <v>851</v>
      </c>
      <c r="F190" s="62" t="s">
        <v>375</v>
      </c>
      <c r="G190" s="62" t="s">
        <v>399</v>
      </c>
      <c r="H190" s="139" t="s">
        <v>461</v>
      </c>
      <c r="I190" s="63" t="s">
        <v>434</v>
      </c>
      <c r="J190" s="77">
        <f>'3.ВС'!J158</f>
        <v>0</v>
      </c>
      <c r="K190" s="77">
        <f>'3.ВС'!K158</f>
        <v>0</v>
      </c>
      <c r="L190" s="77">
        <f>'3.ВС'!L158</f>
        <v>0</v>
      </c>
      <c r="M190" s="77">
        <f>'3.ВС'!M158</f>
        <v>0</v>
      </c>
      <c r="N190" s="77">
        <f>'3.ВС'!N158</f>
        <v>0</v>
      </c>
      <c r="O190" s="77">
        <f>'3.ВС'!O158</f>
        <v>0</v>
      </c>
      <c r="P190" s="77">
        <f>'3.ВС'!P158</f>
        <v>0</v>
      </c>
      <c r="Q190" s="77">
        <f>'3.ВС'!Q158</f>
        <v>0</v>
      </c>
      <c r="R190" s="77">
        <f>'3.ВС'!R158</f>
        <v>0</v>
      </c>
      <c r="S190" s="77">
        <f>'3.ВС'!S158</f>
        <v>0</v>
      </c>
      <c r="T190" s="77">
        <f>'3.ВС'!T158</f>
        <v>0</v>
      </c>
      <c r="U190" s="77">
        <f>'3.ВС'!U158</f>
        <v>0</v>
      </c>
      <c r="V190" s="77">
        <f>'3.ВС'!V158</f>
        <v>0</v>
      </c>
      <c r="W190" s="77">
        <f>'3.ВС'!W158</f>
        <v>0</v>
      </c>
      <c r="X190" s="77">
        <f>'3.ВС'!X158</f>
        <v>0</v>
      </c>
      <c r="Y190" s="77">
        <f>'3.ВС'!Y158</f>
        <v>0</v>
      </c>
      <c r="Z190" s="77">
        <f>'3.ВС'!Z158</f>
        <v>0</v>
      </c>
      <c r="AA190" s="77">
        <f>'3.ВС'!AA158</f>
        <v>0</v>
      </c>
      <c r="AB190" s="77">
        <f>'3.ВС'!AB158</f>
        <v>0</v>
      </c>
      <c r="AC190" s="77">
        <f>'3.ВС'!AC158</f>
        <v>0</v>
      </c>
      <c r="AD190" s="77">
        <f>'3.ВС'!AD158</f>
        <v>0</v>
      </c>
      <c r="AE190" s="77">
        <f>'3.ВС'!AE158</f>
        <v>0</v>
      </c>
      <c r="AF190" s="77">
        <f>'3.ВС'!AF158</f>
        <v>0</v>
      </c>
      <c r="AG190" s="77">
        <f>'3.ВС'!AG158</f>
        <v>0</v>
      </c>
      <c r="AH190" s="77">
        <f>'3.ВС'!AH158</f>
        <v>0</v>
      </c>
      <c r="AI190" s="77">
        <f>'3.ВС'!AI158</f>
        <v>0</v>
      </c>
      <c r="AJ190" s="77">
        <f>'3.ВС'!AJ158</f>
        <v>0</v>
      </c>
      <c r="AK190" s="77">
        <f>'3.ВС'!AK158</f>
        <v>0</v>
      </c>
      <c r="AL190" s="77">
        <f>'3.ВС'!AL158</f>
        <v>0</v>
      </c>
      <c r="AM190" s="77">
        <f>'3.ВС'!AM158</f>
        <v>0</v>
      </c>
      <c r="AN190" s="77">
        <f>'3.ВС'!AN158</f>
        <v>0</v>
      </c>
      <c r="AO190" s="77">
        <f>'3.ВС'!AO158</f>
        <v>0</v>
      </c>
      <c r="AP190" s="77">
        <f>'3.ВС'!AP158</f>
        <v>0</v>
      </c>
      <c r="AQ190" s="77">
        <f>'3.ВС'!AQ158</f>
        <v>0</v>
      </c>
      <c r="AR190" s="77">
        <f>'3.ВС'!AR158</f>
        <v>0</v>
      </c>
      <c r="AS190" s="77">
        <f>'3.ВС'!AS158</f>
        <v>0</v>
      </c>
      <c r="AT190" s="77">
        <f>'3.ВС'!AT158</f>
        <v>0</v>
      </c>
      <c r="AU190" s="77">
        <f>'3.ВС'!AU158</f>
        <v>0</v>
      </c>
      <c r="AV190" s="77">
        <f>'3.ВС'!AV158</f>
        <v>0</v>
      </c>
      <c r="AW190" s="77">
        <f>'3.ВС'!AW158</f>
        <v>0</v>
      </c>
      <c r="AX190" s="77">
        <f>'3.ВС'!AX158</f>
        <v>0</v>
      </c>
      <c r="AY190" s="77">
        <f>'3.ВС'!AY158</f>
        <v>0</v>
      </c>
      <c r="AZ190" s="77">
        <f>'3.ВС'!AZ158</f>
        <v>0</v>
      </c>
      <c r="BA190" s="77">
        <f>'3.ВС'!BA158</f>
        <v>0</v>
      </c>
      <c r="BB190" s="103">
        <v>0</v>
      </c>
      <c r="BC190" s="103">
        <v>0</v>
      </c>
    </row>
    <row r="191" spans="1:55" s="11" customFormat="1" ht="27.75" hidden="1" customHeight="1" x14ac:dyDescent="0.25">
      <c r="A191" s="15" t="s">
        <v>655</v>
      </c>
      <c r="B191" s="27"/>
      <c r="C191" s="27"/>
      <c r="D191" s="103"/>
      <c r="E191" s="12">
        <v>851</v>
      </c>
      <c r="F191" s="62" t="s">
        <v>375</v>
      </c>
      <c r="G191" s="62" t="s">
        <v>399</v>
      </c>
      <c r="H191" s="60" t="s">
        <v>463</v>
      </c>
      <c r="I191" s="63"/>
      <c r="J191" s="77">
        <f t="shared" ref="J191:AT192" si="120">J192</f>
        <v>0</v>
      </c>
      <c r="K191" s="77">
        <f t="shared" si="120"/>
        <v>0</v>
      </c>
      <c r="L191" s="77">
        <f t="shared" si="120"/>
        <v>0</v>
      </c>
      <c r="M191" s="77">
        <f t="shared" si="120"/>
        <v>0</v>
      </c>
      <c r="N191" s="77">
        <f t="shared" si="120"/>
        <v>0</v>
      </c>
      <c r="O191" s="77">
        <f t="shared" si="120"/>
        <v>0</v>
      </c>
      <c r="P191" s="77">
        <f t="shared" si="120"/>
        <v>0</v>
      </c>
      <c r="Q191" s="77">
        <f t="shared" si="120"/>
        <v>0</v>
      </c>
      <c r="R191" s="77">
        <f t="shared" si="120"/>
        <v>0</v>
      </c>
      <c r="S191" s="77">
        <f t="shared" si="120"/>
        <v>0</v>
      </c>
      <c r="T191" s="77">
        <f t="shared" si="120"/>
        <v>0</v>
      </c>
      <c r="U191" s="77">
        <f t="shared" si="120"/>
        <v>0</v>
      </c>
      <c r="V191" s="77">
        <f t="shared" si="120"/>
        <v>0</v>
      </c>
      <c r="W191" s="77">
        <f t="shared" si="120"/>
        <v>0</v>
      </c>
      <c r="X191" s="77">
        <f t="shared" si="120"/>
        <v>0</v>
      </c>
      <c r="Y191" s="77">
        <f t="shared" si="120"/>
        <v>0</v>
      </c>
      <c r="Z191" s="77">
        <f t="shared" si="120"/>
        <v>0</v>
      </c>
      <c r="AA191" s="77">
        <f t="shared" si="120"/>
        <v>0</v>
      </c>
      <c r="AB191" s="77">
        <f t="shared" si="120"/>
        <v>0</v>
      </c>
      <c r="AC191" s="77">
        <f t="shared" si="120"/>
        <v>0</v>
      </c>
      <c r="AD191" s="77">
        <f t="shared" si="120"/>
        <v>8235637</v>
      </c>
      <c r="AE191" s="77">
        <f t="shared" si="120"/>
        <v>7822205</v>
      </c>
      <c r="AF191" s="77">
        <f t="shared" si="120"/>
        <v>413432</v>
      </c>
      <c r="AG191" s="77">
        <f t="shared" si="120"/>
        <v>0</v>
      </c>
      <c r="AH191" s="77">
        <f t="shared" si="120"/>
        <v>-1737</v>
      </c>
      <c r="AI191" s="77">
        <f t="shared" si="120"/>
        <v>0</v>
      </c>
      <c r="AJ191" s="77">
        <f t="shared" si="120"/>
        <v>-1737</v>
      </c>
      <c r="AK191" s="77">
        <f t="shared" si="120"/>
        <v>0</v>
      </c>
      <c r="AL191" s="77">
        <f t="shared" si="120"/>
        <v>8233900</v>
      </c>
      <c r="AM191" s="77">
        <f t="shared" si="120"/>
        <v>7822205</v>
      </c>
      <c r="AN191" s="77">
        <f t="shared" si="120"/>
        <v>411695</v>
      </c>
      <c r="AO191" s="77">
        <f t="shared" si="120"/>
        <v>0</v>
      </c>
      <c r="AP191" s="77">
        <f t="shared" si="120"/>
        <v>0</v>
      </c>
      <c r="AQ191" s="77">
        <f t="shared" si="120"/>
        <v>0</v>
      </c>
      <c r="AR191" s="77">
        <f t="shared" si="120"/>
        <v>0</v>
      </c>
      <c r="AS191" s="77">
        <f t="shared" si="120"/>
        <v>0</v>
      </c>
      <c r="AT191" s="77">
        <f t="shared" si="120"/>
        <v>0</v>
      </c>
      <c r="AU191" s="77">
        <f t="shared" ref="AT191:BA192" si="121">AU192</f>
        <v>0</v>
      </c>
      <c r="AV191" s="77">
        <f t="shared" si="121"/>
        <v>0</v>
      </c>
      <c r="AW191" s="77">
        <f t="shared" si="121"/>
        <v>0</v>
      </c>
      <c r="AX191" s="77">
        <f t="shared" si="121"/>
        <v>0</v>
      </c>
      <c r="AY191" s="77">
        <f t="shared" si="121"/>
        <v>0</v>
      </c>
      <c r="AZ191" s="77">
        <f t="shared" si="121"/>
        <v>0</v>
      </c>
      <c r="BA191" s="77">
        <f t="shared" si="121"/>
        <v>0</v>
      </c>
      <c r="BB191" s="103">
        <v>0</v>
      </c>
      <c r="BC191" s="103">
        <v>0</v>
      </c>
    </row>
    <row r="192" spans="1:55" s="11" customFormat="1" ht="27.75" hidden="1" customHeight="1" x14ac:dyDescent="0.25">
      <c r="A192" s="27" t="s">
        <v>452</v>
      </c>
      <c r="B192" s="27"/>
      <c r="C192" s="27"/>
      <c r="D192" s="103"/>
      <c r="E192" s="12">
        <v>851</v>
      </c>
      <c r="F192" s="62" t="s">
        <v>375</v>
      </c>
      <c r="G192" s="62" t="s">
        <v>399</v>
      </c>
      <c r="H192" s="60" t="s">
        <v>463</v>
      </c>
      <c r="I192" s="63" t="s">
        <v>453</v>
      </c>
      <c r="J192" s="77">
        <f t="shared" si="120"/>
        <v>0</v>
      </c>
      <c r="K192" s="77">
        <f t="shared" si="120"/>
        <v>0</v>
      </c>
      <c r="L192" s="77">
        <f t="shared" si="120"/>
        <v>0</v>
      </c>
      <c r="M192" s="77">
        <f t="shared" si="120"/>
        <v>0</v>
      </c>
      <c r="N192" s="77">
        <f t="shared" si="120"/>
        <v>0</v>
      </c>
      <c r="O192" s="77">
        <f t="shared" si="120"/>
        <v>0</v>
      </c>
      <c r="P192" s="77">
        <f t="shared" si="120"/>
        <v>0</v>
      </c>
      <c r="Q192" s="77">
        <f t="shared" si="120"/>
        <v>0</v>
      </c>
      <c r="R192" s="77">
        <f t="shared" si="120"/>
        <v>0</v>
      </c>
      <c r="S192" s="77">
        <f t="shared" si="120"/>
        <v>0</v>
      </c>
      <c r="T192" s="77">
        <f t="shared" si="120"/>
        <v>0</v>
      </c>
      <c r="U192" s="77">
        <f t="shared" si="120"/>
        <v>0</v>
      </c>
      <c r="V192" s="77">
        <f t="shared" si="120"/>
        <v>0</v>
      </c>
      <c r="W192" s="77">
        <f t="shared" si="120"/>
        <v>0</v>
      </c>
      <c r="X192" s="77">
        <f t="shared" si="120"/>
        <v>0</v>
      </c>
      <c r="Y192" s="77">
        <f t="shared" si="120"/>
        <v>0</v>
      </c>
      <c r="Z192" s="77">
        <f t="shared" si="120"/>
        <v>0</v>
      </c>
      <c r="AA192" s="77">
        <f t="shared" si="120"/>
        <v>0</v>
      </c>
      <c r="AB192" s="77">
        <f t="shared" si="120"/>
        <v>0</v>
      </c>
      <c r="AC192" s="77">
        <f t="shared" si="120"/>
        <v>0</v>
      </c>
      <c r="AD192" s="77">
        <f t="shared" si="120"/>
        <v>8235637</v>
      </c>
      <c r="AE192" s="77">
        <f t="shared" si="120"/>
        <v>7822205</v>
      </c>
      <c r="AF192" s="77">
        <f t="shared" si="120"/>
        <v>413432</v>
      </c>
      <c r="AG192" s="77">
        <f t="shared" si="120"/>
        <v>0</v>
      </c>
      <c r="AH192" s="77">
        <f t="shared" si="120"/>
        <v>-1737</v>
      </c>
      <c r="AI192" s="77">
        <f t="shared" si="120"/>
        <v>0</v>
      </c>
      <c r="AJ192" s="77">
        <f t="shared" si="120"/>
        <v>-1737</v>
      </c>
      <c r="AK192" s="77">
        <f t="shared" si="120"/>
        <v>0</v>
      </c>
      <c r="AL192" s="77">
        <f t="shared" si="120"/>
        <v>8233900</v>
      </c>
      <c r="AM192" s="77">
        <f t="shared" si="120"/>
        <v>7822205</v>
      </c>
      <c r="AN192" s="77">
        <f t="shared" si="120"/>
        <v>411695</v>
      </c>
      <c r="AO192" s="77">
        <f t="shared" si="120"/>
        <v>0</v>
      </c>
      <c r="AP192" s="77">
        <f t="shared" si="120"/>
        <v>0</v>
      </c>
      <c r="AQ192" s="77">
        <f t="shared" si="120"/>
        <v>0</v>
      </c>
      <c r="AR192" s="77">
        <f t="shared" si="120"/>
        <v>0</v>
      </c>
      <c r="AS192" s="77">
        <f t="shared" si="120"/>
        <v>0</v>
      </c>
      <c r="AT192" s="77">
        <f t="shared" si="121"/>
        <v>0</v>
      </c>
      <c r="AU192" s="77">
        <f t="shared" si="121"/>
        <v>0</v>
      </c>
      <c r="AV192" s="77">
        <f t="shared" si="121"/>
        <v>0</v>
      </c>
      <c r="AW192" s="77">
        <f t="shared" si="121"/>
        <v>0</v>
      </c>
      <c r="AX192" s="77">
        <f t="shared" si="121"/>
        <v>0</v>
      </c>
      <c r="AY192" s="77">
        <f t="shared" si="121"/>
        <v>0</v>
      </c>
      <c r="AZ192" s="77">
        <f t="shared" si="121"/>
        <v>0</v>
      </c>
      <c r="BA192" s="77">
        <f t="shared" si="121"/>
        <v>0</v>
      </c>
      <c r="BB192" s="103">
        <v>0</v>
      </c>
      <c r="BC192" s="103">
        <v>0</v>
      </c>
    </row>
    <row r="193" spans="1:55" s="11" customFormat="1" ht="27.75" hidden="1" customHeight="1" x14ac:dyDescent="0.25">
      <c r="A193" s="27" t="s">
        <v>454</v>
      </c>
      <c r="B193" s="27"/>
      <c r="C193" s="27"/>
      <c r="D193" s="103"/>
      <c r="E193" s="12">
        <v>851</v>
      </c>
      <c r="F193" s="62" t="s">
        <v>375</v>
      </c>
      <c r="G193" s="62" t="s">
        <v>399</v>
      </c>
      <c r="H193" s="60" t="s">
        <v>463</v>
      </c>
      <c r="I193" s="63" t="s">
        <v>455</v>
      </c>
      <c r="J193" s="77">
        <f>'3.ВС'!J161</f>
        <v>0</v>
      </c>
      <c r="K193" s="77">
        <f>'3.ВС'!K161</f>
        <v>0</v>
      </c>
      <c r="L193" s="77">
        <f>'3.ВС'!L161</f>
        <v>0</v>
      </c>
      <c r="M193" s="77">
        <f>'3.ВС'!M161</f>
        <v>0</v>
      </c>
      <c r="N193" s="77">
        <f>'3.ВС'!N161</f>
        <v>0</v>
      </c>
      <c r="O193" s="77">
        <f>'3.ВС'!O161</f>
        <v>0</v>
      </c>
      <c r="P193" s="77">
        <f>'3.ВС'!P161</f>
        <v>0</v>
      </c>
      <c r="Q193" s="77">
        <f>'3.ВС'!Q161</f>
        <v>0</v>
      </c>
      <c r="R193" s="77">
        <f>'3.ВС'!R161</f>
        <v>0</v>
      </c>
      <c r="S193" s="77">
        <f>'3.ВС'!S161</f>
        <v>0</v>
      </c>
      <c r="T193" s="77">
        <f>'3.ВС'!T161</f>
        <v>0</v>
      </c>
      <c r="U193" s="77">
        <f>'3.ВС'!U161</f>
        <v>0</v>
      </c>
      <c r="V193" s="77">
        <f>'3.ВС'!V161</f>
        <v>0</v>
      </c>
      <c r="W193" s="77">
        <f>'3.ВС'!W161</f>
        <v>0</v>
      </c>
      <c r="X193" s="77">
        <f>'3.ВС'!X161</f>
        <v>0</v>
      </c>
      <c r="Y193" s="77">
        <f>'3.ВС'!Y161</f>
        <v>0</v>
      </c>
      <c r="Z193" s="77">
        <f>'3.ВС'!Z161</f>
        <v>0</v>
      </c>
      <c r="AA193" s="77">
        <f>'3.ВС'!AA161</f>
        <v>0</v>
      </c>
      <c r="AB193" s="77">
        <f>'3.ВС'!AB161</f>
        <v>0</v>
      </c>
      <c r="AC193" s="77">
        <f>'3.ВС'!AC161</f>
        <v>0</v>
      </c>
      <c r="AD193" s="77">
        <f>'3.ВС'!AD161</f>
        <v>8235637</v>
      </c>
      <c r="AE193" s="77">
        <f>'3.ВС'!AE161</f>
        <v>7822205</v>
      </c>
      <c r="AF193" s="77">
        <f>'3.ВС'!AF161</f>
        <v>413432</v>
      </c>
      <c r="AG193" s="77">
        <f>'3.ВС'!AG161</f>
        <v>0</v>
      </c>
      <c r="AH193" s="77">
        <f>'3.ВС'!AH161</f>
        <v>-1737</v>
      </c>
      <c r="AI193" s="77">
        <f>'3.ВС'!AI161</f>
        <v>0</v>
      </c>
      <c r="AJ193" s="77">
        <f>'3.ВС'!AJ161</f>
        <v>-1737</v>
      </c>
      <c r="AK193" s="77">
        <f>'3.ВС'!AK161</f>
        <v>0</v>
      </c>
      <c r="AL193" s="77">
        <f>'3.ВС'!AL161</f>
        <v>8233900</v>
      </c>
      <c r="AM193" s="77">
        <f>'3.ВС'!AM161</f>
        <v>7822205</v>
      </c>
      <c r="AN193" s="77">
        <f>'3.ВС'!AN161</f>
        <v>411695</v>
      </c>
      <c r="AO193" s="77">
        <f>'3.ВС'!AO161</f>
        <v>0</v>
      </c>
      <c r="AP193" s="77">
        <f>'3.ВС'!AP161</f>
        <v>0</v>
      </c>
      <c r="AQ193" s="77">
        <f>'3.ВС'!AQ161</f>
        <v>0</v>
      </c>
      <c r="AR193" s="77">
        <f>'3.ВС'!AR161</f>
        <v>0</v>
      </c>
      <c r="AS193" s="77">
        <f>'3.ВС'!AS161</f>
        <v>0</v>
      </c>
      <c r="AT193" s="77">
        <f>'3.ВС'!AT161</f>
        <v>0</v>
      </c>
      <c r="AU193" s="77">
        <f>'3.ВС'!AU161</f>
        <v>0</v>
      </c>
      <c r="AV193" s="77">
        <f>'3.ВС'!AV161</f>
        <v>0</v>
      </c>
      <c r="AW193" s="77">
        <f>'3.ВС'!AW161</f>
        <v>0</v>
      </c>
      <c r="AX193" s="77">
        <f>'3.ВС'!AX161</f>
        <v>0</v>
      </c>
      <c r="AY193" s="77">
        <f>'3.ВС'!AY161</f>
        <v>0</v>
      </c>
      <c r="AZ193" s="77">
        <f>'3.ВС'!AZ161</f>
        <v>0</v>
      </c>
      <c r="BA193" s="77">
        <f>'3.ВС'!BA161</f>
        <v>0</v>
      </c>
      <c r="BB193" s="103">
        <v>0</v>
      </c>
      <c r="BC193" s="103">
        <v>0</v>
      </c>
    </row>
    <row r="194" spans="1:55" s="11" customFormat="1" ht="27.75" hidden="1" customHeight="1" x14ac:dyDescent="0.25">
      <c r="A194" s="15" t="s">
        <v>464</v>
      </c>
      <c r="B194" s="27"/>
      <c r="C194" s="27"/>
      <c r="D194" s="103"/>
      <c r="E194" s="12">
        <v>851</v>
      </c>
      <c r="F194" s="62" t="s">
        <v>375</v>
      </c>
      <c r="G194" s="62" t="s">
        <v>399</v>
      </c>
      <c r="H194" s="60" t="s">
        <v>465</v>
      </c>
      <c r="I194" s="63"/>
      <c r="J194" s="77">
        <f t="shared" ref="J194:AT195" si="122">J195</f>
        <v>0</v>
      </c>
      <c r="K194" s="77">
        <f t="shared" si="122"/>
        <v>0</v>
      </c>
      <c r="L194" s="77">
        <f t="shared" si="122"/>
        <v>0</v>
      </c>
      <c r="M194" s="77">
        <f t="shared" si="122"/>
        <v>0</v>
      </c>
      <c r="N194" s="77">
        <f t="shared" si="122"/>
        <v>0</v>
      </c>
      <c r="O194" s="77">
        <f t="shared" si="122"/>
        <v>0</v>
      </c>
      <c r="P194" s="77">
        <f t="shared" si="122"/>
        <v>0</v>
      </c>
      <c r="Q194" s="77">
        <f t="shared" si="122"/>
        <v>0</v>
      </c>
      <c r="R194" s="77">
        <f t="shared" si="122"/>
        <v>0</v>
      </c>
      <c r="S194" s="77">
        <f t="shared" si="122"/>
        <v>0</v>
      </c>
      <c r="T194" s="77">
        <f t="shared" si="122"/>
        <v>0</v>
      </c>
      <c r="U194" s="77">
        <f t="shared" si="122"/>
        <v>0</v>
      </c>
      <c r="V194" s="77">
        <f t="shared" si="122"/>
        <v>0</v>
      </c>
      <c r="W194" s="77">
        <f t="shared" si="122"/>
        <v>0</v>
      </c>
      <c r="X194" s="77">
        <f t="shared" si="122"/>
        <v>0</v>
      </c>
      <c r="Y194" s="77">
        <f t="shared" si="122"/>
        <v>0</v>
      </c>
      <c r="Z194" s="77">
        <f t="shared" si="122"/>
        <v>0</v>
      </c>
      <c r="AA194" s="77">
        <f t="shared" si="122"/>
        <v>0</v>
      </c>
      <c r="AB194" s="77">
        <f t="shared" si="122"/>
        <v>0</v>
      </c>
      <c r="AC194" s="77">
        <f t="shared" si="122"/>
        <v>0</v>
      </c>
      <c r="AD194" s="77">
        <f t="shared" si="122"/>
        <v>0</v>
      </c>
      <c r="AE194" s="77">
        <f t="shared" si="122"/>
        <v>0</v>
      </c>
      <c r="AF194" s="77">
        <f t="shared" si="122"/>
        <v>0</v>
      </c>
      <c r="AG194" s="77">
        <f t="shared" si="122"/>
        <v>0</v>
      </c>
      <c r="AH194" s="77">
        <f t="shared" si="122"/>
        <v>0</v>
      </c>
      <c r="AI194" s="77">
        <f t="shared" si="122"/>
        <v>0</v>
      </c>
      <c r="AJ194" s="77">
        <f t="shared" si="122"/>
        <v>0</v>
      </c>
      <c r="AK194" s="77">
        <f t="shared" si="122"/>
        <v>0</v>
      </c>
      <c r="AL194" s="77">
        <f t="shared" si="122"/>
        <v>0</v>
      </c>
      <c r="AM194" s="77">
        <f t="shared" si="122"/>
        <v>0</v>
      </c>
      <c r="AN194" s="77">
        <f t="shared" si="122"/>
        <v>0</v>
      </c>
      <c r="AO194" s="77">
        <f t="shared" si="122"/>
        <v>0</v>
      </c>
      <c r="AP194" s="77">
        <f t="shared" si="122"/>
        <v>0</v>
      </c>
      <c r="AQ194" s="77">
        <f t="shared" si="122"/>
        <v>0</v>
      </c>
      <c r="AR194" s="77">
        <f t="shared" si="122"/>
        <v>0</v>
      </c>
      <c r="AS194" s="77">
        <f t="shared" si="122"/>
        <v>0</v>
      </c>
      <c r="AT194" s="77">
        <f t="shared" si="122"/>
        <v>0</v>
      </c>
      <c r="AU194" s="77">
        <f t="shared" ref="AT194:BA195" si="123">AU195</f>
        <v>0</v>
      </c>
      <c r="AV194" s="77">
        <f t="shared" si="123"/>
        <v>0</v>
      </c>
      <c r="AW194" s="77">
        <f t="shared" si="123"/>
        <v>0</v>
      </c>
      <c r="AX194" s="77">
        <f t="shared" si="123"/>
        <v>0</v>
      </c>
      <c r="AY194" s="77">
        <f t="shared" si="123"/>
        <v>0</v>
      </c>
      <c r="AZ194" s="77">
        <f t="shared" si="123"/>
        <v>0</v>
      </c>
      <c r="BA194" s="77">
        <f t="shared" si="123"/>
        <v>0</v>
      </c>
      <c r="BB194" s="103">
        <v>0</v>
      </c>
      <c r="BC194" s="103">
        <v>0</v>
      </c>
    </row>
    <row r="195" spans="1:55" s="11" customFormat="1" ht="27.75" hidden="1" customHeight="1" x14ac:dyDescent="0.25">
      <c r="A195" s="27" t="s">
        <v>337</v>
      </c>
      <c r="B195" s="27"/>
      <c r="C195" s="27"/>
      <c r="D195" s="103"/>
      <c r="E195" s="12">
        <v>851</v>
      </c>
      <c r="F195" s="62" t="s">
        <v>375</v>
      </c>
      <c r="G195" s="62" t="s">
        <v>399</v>
      </c>
      <c r="H195" s="60" t="s">
        <v>465</v>
      </c>
      <c r="I195" s="63" t="s">
        <v>338</v>
      </c>
      <c r="J195" s="77">
        <f t="shared" si="122"/>
        <v>0</v>
      </c>
      <c r="K195" s="77">
        <f t="shared" si="122"/>
        <v>0</v>
      </c>
      <c r="L195" s="77">
        <f t="shared" si="122"/>
        <v>0</v>
      </c>
      <c r="M195" s="77">
        <f t="shared" si="122"/>
        <v>0</v>
      </c>
      <c r="N195" s="77">
        <f t="shared" si="122"/>
        <v>0</v>
      </c>
      <c r="O195" s="77">
        <f t="shared" si="122"/>
        <v>0</v>
      </c>
      <c r="P195" s="77">
        <f t="shared" si="122"/>
        <v>0</v>
      </c>
      <c r="Q195" s="77">
        <f t="shared" si="122"/>
        <v>0</v>
      </c>
      <c r="R195" s="77">
        <f t="shared" si="122"/>
        <v>0</v>
      </c>
      <c r="S195" s="77">
        <f t="shared" si="122"/>
        <v>0</v>
      </c>
      <c r="T195" s="77">
        <f t="shared" si="122"/>
        <v>0</v>
      </c>
      <c r="U195" s="77">
        <f t="shared" si="122"/>
        <v>0</v>
      </c>
      <c r="V195" s="77">
        <f t="shared" si="122"/>
        <v>0</v>
      </c>
      <c r="W195" s="77">
        <f t="shared" si="122"/>
        <v>0</v>
      </c>
      <c r="X195" s="77">
        <f t="shared" si="122"/>
        <v>0</v>
      </c>
      <c r="Y195" s="77">
        <f t="shared" si="122"/>
        <v>0</v>
      </c>
      <c r="Z195" s="77">
        <f t="shared" si="122"/>
        <v>0</v>
      </c>
      <c r="AA195" s="77">
        <f t="shared" si="122"/>
        <v>0</v>
      </c>
      <c r="AB195" s="77">
        <f t="shared" si="122"/>
        <v>0</v>
      </c>
      <c r="AC195" s="77">
        <f t="shared" si="122"/>
        <v>0</v>
      </c>
      <c r="AD195" s="77">
        <f t="shared" si="122"/>
        <v>0</v>
      </c>
      <c r="AE195" s="77">
        <f t="shared" si="122"/>
        <v>0</v>
      </c>
      <c r="AF195" s="77">
        <f t="shared" si="122"/>
        <v>0</v>
      </c>
      <c r="AG195" s="77">
        <f t="shared" si="122"/>
        <v>0</v>
      </c>
      <c r="AH195" s="77">
        <f t="shared" si="122"/>
        <v>0</v>
      </c>
      <c r="AI195" s="77">
        <f t="shared" si="122"/>
        <v>0</v>
      </c>
      <c r="AJ195" s="77">
        <f t="shared" si="122"/>
        <v>0</v>
      </c>
      <c r="AK195" s="77">
        <f t="shared" si="122"/>
        <v>0</v>
      </c>
      <c r="AL195" s="77">
        <f t="shared" si="122"/>
        <v>0</v>
      </c>
      <c r="AM195" s="77">
        <f t="shared" si="122"/>
        <v>0</v>
      </c>
      <c r="AN195" s="77">
        <f t="shared" si="122"/>
        <v>0</v>
      </c>
      <c r="AO195" s="77">
        <f t="shared" si="122"/>
        <v>0</v>
      </c>
      <c r="AP195" s="77">
        <f t="shared" si="122"/>
        <v>0</v>
      </c>
      <c r="AQ195" s="77">
        <f t="shared" si="122"/>
        <v>0</v>
      </c>
      <c r="AR195" s="77">
        <f t="shared" si="122"/>
        <v>0</v>
      </c>
      <c r="AS195" s="77">
        <f t="shared" si="122"/>
        <v>0</v>
      </c>
      <c r="AT195" s="77">
        <f t="shared" si="123"/>
        <v>0</v>
      </c>
      <c r="AU195" s="77">
        <f t="shared" si="123"/>
        <v>0</v>
      </c>
      <c r="AV195" s="77">
        <f t="shared" si="123"/>
        <v>0</v>
      </c>
      <c r="AW195" s="77">
        <f t="shared" si="123"/>
        <v>0</v>
      </c>
      <c r="AX195" s="77">
        <f t="shared" si="123"/>
        <v>0</v>
      </c>
      <c r="AY195" s="77">
        <f t="shared" si="123"/>
        <v>0</v>
      </c>
      <c r="AZ195" s="77">
        <f t="shared" si="123"/>
        <v>0</v>
      </c>
      <c r="BA195" s="77">
        <f t="shared" si="123"/>
        <v>0</v>
      </c>
      <c r="BB195" s="103">
        <v>0</v>
      </c>
      <c r="BC195" s="103">
        <v>0</v>
      </c>
    </row>
    <row r="196" spans="1:55" s="11" customFormat="1" ht="27.75" hidden="1" customHeight="1" x14ac:dyDescent="0.25">
      <c r="A196" s="27" t="s">
        <v>339</v>
      </c>
      <c r="B196" s="27"/>
      <c r="C196" s="27"/>
      <c r="D196" s="103"/>
      <c r="E196" s="12">
        <v>851</v>
      </c>
      <c r="F196" s="62" t="s">
        <v>375</v>
      </c>
      <c r="G196" s="62" t="s">
        <v>399</v>
      </c>
      <c r="H196" s="60" t="s">
        <v>465</v>
      </c>
      <c r="I196" s="63" t="s">
        <v>340</v>
      </c>
      <c r="J196" s="77">
        <f>'3.ВС'!J164</f>
        <v>0</v>
      </c>
      <c r="K196" s="77">
        <f>'3.ВС'!K164</f>
        <v>0</v>
      </c>
      <c r="L196" s="77">
        <f>'3.ВС'!L164</f>
        <v>0</v>
      </c>
      <c r="M196" s="77">
        <f>'3.ВС'!M164</f>
        <v>0</v>
      </c>
      <c r="N196" s="77">
        <f>'3.ВС'!N164</f>
        <v>0</v>
      </c>
      <c r="O196" s="77">
        <f>'3.ВС'!O164</f>
        <v>0</v>
      </c>
      <c r="P196" s="77">
        <f>'3.ВС'!P164</f>
        <v>0</v>
      </c>
      <c r="Q196" s="77">
        <f>'3.ВС'!Q164</f>
        <v>0</v>
      </c>
      <c r="R196" s="77">
        <f>'3.ВС'!R164</f>
        <v>0</v>
      </c>
      <c r="S196" s="77">
        <f>'3.ВС'!S164</f>
        <v>0</v>
      </c>
      <c r="T196" s="77">
        <f>'3.ВС'!T164</f>
        <v>0</v>
      </c>
      <c r="U196" s="77">
        <f>'3.ВС'!U164</f>
        <v>0</v>
      </c>
      <c r="V196" s="77">
        <f>'3.ВС'!V164</f>
        <v>0</v>
      </c>
      <c r="W196" s="77">
        <f>'3.ВС'!W164</f>
        <v>0</v>
      </c>
      <c r="X196" s="77">
        <f>'3.ВС'!X164</f>
        <v>0</v>
      </c>
      <c r="Y196" s="77">
        <f>'3.ВС'!Y164</f>
        <v>0</v>
      </c>
      <c r="Z196" s="77">
        <f>'3.ВС'!Z164</f>
        <v>0</v>
      </c>
      <c r="AA196" s="77">
        <f>'3.ВС'!AA164</f>
        <v>0</v>
      </c>
      <c r="AB196" s="77">
        <f>'3.ВС'!AB164</f>
        <v>0</v>
      </c>
      <c r="AC196" s="77">
        <f>'3.ВС'!AC164</f>
        <v>0</v>
      </c>
      <c r="AD196" s="77">
        <f>'3.ВС'!AD164</f>
        <v>0</v>
      </c>
      <c r="AE196" s="77">
        <f>'3.ВС'!AE164</f>
        <v>0</v>
      </c>
      <c r="AF196" s="77">
        <f>'3.ВС'!AF164</f>
        <v>0</v>
      </c>
      <c r="AG196" s="77">
        <f>'3.ВС'!AG164</f>
        <v>0</v>
      </c>
      <c r="AH196" s="77">
        <f>'3.ВС'!AH164</f>
        <v>0</v>
      </c>
      <c r="AI196" s="77">
        <f>'3.ВС'!AI164</f>
        <v>0</v>
      </c>
      <c r="AJ196" s="77">
        <f>'3.ВС'!AJ164</f>
        <v>0</v>
      </c>
      <c r="AK196" s="77">
        <f>'3.ВС'!AK164</f>
        <v>0</v>
      </c>
      <c r="AL196" s="77">
        <f>'3.ВС'!AL164</f>
        <v>0</v>
      </c>
      <c r="AM196" s="77">
        <f>'3.ВС'!AM164</f>
        <v>0</v>
      </c>
      <c r="AN196" s="77">
        <f>'3.ВС'!AN164</f>
        <v>0</v>
      </c>
      <c r="AO196" s="77">
        <f>'3.ВС'!AO164</f>
        <v>0</v>
      </c>
      <c r="AP196" s="77">
        <f>'3.ВС'!AP164</f>
        <v>0</v>
      </c>
      <c r="AQ196" s="77">
        <f>'3.ВС'!AQ164</f>
        <v>0</v>
      </c>
      <c r="AR196" s="77">
        <f>'3.ВС'!AR164</f>
        <v>0</v>
      </c>
      <c r="AS196" s="77">
        <f>'3.ВС'!AS164</f>
        <v>0</v>
      </c>
      <c r="AT196" s="77">
        <f>'3.ВС'!AT164</f>
        <v>0</v>
      </c>
      <c r="AU196" s="77">
        <f>'3.ВС'!AU164</f>
        <v>0</v>
      </c>
      <c r="AV196" s="77">
        <f>'3.ВС'!AV164</f>
        <v>0</v>
      </c>
      <c r="AW196" s="77">
        <f>'3.ВС'!AW164</f>
        <v>0</v>
      </c>
      <c r="AX196" s="77">
        <f>'3.ВС'!AX164</f>
        <v>0</v>
      </c>
      <c r="AY196" s="77">
        <f>'3.ВС'!AY164</f>
        <v>0</v>
      </c>
      <c r="AZ196" s="77">
        <f>'3.ВС'!AZ164</f>
        <v>0</v>
      </c>
      <c r="BA196" s="77">
        <f>'3.ВС'!BA164</f>
        <v>0</v>
      </c>
      <c r="BB196" s="103">
        <v>0</v>
      </c>
      <c r="BC196" s="103">
        <v>0</v>
      </c>
    </row>
    <row r="197" spans="1:55" s="11" customFormat="1" ht="27.75" hidden="1" customHeight="1" x14ac:dyDescent="0.25">
      <c r="A197" s="27" t="s">
        <v>466</v>
      </c>
      <c r="B197" s="27"/>
      <c r="C197" s="27"/>
      <c r="D197" s="103"/>
      <c r="E197" s="12">
        <v>851</v>
      </c>
      <c r="F197" s="62" t="s">
        <v>375</v>
      </c>
      <c r="G197" s="62" t="s">
        <v>401</v>
      </c>
      <c r="H197" s="62"/>
      <c r="I197" s="63"/>
      <c r="J197" s="77">
        <f>J198</f>
        <v>0</v>
      </c>
      <c r="K197" s="77">
        <f t="shared" ref="K197:BA199" si="124">K198</f>
        <v>0</v>
      </c>
      <c r="L197" s="77">
        <f t="shared" si="124"/>
        <v>0</v>
      </c>
      <c r="M197" s="77">
        <f t="shared" si="124"/>
        <v>0</v>
      </c>
      <c r="N197" s="77">
        <f t="shared" si="124"/>
        <v>0</v>
      </c>
      <c r="O197" s="77">
        <f t="shared" si="124"/>
        <v>0</v>
      </c>
      <c r="P197" s="77">
        <f t="shared" si="124"/>
        <v>0</v>
      </c>
      <c r="Q197" s="77">
        <f t="shared" si="124"/>
        <v>0</v>
      </c>
      <c r="R197" s="77">
        <f t="shared" si="124"/>
        <v>0</v>
      </c>
      <c r="S197" s="77">
        <f t="shared" si="124"/>
        <v>0</v>
      </c>
      <c r="T197" s="77">
        <f t="shared" si="124"/>
        <v>0</v>
      </c>
      <c r="U197" s="77">
        <f t="shared" si="124"/>
        <v>0</v>
      </c>
      <c r="V197" s="77">
        <f t="shared" si="124"/>
        <v>0</v>
      </c>
      <c r="W197" s="77">
        <f t="shared" si="124"/>
        <v>0</v>
      </c>
      <c r="X197" s="77">
        <f t="shared" si="124"/>
        <v>0</v>
      </c>
      <c r="Y197" s="77">
        <f t="shared" si="124"/>
        <v>0</v>
      </c>
      <c r="Z197" s="77">
        <f t="shared" si="124"/>
        <v>0</v>
      </c>
      <c r="AA197" s="77">
        <f t="shared" si="124"/>
        <v>0</v>
      </c>
      <c r="AB197" s="77">
        <f t="shared" si="124"/>
        <v>0</v>
      </c>
      <c r="AC197" s="77">
        <f t="shared" si="124"/>
        <v>0</v>
      </c>
      <c r="AD197" s="77">
        <f t="shared" si="124"/>
        <v>3327010.5300000003</v>
      </c>
      <c r="AE197" s="77">
        <f t="shared" si="124"/>
        <v>3160660</v>
      </c>
      <c r="AF197" s="77">
        <f t="shared" si="124"/>
        <v>166350.53</v>
      </c>
      <c r="AG197" s="77">
        <f t="shared" si="124"/>
        <v>0</v>
      </c>
      <c r="AH197" s="77">
        <f t="shared" si="124"/>
        <v>7.0000000000000007E-2</v>
      </c>
      <c r="AI197" s="77">
        <f t="shared" si="124"/>
        <v>0</v>
      </c>
      <c r="AJ197" s="77">
        <f t="shared" si="124"/>
        <v>7.0000000000000007E-2</v>
      </c>
      <c r="AK197" s="77">
        <f t="shared" si="124"/>
        <v>0</v>
      </c>
      <c r="AL197" s="77">
        <f t="shared" si="124"/>
        <v>3327010.6</v>
      </c>
      <c r="AM197" s="77">
        <f t="shared" si="124"/>
        <v>3160660</v>
      </c>
      <c r="AN197" s="77">
        <f t="shared" si="124"/>
        <v>166350.6</v>
      </c>
      <c r="AO197" s="77">
        <f t="shared" si="124"/>
        <v>0</v>
      </c>
      <c r="AP197" s="77">
        <f t="shared" si="124"/>
        <v>1004904.22</v>
      </c>
      <c r="AQ197" s="77">
        <f t="shared" si="124"/>
        <v>954659</v>
      </c>
      <c r="AR197" s="77">
        <f t="shared" si="124"/>
        <v>50245.22</v>
      </c>
      <c r="AS197" s="77">
        <f t="shared" si="124"/>
        <v>0</v>
      </c>
      <c r="AT197" s="77">
        <f t="shared" si="124"/>
        <v>0.08</v>
      </c>
      <c r="AU197" s="77">
        <f t="shared" si="124"/>
        <v>0</v>
      </c>
      <c r="AV197" s="77">
        <f t="shared" si="124"/>
        <v>0.08</v>
      </c>
      <c r="AW197" s="77">
        <f t="shared" si="124"/>
        <v>0</v>
      </c>
      <c r="AX197" s="77">
        <f t="shared" si="124"/>
        <v>1004904.2999999999</v>
      </c>
      <c r="AY197" s="77">
        <f t="shared" si="124"/>
        <v>954659</v>
      </c>
      <c r="AZ197" s="77">
        <f t="shared" si="124"/>
        <v>50245.3</v>
      </c>
      <c r="BA197" s="77">
        <f t="shared" si="124"/>
        <v>0</v>
      </c>
      <c r="BB197" s="103">
        <v>0</v>
      </c>
      <c r="BC197" s="103">
        <v>0</v>
      </c>
    </row>
    <row r="198" spans="1:55" s="11" customFormat="1" ht="27.75" hidden="1" customHeight="1" x14ac:dyDescent="0.25">
      <c r="A198" s="27" t="s">
        <v>467</v>
      </c>
      <c r="B198" s="27"/>
      <c r="C198" s="27"/>
      <c r="D198" s="103"/>
      <c r="E198" s="12">
        <v>851</v>
      </c>
      <c r="F198" s="63" t="s">
        <v>375</v>
      </c>
      <c r="G198" s="63" t="s">
        <v>401</v>
      </c>
      <c r="H198" s="60" t="s">
        <v>468</v>
      </c>
      <c r="I198" s="63"/>
      <c r="J198" s="77">
        <f t="shared" ref="J198:AS199" si="125">J199</f>
        <v>0</v>
      </c>
      <c r="K198" s="77">
        <f t="shared" si="125"/>
        <v>0</v>
      </c>
      <c r="L198" s="77">
        <f t="shared" si="125"/>
        <v>0</v>
      </c>
      <c r="M198" s="77">
        <f t="shared" si="125"/>
        <v>0</v>
      </c>
      <c r="N198" s="77">
        <f t="shared" si="125"/>
        <v>0</v>
      </c>
      <c r="O198" s="77">
        <f t="shared" si="125"/>
        <v>0</v>
      </c>
      <c r="P198" s="77">
        <f t="shared" si="125"/>
        <v>0</v>
      </c>
      <c r="Q198" s="77">
        <f t="shared" si="125"/>
        <v>0</v>
      </c>
      <c r="R198" s="77">
        <f t="shared" si="125"/>
        <v>0</v>
      </c>
      <c r="S198" s="77">
        <f t="shared" si="125"/>
        <v>0</v>
      </c>
      <c r="T198" s="77">
        <f t="shared" si="125"/>
        <v>0</v>
      </c>
      <c r="U198" s="77">
        <f t="shared" si="125"/>
        <v>0</v>
      </c>
      <c r="V198" s="77">
        <f t="shared" si="125"/>
        <v>0</v>
      </c>
      <c r="W198" s="77">
        <f t="shared" si="125"/>
        <v>0</v>
      </c>
      <c r="X198" s="77">
        <f t="shared" si="125"/>
        <v>0</v>
      </c>
      <c r="Y198" s="77">
        <f t="shared" si="125"/>
        <v>0</v>
      </c>
      <c r="Z198" s="77">
        <f t="shared" si="125"/>
        <v>0</v>
      </c>
      <c r="AA198" s="77">
        <f t="shared" si="125"/>
        <v>0</v>
      </c>
      <c r="AB198" s="77">
        <f t="shared" si="125"/>
        <v>0</v>
      </c>
      <c r="AC198" s="77">
        <f t="shared" si="125"/>
        <v>0</v>
      </c>
      <c r="AD198" s="77">
        <f t="shared" si="125"/>
        <v>3327010.5300000003</v>
      </c>
      <c r="AE198" s="77">
        <f t="shared" si="125"/>
        <v>3160660</v>
      </c>
      <c r="AF198" s="77">
        <f t="shared" si="125"/>
        <v>166350.53</v>
      </c>
      <c r="AG198" s="77">
        <f t="shared" si="125"/>
        <v>0</v>
      </c>
      <c r="AH198" s="77">
        <f t="shared" si="125"/>
        <v>7.0000000000000007E-2</v>
      </c>
      <c r="AI198" s="77">
        <f t="shared" si="125"/>
        <v>0</v>
      </c>
      <c r="AJ198" s="77">
        <f t="shared" si="125"/>
        <v>7.0000000000000007E-2</v>
      </c>
      <c r="AK198" s="77">
        <f t="shared" si="125"/>
        <v>0</v>
      </c>
      <c r="AL198" s="77">
        <f t="shared" si="125"/>
        <v>3327010.6</v>
      </c>
      <c r="AM198" s="77">
        <f t="shared" si="125"/>
        <v>3160660</v>
      </c>
      <c r="AN198" s="77">
        <f t="shared" si="125"/>
        <v>166350.6</v>
      </c>
      <c r="AO198" s="77">
        <f t="shared" si="125"/>
        <v>0</v>
      </c>
      <c r="AP198" s="77">
        <f t="shared" si="125"/>
        <v>1004904.22</v>
      </c>
      <c r="AQ198" s="77">
        <f t="shared" si="125"/>
        <v>954659</v>
      </c>
      <c r="AR198" s="77">
        <f t="shared" si="125"/>
        <v>50245.22</v>
      </c>
      <c r="AS198" s="77">
        <f t="shared" si="125"/>
        <v>0</v>
      </c>
      <c r="AT198" s="77">
        <f t="shared" si="124"/>
        <v>0.08</v>
      </c>
      <c r="AU198" s="77">
        <f t="shared" si="124"/>
        <v>0</v>
      </c>
      <c r="AV198" s="77">
        <f t="shared" si="124"/>
        <v>0.08</v>
      </c>
      <c r="AW198" s="77">
        <f t="shared" si="124"/>
        <v>0</v>
      </c>
      <c r="AX198" s="77">
        <f t="shared" si="124"/>
        <v>1004904.2999999999</v>
      </c>
      <c r="AY198" s="77">
        <f t="shared" si="124"/>
        <v>954659</v>
      </c>
      <c r="AZ198" s="77">
        <f t="shared" si="124"/>
        <v>50245.3</v>
      </c>
      <c r="BA198" s="77">
        <f t="shared" si="124"/>
        <v>0</v>
      </c>
      <c r="BB198" s="103">
        <v>0</v>
      </c>
      <c r="BC198" s="103">
        <v>0</v>
      </c>
    </row>
    <row r="199" spans="1:55" s="11" customFormat="1" ht="27.75" hidden="1" customHeight="1" x14ac:dyDescent="0.25">
      <c r="A199" s="27" t="s">
        <v>337</v>
      </c>
      <c r="B199" s="27"/>
      <c r="C199" s="27"/>
      <c r="D199" s="103"/>
      <c r="E199" s="12">
        <v>851</v>
      </c>
      <c r="F199" s="63" t="s">
        <v>375</v>
      </c>
      <c r="G199" s="63" t="s">
        <v>401</v>
      </c>
      <c r="H199" s="60" t="s">
        <v>468</v>
      </c>
      <c r="I199" s="63" t="s">
        <v>338</v>
      </c>
      <c r="J199" s="77">
        <f t="shared" si="125"/>
        <v>0</v>
      </c>
      <c r="K199" s="77">
        <f t="shared" si="125"/>
        <v>0</v>
      </c>
      <c r="L199" s="77">
        <f t="shared" si="125"/>
        <v>0</v>
      </c>
      <c r="M199" s="77">
        <f t="shared" si="125"/>
        <v>0</v>
      </c>
      <c r="N199" s="77">
        <f t="shared" si="125"/>
        <v>0</v>
      </c>
      <c r="O199" s="77">
        <f t="shared" si="125"/>
        <v>0</v>
      </c>
      <c r="P199" s="77">
        <f t="shared" si="125"/>
        <v>0</v>
      </c>
      <c r="Q199" s="77">
        <f t="shared" si="125"/>
        <v>0</v>
      </c>
      <c r="R199" s="77">
        <f t="shared" si="125"/>
        <v>0</v>
      </c>
      <c r="S199" s="77">
        <f t="shared" si="125"/>
        <v>0</v>
      </c>
      <c r="T199" s="77">
        <f t="shared" si="125"/>
        <v>0</v>
      </c>
      <c r="U199" s="77">
        <f t="shared" si="125"/>
        <v>0</v>
      </c>
      <c r="V199" s="77">
        <f t="shared" si="125"/>
        <v>0</v>
      </c>
      <c r="W199" s="77">
        <f t="shared" si="125"/>
        <v>0</v>
      </c>
      <c r="X199" s="77">
        <f t="shared" si="125"/>
        <v>0</v>
      </c>
      <c r="Y199" s="77">
        <f t="shared" si="125"/>
        <v>0</v>
      </c>
      <c r="Z199" s="77">
        <f t="shared" si="125"/>
        <v>0</v>
      </c>
      <c r="AA199" s="77">
        <f t="shared" si="125"/>
        <v>0</v>
      </c>
      <c r="AB199" s="77">
        <f t="shared" si="125"/>
        <v>0</v>
      </c>
      <c r="AC199" s="77">
        <f t="shared" si="125"/>
        <v>0</v>
      </c>
      <c r="AD199" s="77">
        <f t="shared" si="125"/>
        <v>3327010.5300000003</v>
      </c>
      <c r="AE199" s="77">
        <f t="shared" si="125"/>
        <v>3160660</v>
      </c>
      <c r="AF199" s="77">
        <f t="shared" si="125"/>
        <v>166350.53</v>
      </c>
      <c r="AG199" s="77">
        <f t="shared" si="125"/>
        <v>0</v>
      </c>
      <c r="AH199" s="77">
        <f t="shared" si="125"/>
        <v>7.0000000000000007E-2</v>
      </c>
      <c r="AI199" s="77">
        <f t="shared" si="125"/>
        <v>0</v>
      </c>
      <c r="AJ199" s="77">
        <f t="shared" si="125"/>
        <v>7.0000000000000007E-2</v>
      </c>
      <c r="AK199" s="77">
        <f t="shared" si="125"/>
        <v>0</v>
      </c>
      <c r="AL199" s="77">
        <f t="shared" si="125"/>
        <v>3327010.6</v>
      </c>
      <c r="AM199" s="77">
        <f t="shared" si="125"/>
        <v>3160660</v>
      </c>
      <c r="AN199" s="77">
        <f t="shared" si="125"/>
        <v>166350.6</v>
      </c>
      <c r="AO199" s="77">
        <f t="shared" si="125"/>
        <v>0</v>
      </c>
      <c r="AP199" s="77">
        <f t="shared" si="125"/>
        <v>1004904.22</v>
      </c>
      <c r="AQ199" s="77">
        <f t="shared" si="125"/>
        <v>954659</v>
      </c>
      <c r="AR199" s="77">
        <f t="shared" si="125"/>
        <v>50245.22</v>
      </c>
      <c r="AS199" s="77">
        <f t="shared" si="125"/>
        <v>0</v>
      </c>
      <c r="AT199" s="77">
        <f t="shared" si="124"/>
        <v>0.08</v>
      </c>
      <c r="AU199" s="77">
        <f t="shared" si="124"/>
        <v>0</v>
      </c>
      <c r="AV199" s="77">
        <f t="shared" si="124"/>
        <v>0.08</v>
      </c>
      <c r="AW199" s="77">
        <f t="shared" si="124"/>
        <v>0</v>
      </c>
      <c r="AX199" s="77">
        <f t="shared" si="124"/>
        <v>1004904.2999999999</v>
      </c>
      <c r="AY199" s="77">
        <f t="shared" si="124"/>
        <v>954659</v>
      </c>
      <c r="AZ199" s="77">
        <f t="shared" si="124"/>
        <v>50245.3</v>
      </c>
      <c r="BA199" s="77">
        <f t="shared" si="124"/>
        <v>0</v>
      </c>
      <c r="BB199" s="103">
        <v>0</v>
      </c>
      <c r="BC199" s="103">
        <v>0</v>
      </c>
    </row>
    <row r="200" spans="1:55" s="11" customFormat="1" ht="27.75" hidden="1" customHeight="1" x14ac:dyDescent="0.25">
      <c r="A200" s="27" t="s">
        <v>339</v>
      </c>
      <c r="B200" s="27"/>
      <c r="C200" s="27"/>
      <c r="D200" s="103"/>
      <c r="E200" s="12">
        <v>851</v>
      </c>
      <c r="F200" s="63" t="s">
        <v>375</v>
      </c>
      <c r="G200" s="63" t="s">
        <v>401</v>
      </c>
      <c r="H200" s="60" t="s">
        <v>468</v>
      </c>
      <c r="I200" s="63" t="s">
        <v>340</v>
      </c>
      <c r="J200" s="77">
        <f>'3.ВС'!J168</f>
        <v>0</v>
      </c>
      <c r="K200" s="77">
        <f>'3.ВС'!K168</f>
        <v>0</v>
      </c>
      <c r="L200" s="77">
        <f>'3.ВС'!L168</f>
        <v>0</v>
      </c>
      <c r="M200" s="77">
        <f>'3.ВС'!M168</f>
        <v>0</v>
      </c>
      <c r="N200" s="77">
        <f>'3.ВС'!N168</f>
        <v>0</v>
      </c>
      <c r="O200" s="77">
        <f>'3.ВС'!O168</f>
        <v>0</v>
      </c>
      <c r="P200" s="77">
        <f>'3.ВС'!P168</f>
        <v>0</v>
      </c>
      <c r="Q200" s="77">
        <f>'3.ВС'!Q168</f>
        <v>0</v>
      </c>
      <c r="R200" s="77">
        <f>'3.ВС'!R168</f>
        <v>0</v>
      </c>
      <c r="S200" s="77">
        <f>'3.ВС'!S168</f>
        <v>0</v>
      </c>
      <c r="T200" s="77">
        <f>'3.ВС'!T168</f>
        <v>0</v>
      </c>
      <c r="U200" s="77">
        <f>'3.ВС'!U168</f>
        <v>0</v>
      </c>
      <c r="V200" s="77">
        <f>'3.ВС'!V168</f>
        <v>0</v>
      </c>
      <c r="W200" s="77">
        <f>'3.ВС'!W168</f>
        <v>0</v>
      </c>
      <c r="X200" s="77">
        <f>'3.ВС'!X168</f>
        <v>0</v>
      </c>
      <c r="Y200" s="77">
        <f>'3.ВС'!Y168</f>
        <v>0</v>
      </c>
      <c r="Z200" s="77">
        <f>'3.ВС'!Z168</f>
        <v>0</v>
      </c>
      <c r="AA200" s="77">
        <f>'3.ВС'!AA168</f>
        <v>0</v>
      </c>
      <c r="AB200" s="77">
        <f>'3.ВС'!AB168</f>
        <v>0</v>
      </c>
      <c r="AC200" s="77">
        <f>'3.ВС'!AC168</f>
        <v>0</v>
      </c>
      <c r="AD200" s="77">
        <f>'3.ВС'!AD168</f>
        <v>3327010.5300000003</v>
      </c>
      <c r="AE200" s="77">
        <f>'3.ВС'!AE168</f>
        <v>3160660</v>
      </c>
      <c r="AF200" s="77">
        <f>'3.ВС'!AF168</f>
        <v>166350.53</v>
      </c>
      <c r="AG200" s="77">
        <f>'3.ВС'!AG168</f>
        <v>0</v>
      </c>
      <c r="AH200" s="77">
        <f>'3.ВС'!AH168</f>
        <v>7.0000000000000007E-2</v>
      </c>
      <c r="AI200" s="77">
        <f>'3.ВС'!AI168</f>
        <v>0</v>
      </c>
      <c r="AJ200" s="77">
        <f>'3.ВС'!AJ168</f>
        <v>7.0000000000000007E-2</v>
      </c>
      <c r="AK200" s="77">
        <f>'3.ВС'!AK168</f>
        <v>0</v>
      </c>
      <c r="AL200" s="77">
        <f>'3.ВС'!AL168</f>
        <v>3327010.6</v>
      </c>
      <c r="AM200" s="77">
        <f>'3.ВС'!AM168</f>
        <v>3160660</v>
      </c>
      <c r="AN200" s="77">
        <f>'3.ВС'!AN168</f>
        <v>166350.6</v>
      </c>
      <c r="AO200" s="77">
        <f>'3.ВС'!AO168</f>
        <v>0</v>
      </c>
      <c r="AP200" s="77">
        <f>'3.ВС'!AP168</f>
        <v>1004904.22</v>
      </c>
      <c r="AQ200" s="77">
        <f>'3.ВС'!AQ168</f>
        <v>954659</v>
      </c>
      <c r="AR200" s="77">
        <f>'3.ВС'!AR168</f>
        <v>50245.22</v>
      </c>
      <c r="AS200" s="77">
        <f>'3.ВС'!AS168</f>
        <v>0</v>
      </c>
      <c r="AT200" s="77">
        <f>'3.ВС'!AT168</f>
        <v>0.08</v>
      </c>
      <c r="AU200" s="77">
        <f>'3.ВС'!AU168</f>
        <v>0</v>
      </c>
      <c r="AV200" s="77">
        <f>'3.ВС'!AV168</f>
        <v>0.08</v>
      </c>
      <c r="AW200" s="77">
        <f>'3.ВС'!AW168</f>
        <v>0</v>
      </c>
      <c r="AX200" s="77">
        <f>'3.ВС'!AX168</f>
        <v>1004904.2999999999</v>
      </c>
      <c r="AY200" s="77">
        <f>'3.ВС'!AY168</f>
        <v>954659</v>
      </c>
      <c r="AZ200" s="77">
        <f>'3.ВС'!AZ168</f>
        <v>50245.3</v>
      </c>
      <c r="BA200" s="77">
        <f>'3.ВС'!BA168</f>
        <v>0</v>
      </c>
      <c r="BB200" s="103">
        <v>0</v>
      </c>
      <c r="BC200" s="103">
        <v>0</v>
      </c>
    </row>
    <row r="201" spans="1:55" s="116" customFormat="1" ht="27.75" customHeight="1" x14ac:dyDescent="0.25">
      <c r="A201" s="111" t="s">
        <v>469</v>
      </c>
      <c r="B201" s="111"/>
      <c r="C201" s="111"/>
      <c r="D201" s="123"/>
      <c r="E201" s="128">
        <v>851</v>
      </c>
      <c r="F201" s="119" t="s">
        <v>375</v>
      </c>
      <c r="G201" s="119" t="s">
        <v>375</v>
      </c>
      <c r="H201" s="119"/>
      <c r="I201" s="113"/>
      <c r="J201" s="76">
        <f>J208+J205+J202+J211</f>
        <v>11852348.51</v>
      </c>
      <c r="K201" s="76">
        <f t="shared" ref="K201:BA201" si="126">K208+K205+K202+K211</f>
        <v>11733824.51</v>
      </c>
      <c r="L201" s="76">
        <f t="shared" si="126"/>
        <v>118524</v>
      </c>
      <c r="M201" s="76">
        <f t="shared" si="126"/>
        <v>0</v>
      </c>
      <c r="N201" s="76">
        <f t="shared" si="126"/>
        <v>4702696.45</v>
      </c>
      <c r="O201" s="76">
        <f t="shared" si="126"/>
        <v>4258910</v>
      </c>
      <c r="P201" s="76">
        <f t="shared" si="126"/>
        <v>443786.45</v>
      </c>
      <c r="Q201" s="76">
        <f t="shared" si="126"/>
        <v>0</v>
      </c>
      <c r="R201" s="76">
        <f t="shared" si="126"/>
        <v>16555044.959999999</v>
      </c>
      <c r="S201" s="76">
        <f t="shared" si="126"/>
        <v>15992734.51</v>
      </c>
      <c r="T201" s="76">
        <f t="shared" si="126"/>
        <v>562310.44999999995</v>
      </c>
      <c r="U201" s="76">
        <f t="shared" si="126"/>
        <v>0</v>
      </c>
      <c r="V201" s="76">
        <f t="shared" si="126"/>
        <v>-2724000</v>
      </c>
      <c r="W201" s="76">
        <f t="shared" si="126"/>
        <v>-2300000</v>
      </c>
      <c r="X201" s="76">
        <f t="shared" si="126"/>
        <v>-424000</v>
      </c>
      <c r="Y201" s="76">
        <f t="shared" si="126"/>
        <v>0</v>
      </c>
      <c r="Z201" s="76">
        <f t="shared" si="126"/>
        <v>13831044.959999999</v>
      </c>
      <c r="AA201" s="76">
        <f t="shared" si="126"/>
        <v>13692734.51</v>
      </c>
      <c r="AB201" s="76">
        <f t="shared" si="126"/>
        <v>138310.45000000001</v>
      </c>
      <c r="AC201" s="76">
        <f t="shared" si="126"/>
        <v>0</v>
      </c>
      <c r="AD201" s="76">
        <f t="shared" si="126"/>
        <v>20446362.829999998</v>
      </c>
      <c r="AE201" s="76">
        <f t="shared" si="126"/>
        <v>20241897.829999998</v>
      </c>
      <c r="AF201" s="76">
        <f t="shared" si="126"/>
        <v>204465</v>
      </c>
      <c r="AG201" s="76">
        <f t="shared" si="126"/>
        <v>0</v>
      </c>
      <c r="AH201" s="76">
        <f t="shared" si="126"/>
        <v>0</v>
      </c>
      <c r="AI201" s="76">
        <f t="shared" si="126"/>
        <v>0</v>
      </c>
      <c r="AJ201" s="76">
        <f t="shared" si="126"/>
        <v>0</v>
      </c>
      <c r="AK201" s="76">
        <f t="shared" si="126"/>
        <v>0</v>
      </c>
      <c r="AL201" s="76">
        <f t="shared" si="126"/>
        <v>20446362.829999998</v>
      </c>
      <c r="AM201" s="76">
        <f t="shared" si="126"/>
        <v>20241897.829999998</v>
      </c>
      <c r="AN201" s="76">
        <f t="shared" si="126"/>
        <v>204465</v>
      </c>
      <c r="AO201" s="76">
        <f t="shared" si="126"/>
        <v>0</v>
      </c>
      <c r="AP201" s="76">
        <f t="shared" si="126"/>
        <v>3800000</v>
      </c>
      <c r="AQ201" s="76">
        <f t="shared" si="126"/>
        <v>3762000</v>
      </c>
      <c r="AR201" s="76">
        <f t="shared" si="126"/>
        <v>38000</v>
      </c>
      <c r="AS201" s="76">
        <f t="shared" si="126"/>
        <v>0</v>
      </c>
      <c r="AT201" s="76">
        <f t="shared" si="126"/>
        <v>0</v>
      </c>
      <c r="AU201" s="76">
        <f t="shared" si="126"/>
        <v>0</v>
      </c>
      <c r="AV201" s="76">
        <f t="shared" si="126"/>
        <v>0</v>
      </c>
      <c r="AW201" s="76">
        <f t="shared" si="126"/>
        <v>0</v>
      </c>
      <c r="AX201" s="76">
        <f t="shared" si="126"/>
        <v>3800000</v>
      </c>
      <c r="AY201" s="76">
        <f t="shared" si="126"/>
        <v>3762000</v>
      </c>
      <c r="AZ201" s="76">
        <f t="shared" si="126"/>
        <v>38000</v>
      </c>
      <c r="BA201" s="76">
        <f t="shared" si="126"/>
        <v>0</v>
      </c>
      <c r="BB201" s="123">
        <v>0</v>
      </c>
      <c r="BC201" s="123">
        <v>0</v>
      </c>
    </row>
    <row r="202" spans="1:55" s="11" customFormat="1" ht="27.75" hidden="1" customHeight="1" x14ac:dyDescent="0.25">
      <c r="A202" s="27" t="s">
        <v>462</v>
      </c>
      <c r="B202" s="27"/>
      <c r="C202" s="27"/>
      <c r="D202" s="103"/>
      <c r="E202" s="12">
        <v>851</v>
      </c>
      <c r="F202" s="62" t="s">
        <v>375</v>
      </c>
      <c r="G202" s="62" t="s">
        <v>375</v>
      </c>
      <c r="H202" s="12" t="s">
        <v>470</v>
      </c>
      <c r="I202" s="63"/>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103">
        <v>0</v>
      </c>
      <c r="BC202" s="103">
        <v>0</v>
      </c>
    </row>
    <row r="203" spans="1:55" s="11" customFormat="1" ht="27.75" hidden="1" customHeight="1" x14ac:dyDescent="0.25">
      <c r="A203" s="27" t="s">
        <v>452</v>
      </c>
      <c r="B203" s="27"/>
      <c r="C203" s="27"/>
      <c r="D203" s="103"/>
      <c r="E203" s="12">
        <v>851</v>
      </c>
      <c r="F203" s="62" t="s">
        <v>375</v>
      </c>
      <c r="G203" s="62" t="s">
        <v>375</v>
      </c>
      <c r="H203" s="12" t="s">
        <v>470</v>
      </c>
      <c r="I203" s="63" t="s">
        <v>453</v>
      </c>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103">
        <v>0</v>
      </c>
      <c r="BC203" s="103">
        <v>0</v>
      </c>
    </row>
    <row r="204" spans="1:55" s="11" customFormat="1" ht="27.75" hidden="1" customHeight="1" x14ac:dyDescent="0.25">
      <c r="A204" s="27" t="s">
        <v>454</v>
      </c>
      <c r="B204" s="27"/>
      <c r="C204" s="27"/>
      <c r="D204" s="103"/>
      <c r="E204" s="12">
        <v>851</v>
      </c>
      <c r="F204" s="62" t="s">
        <v>375</v>
      </c>
      <c r="G204" s="62" t="s">
        <v>375</v>
      </c>
      <c r="H204" s="12" t="s">
        <v>470</v>
      </c>
      <c r="I204" s="63" t="s">
        <v>455</v>
      </c>
      <c r="J204" s="77">
        <f>'3.ВС'!J172</f>
        <v>0</v>
      </c>
      <c r="K204" s="77">
        <f>'3.ВС'!K172</f>
        <v>0</v>
      </c>
      <c r="L204" s="77">
        <f>'3.ВС'!L172</f>
        <v>0</v>
      </c>
      <c r="M204" s="77">
        <f>'3.ВС'!M172</f>
        <v>0</v>
      </c>
      <c r="N204" s="77">
        <f>'3.ВС'!N172</f>
        <v>0</v>
      </c>
      <c r="O204" s="77">
        <f>'3.ВС'!O172</f>
        <v>0</v>
      </c>
      <c r="P204" s="77">
        <f>'3.ВС'!P172</f>
        <v>0</v>
      </c>
      <c r="Q204" s="77">
        <f>'3.ВС'!Q172</f>
        <v>0</v>
      </c>
      <c r="R204" s="77">
        <f>'3.ВС'!R172</f>
        <v>0</v>
      </c>
      <c r="S204" s="77">
        <f>'3.ВС'!S172</f>
        <v>0</v>
      </c>
      <c r="T204" s="77">
        <f>'3.ВС'!T172</f>
        <v>0</v>
      </c>
      <c r="U204" s="77">
        <f>'3.ВС'!U172</f>
        <v>0</v>
      </c>
      <c r="V204" s="77">
        <f>'3.ВС'!V172</f>
        <v>0</v>
      </c>
      <c r="W204" s="77">
        <f>'3.ВС'!W172</f>
        <v>0</v>
      </c>
      <c r="X204" s="77">
        <f>'3.ВС'!X172</f>
        <v>0</v>
      </c>
      <c r="Y204" s="77">
        <f>'3.ВС'!Y172</f>
        <v>0</v>
      </c>
      <c r="Z204" s="77">
        <f>'3.ВС'!Z172</f>
        <v>0</v>
      </c>
      <c r="AA204" s="77">
        <f>'3.ВС'!AA172</f>
        <v>0</v>
      </c>
      <c r="AB204" s="77">
        <f>'3.ВС'!AB172</f>
        <v>0</v>
      </c>
      <c r="AC204" s="77">
        <f>'3.ВС'!AC172</f>
        <v>0</v>
      </c>
      <c r="AD204" s="77">
        <f>'3.ВС'!AD172</f>
        <v>0</v>
      </c>
      <c r="AE204" s="77">
        <f>'3.ВС'!AE172</f>
        <v>0</v>
      </c>
      <c r="AF204" s="77">
        <f>'3.ВС'!AF172</f>
        <v>0</v>
      </c>
      <c r="AG204" s="77">
        <f>'3.ВС'!AG172</f>
        <v>0</v>
      </c>
      <c r="AH204" s="77">
        <f>'3.ВС'!AH172</f>
        <v>0</v>
      </c>
      <c r="AI204" s="77">
        <f>'3.ВС'!AI172</f>
        <v>0</v>
      </c>
      <c r="AJ204" s="77">
        <f>'3.ВС'!AJ172</f>
        <v>0</v>
      </c>
      <c r="AK204" s="77">
        <f>'3.ВС'!AK172</f>
        <v>0</v>
      </c>
      <c r="AL204" s="77">
        <f>'3.ВС'!AL172</f>
        <v>0</v>
      </c>
      <c r="AM204" s="77">
        <f>'3.ВС'!AM172</f>
        <v>0</v>
      </c>
      <c r="AN204" s="77">
        <f>'3.ВС'!AN172</f>
        <v>0</v>
      </c>
      <c r="AO204" s="77">
        <f>'3.ВС'!AO172</f>
        <v>0</v>
      </c>
      <c r="AP204" s="77">
        <f>'3.ВС'!AP172</f>
        <v>0</v>
      </c>
      <c r="AQ204" s="77">
        <f>'3.ВС'!AQ172</f>
        <v>0</v>
      </c>
      <c r="AR204" s="77">
        <f>'3.ВС'!AR172</f>
        <v>0</v>
      </c>
      <c r="AS204" s="77">
        <f>'3.ВС'!AS172</f>
        <v>0</v>
      </c>
      <c r="AT204" s="77">
        <f>'3.ВС'!AT172</f>
        <v>0</v>
      </c>
      <c r="AU204" s="77">
        <f>'3.ВС'!AU172</f>
        <v>0</v>
      </c>
      <c r="AV204" s="77">
        <f>'3.ВС'!AV172</f>
        <v>0</v>
      </c>
      <c r="AW204" s="77">
        <f>'3.ВС'!AW172</f>
        <v>0</v>
      </c>
      <c r="AX204" s="77">
        <f>'3.ВС'!AX172</f>
        <v>0</v>
      </c>
      <c r="AY204" s="77">
        <f>'3.ВС'!AY172</f>
        <v>0</v>
      </c>
      <c r="AZ204" s="77">
        <f>'3.ВС'!AZ172</f>
        <v>0</v>
      </c>
      <c r="BA204" s="77">
        <f>'3.ВС'!BA172</f>
        <v>0</v>
      </c>
      <c r="BB204" s="103">
        <v>0</v>
      </c>
      <c r="BC204" s="103">
        <v>0</v>
      </c>
    </row>
    <row r="205" spans="1:55" s="11" customFormat="1" ht="27.75" hidden="1" customHeight="1" x14ac:dyDescent="0.25">
      <c r="A205" s="61" t="s">
        <v>471</v>
      </c>
      <c r="B205" s="27"/>
      <c r="C205" s="27"/>
      <c r="D205" s="103"/>
      <c r="E205" s="62">
        <v>851</v>
      </c>
      <c r="F205" s="62" t="s">
        <v>375</v>
      </c>
      <c r="G205" s="62" t="s">
        <v>375</v>
      </c>
      <c r="H205" s="60" t="s">
        <v>472</v>
      </c>
      <c r="I205" s="63"/>
      <c r="J205" s="77">
        <f t="shared" ref="J205:AT206" si="127">J206</f>
        <v>11852348.51</v>
      </c>
      <c r="K205" s="77">
        <f t="shared" si="127"/>
        <v>11733824.51</v>
      </c>
      <c r="L205" s="77">
        <f t="shared" si="127"/>
        <v>118524</v>
      </c>
      <c r="M205" s="77">
        <f t="shared" si="127"/>
        <v>0</v>
      </c>
      <c r="N205" s="77">
        <f t="shared" si="127"/>
        <v>1978696.45</v>
      </c>
      <c r="O205" s="77">
        <f t="shared" si="127"/>
        <v>1958910</v>
      </c>
      <c r="P205" s="77">
        <f t="shared" si="127"/>
        <v>19786.45</v>
      </c>
      <c r="Q205" s="77">
        <f t="shared" si="127"/>
        <v>0</v>
      </c>
      <c r="R205" s="77">
        <f t="shared" si="127"/>
        <v>13831044.959999999</v>
      </c>
      <c r="S205" s="77">
        <f t="shared" si="127"/>
        <v>13692734.51</v>
      </c>
      <c r="T205" s="77">
        <f t="shared" si="127"/>
        <v>138310.45000000001</v>
      </c>
      <c r="U205" s="77">
        <f t="shared" si="127"/>
        <v>0</v>
      </c>
      <c r="V205" s="77">
        <f t="shared" si="127"/>
        <v>0</v>
      </c>
      <c r="W205" s="77">
        <f t="shared" si="127"/>
        <v>0</v>
      </c>
      <c r="X205" s="77">
        <f t="shared" si="127"/>
        <v>0</v>
      </c>
      <c r="Y205" s="77">
        <f t="shared" si="127"/>
        <v>0</v>
      </c>
      <c r="Z205" s="77">
        <f t="shared" si="127"/>
        <v>13831044.959999999</v>
      </c>
      <c r="AA205" s="77">
        <f t="shared" si="127"/>
        <v>13692734.51</v>
      </c>
      <c r="AB205" s="77">
        <f t="shared" si="127"/>
        <v>138310.45000000001</v>
      </c>
      <c r="AC205" s="77">
        <f t="shared" si="127"/>
        <v>0</v>
      </c>
      <c r="AD205" s="77">
        <f t="shared" si="127"/>
        <v>20446362.829999998</v>
      </c>
      <c r="AE205" s="77">
        <f t="shared" si="127"/>
        <v>20241897.829999998</v>
      </c>
      <c r="AF205" s="77">
        <f t="shared" si="127"/>
        <v>204465</v>
      </c>
      <c r="AG205" s="77">
        <f t="shared" si="127"/>
        <v>0</v>
      </c>
      <c r="AH205" s="77">
        <f t="shared" si="127"/>
        <v>0</v>
      </c>
      <c r="AI205" s="77">
        <f t="shared" si="127"/>
        <v>0</v>
      </c>
      <c r="AJ205" s="77">
        <f t="shared" si="127"/>
        <v>0</v>
      </c>
      <c r="AK205" s="77">
        <f t="shared" si="127"/>
        <v>0</v>
      </c>
      <c r="AL205" s="77">
        <f t="shared" si="127"/>
        <v>20446362.829999998</v>
      </c>
      <c r="AM205" s="77">
        <f t="shared" si="127"/>
        <v>20241897.829999998</v>
      </c>
      <c r="AN205" s="77">
        <f t="shared" si="127"/>
        <v>204465</v>
      </c>
      <c r="AO205" s="77">
        <f t="shared" si="127"/>
        <v>0</v>
      </c>
      <c r="AP205" s="77">
        <f t="shared" si="127"/>
        <v>3800000</v>
      </c>
      <c r="AQ205" s="77">
        <f t="shared" si="127"/>
        <v>3762000</v>
      </c>
      <c r="AR205" s="77">
        <f t="shared" si="127"/>
        <v>38000</v>
      </c>
      <c r="AS205" s="77">
        <f t="shared" si="127"/>
        <v>0</v>
      </c>
      <c r="AT205" s="77">
        <f t="shared" si="127"/>
        <v>0</v>
      </c>
      <c r="AU205" s="77">
        <f t="shared" ref="AU205:BA206" si="128">AU206</f>
        <v>0</v>
      </c>
      <c r="AV205" s="77">
        <f t="shared" si="128"/>
        <v>0</v>
      </c>
      <c r="AW205" s="77">
        <f t="shared" si="128"/>
        <v>0</v>
      </c>
      <c r="AX205" s="77">
        <f t="shared" si="128"/>
        <v>3800000</v>
      </c>
      <c r="AY205" s="77">
        <f t="shared" si="128"/>
        <v>3762000</v>
      </c>
      <c r="AZ205" s="77">
        <f t="shared" si="128"/>
        <v>38000</v>
      </c>
      <c r="BA205" s="77">
        <f t="shared" si="128"/>
        <v>0</v>
      </c>
      <c r="BB205" s="103">
        <v>0</v>
      </c>
      <c r="BC205" s="103">
        <v>0</v>
      </c>
    </row>
    <row r="206" spans="1:55" s="11" customFormat="1" ht="27.75" hidden="1" customHeight="1" x14ac:dyDescent="0.25">
      <c r="A206" s="61" t="s">
        <v>452</v>
      </c>
      <c r="B206" s="27"/>
      <c r="C206" s="27"/>
      <c r="D206" s="103"/>
      <c r="E206" s="62">
        <v>851</v>
      </c>
      <c r="F206" s="62" t="s">
        <v>375</v>
      </c>
      <c r="G206" s="62" t="s">
        <v>375</v>
      </c>
      <c r="H206" s="60" t="s">
        <v>472</v>
      </c>
      <c r="I206" s="63" t="s">
        <v>453</v>
      </c>
      <c r="J206" s="77">
        <f t="shared" si="127"/>
        <v>11852348.51</v>
      </c>
      <c r="K206" s="77">
        <f t="shared" si="127"/>
        <v>11733824.51</v>
      </c>
      <c r="L206" s="77">
        <f t="shared" si="127"/>
        <v>118524</v>
      </c>
      <c r="M206" s="77">
        <f t="shared" si="127"/>
        <v>0</v>
      </c>
      <c r="N206" s="77">
        <f t="shared" si="127"/>
        <v>1978696.45</v>
      </c>
      <c r="O206" s="77">
        <f t="shared" si="127"/>
        <v>1958910</v>
      </c>
      <c r="P206" s="77">
        <f t="shared" si="127"/>
        <v>19786.45</v>
      </c>
      <c r="Q206" s="77">
        <f t="shared" si="127"/>
        <v>0</v>
      </c>
      <c r="R206" s="77">
        <f t="shared" si="127"/>
        <v>13831044.959999999</v>
      </c>
      <c r="S206" s="77">
        <f t="shared" si="127"/>
        <v>13692734.51</v>
      </c>
      <c r="T206" s="77">
        <f t="shared" si="127"/>
        <v>138310.45000000001</v>
      </c>
      <c r="U206" s="77">
        <f t="shared" si="127"/>
        <v>0</v>
      </c>
      <c r="V206" s="77">
        <f t="shared" si="127"/>
        <v>0</v>
      </c>
      <c r="W206" s="77">
        <f t="shared" si="127"/>
        <v>0</v>
      </c>
      <c r="X206" s="77">
        <f t="shared" si="127"/>
        <v>0</v>
      </c>
      <c r="Y206" s="77">
        <f t="shared" si="127"/>
        <v>0</v>
      </c>
      <c r="Z206" s="77">
        <f t="shared" si="127"/>
        <v>13831044.959999999</v>
      </c>
      <c r="AA206" s="77">
        <f t="shared" si="127"/>
        <v>13692734.51</v>
      </c>
      <c r="AB206" s="77">
        <f t="shared" si="127"/>
        <v>138310.45000000001</v>
      </c>
      <c r="AC206" s="77">
        <f t="shared" si="127"/>
        <v>0</v>
      </c>
      <c r="AD206" s="77">
        <f t="shared" si="127"/>
        <v>20446362.829999998</v>
      </c>
      <c r="AE206" s="77">
        <f t="shared" si="127"/>
        <v>20241897.829999998</v>
      </c>
      <c r="AF206" s="77">
        <f t="shared" si="127"/>
        <v>204465</v>
      </c>
      <c r="AG206" s="77">
        <f t="shared" si="127"/>
        <v>0</v>
      </c>
      <c r="AH206" s="77">
        <f t="shared" si="127"/>
        <v>0</v>
      </c>
      <c r="AI206" s="77">
        <f t="shared" si="127"/>
        <v>0</v>
      </c>
      <c r="AJ206" s="77">
        <f t="shared" si="127"/>
        <v>0</v>
      </c>
      <c r="AK206" s="77">
        <f t="shared" si="127"/>
        <v>0</v>
      </c>
      <c r="AL206" s="77">
        <f t="shared" si="127"/>
        <v>20446362.829999998</v>
      </c>
      <c r="AM206" s="77">
        <f t="shared" si="127"/>
        <v>20241897.829999998</v>
      </c>
      <c r="AN206" s="77">
        <f t="shared" si="127"/>
        <v>204465</v>
      </c>
      <c r="AO206" s="77">
        <f t="shared" si="127"/>
        <v>0</v>
      </c>
      <c r="AP206" s="77">
        <f t="shared" si="127"/>
        <v>3800000</v>
      </c>
      <c r="AQ206" s="77">
        <f t="shared" si="127"/>
        <v>3762000</v>
      </c>
      <c r="AR206" s="77">
        <f t="shared" si="127"/>
        <v>38000</v>
      </c>
      <c r="AS206" s="77">
        <f t="shared" si="127"/>
        <v>0</v>
      </c>
      <c r="AT206" s="77">
        <f t="shared" si="127"/>
        <v>0</v>
      </c>
      <c r="AU206" s="77">
        <f t="shared" si="128"/>
        <v>0</v>
      </c>
      <c r="AV206" s="77">
        <f t="shared" si="128"/>
        <v>0</v>
      </c>
      <c r="AW206" s="77">
        <f t="shared" si="128"/>
        <v>0</v>
      </c>
      <c r="AX206" s="77">
        <f t="shared" si="128"/>
        <v>3800000</v>
      </c>
      <c r="AY206" s="77">
        <f t="shared" si="128"/>
        <v>3762000</v>
      </c>
      <c r="AZ206" s="77">
        <f t="shared" si="128"/>
        <v>38000</v>
      </c>
      <c r="BA206" s="77">
        <f t="shared" si="128"/>
        <v>0</v>
      </c>
      <c r="BB206" s="103">
        <v>0</v>
      </c>
      <c r="BC206" s="103">
        <v>0</v>
      </c>
    </row>
    <row r="207" spans="1:55" s="11" customFormat="1" ht="27.75" hidden="1" customHeight="1" x14ac:dyDescent="0.25">
      <c r="A207" s="61" t="s">
        <v>454</v>
      </c>
      <c r="B207" s="27"/>
      <c r="C207" s="27"/>
      <c r="D207" s="103"/>
      <c r="E207" s="62">
        <v>851</v>
      </c>
      <c r="F207" s="62" t="s">
        <v>375</v>
      </c>
      <c r="G207" s="62" t="s">
        <v>375</v>
      </c>
      <c r="H207" s="60" t="s">
        <v>472</v>
      </c>
      <c r="I207" s="63" t="s">
        <v>455</v>
      </c>
      <c r="J207" s="122">
        <f>'3.ВС'!J175</f>
        <v>11852348.51</v>
      </c>
      <c r="K207" s="122">
        <f>'3.ВС'!K175</f>
        <v>11733824.51</v>
      </c>
      <c r="L207" s="122">
        <f>'3.ВС'!L175</f>
        <v>118524</v>
      </c>
      <c r="M207" s="122">
        <f>'3.ВС'!M175</f>
        <v>0</v>
      </c>
      <c r="N207" s="122">
        <f>'3.ВС'!N175</f>
        <v>1978696.45</v>
      </c>
      <c r="O207" s="122">
        <f>'3.ВС'!O175</f>
        <v>1958910</v>
      </c>
      <c r="P207" s="122">
        <f>'3.ВС'!P175</f>
        <v>19786.45</v>
      </c>
      <c r="Q207" s="122">
        <f>'3.ВС'!Q175</f>
        <v>0</v>
      </c>
      <c r="R207" s="122">
        <f>'3.ВС'!R175</f>
        <v>13831044.959999999</v>
      </c>
      <c r="S207" s="122">
        <f>'3.ВС'!S175</f>
        <v>13692734.51</v>
      </c>
      <c r="T207" s="122">
        <f>'3.ВС'!T175</f>
        <v>138310.45000000001</v>
      </c>
      <c r="U207" s="122">
        <f>'3.ВС'!U175</f>
        <v>0</v>
      </c>
      <c r="V207" s="122">
        <f>'3.ВС'!V175</f>
        <v>0</v>
      </c>
      <c r="W207" s="122">
        <f>'3.ВС'!W175</f>
        <v>0</v>
      </c>
      <c r="X207" s="122">
        <f>'3.ВС'!X175</f>
        <v>0</v>
      </c>
      <c r="Y207" s="122">
        <f>'3.ВС'!Y175</f>
        <v>0</v>
      </c>
      <c r="Z207" s="122">
        <f>'3.ВС'!Z175</f>
        <v>13831044.959999999</v>
      </c>
      <c r="AA207" s="122">
        <f>'3.ВС'!AA175</f>
        <v>13692734.51</v>
      </c>
      <c r="AB207" s="122">
        <f>'3.ВС'!AB175</f>
        <v>138310.45000000001</v>
      </c>
      <c r="AC207" s="122">
        <f>'3.ВС'!AC175</f>
        <v>0</v>
      </c>
      <c r="AD207" s="122">
        <f>'3.ВС'!AD175</f>
        <v>20446362.829999998</v>
      </c>
      <c r="AE207" s="122">
        <f>'3.ВС'!AE175</f>
        <v>20241897.829999998</v>
      </c>
      <c r="AF207" s="122">
        <f>'3.ВС'!AF175</f>
        <v>204465</v>
      </c>
      <c r="AG207" s="122">
        <f>'3.ВС'!AG175</f>
        <v>0</v>
      </c>
      <c r="AH207" s="122">
        <f>'3.ВС'!AH175</f>
        <v>0</v>
      </c>
      <c r="AI207" s="122">
        <f>'3.ВС'!AI175</f>
        <v>0</v>
      </c>
      <c r="AJ207" s="122">
        <f>'3.ВС'!AJ175</f>
        <v>0</v>
      </c>
      <c r="AK207" s="122">
        <f>'3.ВС'!AK175</f>
        <v>0</v>
      </c>
      <c r="AL207" s="122">
        <f>'3.ВС'!AL175</f>
        <v>20446362.829999998</v>
      </c>
      <c r="AM207" s="122">
        <f>'3.ВС'!AM175</f>
        <v>20241897.829999998</v>
      </c>
      <c r="AN207" s="122">
        <f>'3.ВС'!AN175</f>
        <v>204465</v>
      </c>
      <c r="AO207" s="122">
        <f>'3.ВС'!AO175</f>
        <v>0</v>
      </c>
      <c r="AP207" s="122">
        <f>'3.ВС'!AP175</f>
        <v>3800000</v>
      </c>
      <c r="AQ207" s="122">
        <f>'3.ВС'!AQ175</f>
        <v>3762000</v>
      </c>
      <c r="AR207" s="122">
        <f>'3.ВС'!AR175</f>
        <v>38000</v>
      </c>
      <c r="AS207" s="122">
        <f>'3.ВС'!AS175</f>
        <v>0</v>
      </c>
      <c r="AT207" s="122">
        <f>'3.ВС'!AT175</f>
        <v>0</v>
      </c>
      <c r="AU207" s="122">
        <f>'3.ВС'!AU175</f>
        <v>0</v>
      </c>
      <c r="AV207" s="122">
        <f>'3.ВС'!AV175</f>
        <v>0</v>
      </c>
      <c r="AW207" s="122">
        <f>'3.ВС'!AW175</f>
        <v>0</v>
      </c>
      <c r="AX207" s="122">
        <f>'3.ВС'!AX175</f>
        <v>3800000</v>
      </c>
      <c r="AY207" s="122">
        <f>'3.ВС'!AY175</f>
        <v>3762000</v>
      </c>
      <c r="AZ207" s="122">
        <f>'3.ВС'!AZ175</f>
        <v>38000</v>
      </c>
      <c r="BA207" s="122">
        <f>'3.ВС'!BA175</f>
        <v>0</v>
      </c>
      <c r="BB207" s="103">
        <v>0</v>
      </c>
      <c r="BC207" s="103">
        <v>0</v>
      </c>
    </row>
    <row r="208" spans="1:55" s="11" customFormat="1" ht="27.75" hidden="1" customHeight="1" x14ac:dyDescent="0.25">
      <c r="A208" s="27" t="s">
        <v>471</v>
      </c>
      <c r="B208" s="27"/>
      <c r="C208" s="27"/>
      <c r="D208" s="103"/>
      <c r="E208" s="12">
        <v>851</v>
      </c>
      <c r="F208" s="62" t="s">
        <v>375</v>
      </c>
      <c r="G208" s="62" t="s">
        <v>375</v>
      </c>
      <c r="H208" s="60" t="s">
        <v>473</v>
      </c>
      <c r="I208" s="63"/>
      <c r="J208" s="77">
        <f t="shared" ref="J208:AT209" si="129">J209</f>
        <v>0</v>
      </c>
      <c r="K208" s="77">
        <f t="shared" si="129"/>
        <v>0</v>
      </c>
      <c r="L208" s="77">
        <f t="shared" si="129"/>
        <v>0</v>
      </c>
      <c r="M208" s="77">
        <f t="shared" si="129"/>
        <v>0</v>
      </c>
      <c r="N208" s="77">
        <f t="shared" si="129"/>
        <v>0</v>
      </c>
      <c r="O208" s="77">
        <f t="shared" si="129"/>
        <v>0</v>
      </c>
      <c r="P208" s="77">
        <f t="shared" si="129"/>
        <v>0</v>
      </c>
      <c r="Q208" s="77">
        <f t="shared" si="129"/>
        <v>0</v>
      </c>
      <c r="R208" s="77">
        <f t="shared" si="129"/>
        <v>0</v>
      </c>
      <c r="S208" s="77">
        <f t="shared" si="129"/>
        <v>0</v>
      </c>
      <c r="T208" s="77">
        <f t="shared" si="129"/>
        <v>0</v>
      </c>
      <c r="U208" s="77">
        <f t="shared" si="129"/>
        <v>0</v>
      </c>
      <c r="V208" s="77">
        <f t="shared" si="129"/>
        <v>0</v>
      </c>
      <c r="W208" s="77">
        <f t="shared" si="129"/>
        <v>0</v>
      </c>
      <c r="X208" s="77">
        <f t="shared" si="129"/>
        <v>0</v>
      </c>
      <c r="Y208" s="77">
        <f t="shared" si="129"/>
        <v>0</v>
      </c>
      <c r="Z208" s="77">
        <f t="shared" si="129"/>
        <v>0</v>
      </c>
      <c r="AA208" s="77">
        <f t="shared" si="129"/>
        <v>0</v>
      </c>
      <c r="AB208" s="77">
        <f t="shared" si="129"/>
        <v>0</v>
      </c>
      <c r="AC208" s="77">
        <f t="shared" si="129"/>
        <v>0</v>
      </c>
      <c r="AD208" s="77">
        <f t="shared" si="129"/>
        <v>0</v>
      </c>
      <c r="AE208" s="77">
        <f t="shared" si="129"/>
        <v>0</v>
      </c>
      <c r="AF208" s="77">
        <f t="shared" si="129"/>
        <v>0</v>
      </c>
      <c r="AG208" s="77">
        <f t="shared" si="129"/>
        <v>0</v>
      </c>
      <c r="AH208" s="77">
        <f t="shared" si="129"/>
        <v>0</v>
      </c>
      <c r="AI208" s="77">
        <f t="shared" si="129"/>
        <v>0</v>
      </c>
      <c r="AJ208" s="77">
        <f t="shared" si="129"/>
        <v>0</v>
      </c>
      <c r="AK208" s="77">
        <f t="shared" si="129"/>
        <v>0</v>
      </c>
      <c r="AL208" s="77">
        <f t="shared" si="129"/>
        <v>0</v>
      </c>
      <c r="AM208" s="77">
        <f t="shared" si="129"/>
        <v>0</v>
      </c>
      <c r="AN208" s="77">
        <f t="shared" si="129"/>
        <v>0</v>
      </c>
      <c r="AO208" s="77">
        <f t="shared" si="129"/>
        <v>0</v>
      </c>
      <c r="AP208" s="77">
        <f t="shared" si="129"/>
        <v>0</v>
      </c>
      <c r="AQ208" s="77">
        <f t="shared" si="129"/>
        <v>0</v>
      </c>
      <c r="AR208" s="77">
        <f t="shared" si="129"/>
        <v>0</v>
      </c>
      <c r="AS208" s="77">
        <f t="shared" si="129"/>
        <v>0</v>
      </c>
      <c r="AT208" s="77">
        <f t="shared" si="129"/>
        <v>0</v>
      </c>
      <c r="AU208" s="77">
        <f t="shared" ref="AT208:BA209" si="130">AU209</f>
        <v>0</v>
      </c>
      <c r="AV208" s="77">
        <f t="shared" si="130"/>
        <v>0</v>
      </c>
      <c r="AW208" s="77">
        <f t="shared" si="130"/>
        <v>0</v>
      </c>
      <c r="AX208" s="77">
        <f t="shared" si="130"/>
        <v>0</v>
      </c>
      <c r="AY208" s="77">
        <f t="shared" si="130"/>
        <v>0</v>
      </c>
      <c r="AZ208" s="77">
        <f t="shared" si="130"/>
        <v>0</v>
      </c>
      <c r="BA208" s="77">
        <f t="shared" si="130"/>
        <v>0</v>
      </c>
      <c r="BB208" s="103">
        <v>0</v>
      </c>
      <c r="BC208" s="103">
        <v>0</v>
      </c>
    </row>
    <row r="209" spans="1:55" s="11" customFormat="1" ht="27.75" hidden="1" customHeight="1" x14ac:dyDescent="0.25">
      <c r="A209" s="27" t="s">
        <v>452</v>
      </c>
      <c r="B209" s="27"/>
      <c r="C209" s="27"/>
      <c r="D209" s="103"/>
      <c r="E209" s="12">
        <v>851</v>
      </c>
      <c r="F209" s="62" t="s">
        <v>375</v>
      </c>
      <c r="G209" s="62" t="s">
        <v>375</v>
      </c>
      <c r="H209" s="60" t="s">
        <v>473</v>
      </c>
      <c r="I209" s="63" t="s">
        <v>453</v>
      </c>
      <c r="J209" s="77">
        <f t="shared" si="129"/>
        <v>0</v>
      </c>
      <c r="K209" s="77">
        <f t="shared" si="129"/>
        <v>0</v>
      </c>
      <c r="L209" s="77">
        <f t="shared" si="129"/>
        <v>0</v>
      </c>
      <c r="M209" s="77">
        <f t="shared" si="129"/>
        <v>0</v>
      </c>
      <c r="N209" s="77">
        <f t="shared" si="129"/>
        <v>0</v>
      </c>
      <c r="O209" s="77">
        <f t="shared" si="129"/>
        <v>0</v>
      </c>
      <c r="P209" s="77">
        <f t="shared" si="129"/>
        <v>0</v>
      </c>
      <c r="Q209" s="77">
        <f t="shared" si="129"/>
        <v>0</v>
      </c>
      <c r="R209" s="77">
        <f t="shared" si="129"/>
        <v>0</v>
      </c>
      <c r="S209" s="77">
        <f t="shared" si="129"/>
        <v>0</v>
      </c>
      <c r="T209" s="77">
        <f t="shared" si="129"/>
        <v>0</v>
      </c>
      <c r="U209" s="77">
        <f t="shared" si="129"/>
        <v>0</v>
      </c>
      <c r="V209" s="77">
        <f t="shared" si="129"/>
        <v>0</v>
      </c>
      <c r="W209" s="77">
        <f t="shared" si="129"/>
        <v>0</v>
      </c>
      <c r="X209" s="77">
        <f t="shared" si="129"/>
        <v>0</v>
      </c>
      <c r="Y209" s="77">
        <f t="shared" si="129"/>
        <v>0</v>
      </c>
      <c r="Z209" s="77">
        <f t="shared" si="129"/>
        <v>0</v>
      </c>
      <c r="AA209" s="77">
        <f t="shared" si="129"/>
        <v>0</v>
      </c>
      <c r="AB209" s="77">
        <f t="shared" si="129"/>
        <v>0</v>
      </c>
      <c r="AC209" s="77">
        <f t="shared" si="129"/>
        <v>0</v>
      </c>
      <c r="AD209" s="77">
        <f t="shared" si="129"/>
        <v>0</v>
      </c>
      <c r="AE209" s="77">
        <f t="shared" si="129"/>
        <v>0</v>
      </c>
      <c r="AF209" s="77">
        <f t="shared" si="129"/>
        <v>0</v>
      </c>
      <c r="AG209" s="77">
        <f t="shared" si="129"/>
        <v>0</v>
      </c>
      <c r="AH209" s="77">
        <f t="shared" si="129"/>
        <v>0</v>
      </c>
      <c r="AI209" s="77">
        <f t="shared" si="129"/>
        <v>0</v>
      </c>
      <c r="AJ209" s="77">
        <f t="shared" si="129"/>
        <v>0</v>
      </c>
      <c r="AK209" s="77">
        <f t="shared" si="129"/>
        <v>0</v>
      </c>
      <c r="AL209" s="77">
        <f t="shared" si="129"/>
        <v>0</v>
      </c>
      <c r="AM209" s="77">
        <f t="shared" si="129"/>
        <v>0</v>
      </c>
      <c r="AN209" s="77">
        <f t="shared" si="129"/>
        <v>0</v>
      </c>
      <c r="AO209" s="77">
        <f t="shared" si="129"/>
        <v>0</v>
      </c>
      <c r="AP209" s="77">
        <f t="shared" si="129"/>
        <v>0</v>
      </c>
      <c r="AQ209" s="77">
        <f t="shared" si="129"/>
        <v>0</v>
      </c>
      <c r="AR209" s="77">
        <f t="shared" si="129"/>
        <v>0</v>
      </c>
      <c r="AS209" s="77">
        <f t="shared" si="129"/>
        <v>0</v>
      </c>
      <c r="AT209" s="77">
        <f t="shared" si="130"/>
        <v>0</v>
      </c>
      <c r="AU209" s="77">
        <f t="shared" si="130"/>
        <v>0</v>
      </c>
      <c r="AV209" s="77">
        <f t="shared" si="130"/>
        <v>0</v>
      </c>
      <c r="AW209" s="77">
        <f t="shared" si="130"/>
        <v>0</v>
      </c>
      <c r="AX209" s="77">
        <f t="shared" si="130"/>
        <v>0</v>
      </c>
      <c r="AY209" s="77">
        <f t="shared" si="130"/>
        <v>0</v>
      </c>
      <c r="AZ209" s="77">
        <f t="shared" si="130"/>
        <v>0</v>
      </c>
      <c r="BA209" s="77">
        <f t="shared" si="130"/>
        <v>0</v>
      </c>
      <c r="BB209" s="103">
        <v>0</v>
      </c>
      <c r="BC209" s="103">
        <v>0</v>
      </c>
    </row>
    <row r="210" spans="1:55" s="11" customFormat="1" ht="27.75" hidden="1" customHeight="1" x14ac:dyDescent="0.25">
      <c r="A210" s="27" t="s">
        <v>454</v>
      </c>
      <c r="B210" s="27"/>
      <c r="C210" s="27"/>
      <c r="D210" s="103"/>
      <c r="E210" s="12">
        <v>851</v>
      </c>
      <c r="F210" s="62" t="s">
        <v>375</v>
      </c>
      <c r="G210" s="62" t="s">
        <v>375</v>
      </c>
      <c r="H210" s="60" t="s">
        <v>473</v>
      </c>
      <c r="I210" s="63" t="s">
        <v>455</v>
      </c>
      <c r="J210" s="77">
        <f>'3.ВС'!J178</f>
        <v>0</v>
      </c>
      <c r="K210" s="77">
        <f>'3.ВС'!K178</f>
        <v>0</v>
      </c>
      <c r="L210" s="77">
        <f>'3.ВС'!L178</f>
        <v>0</v>
      </c>
      <c r="M210" s="77">
        <f>'3.ВС'!M178</f>
        <v>0</v>
      </c>
      <c r="N210" s="77">
        <f>'3.ВС'!N178</f>
        <v>0</v>
      </c>
      <c r="O210" s="77">
        <f>'3.ВС'!O178</f>
        <v>0</v>
      </c>
      <c r="P210" s="77">
        <f>'3.ВС'!P178</f>
        <v>0</v>
      </c>
      <c r="Q210" s="77">
        <f>'3.ВС'!Q178</f>
        <v>0</v>
      </c>
      <c r="R210" s="77">
        <f>'3.ВС'!R178</f>
        <v>0</v>
      </c>
      <c r="S210" s="77">
        <f>'3.ВС'!S178</f>
        <v>0</v>
      </c>
      <c r="T210" s="77">
        <f>'3.ВС'!T178</f>
        <v>0</v>
      </c>
      <c r="U210" s="77">
        <f>'3.ВС'!U178</f>
        <v>0</v>
      </c>
      <c r="V210" s="77">
        <f>'3.ВС'!V178</f>
        <v>0</v>
      </c>
      <c r="W210" s="77">
        <f>'3.ВС'!W178</f>
        <v>0</v>
      </c>
      <c r="X210" s="77">
        <f>'3.ВС'!X178</f>
        <v>0</v>
      </c>
      <c r="Y210" s="77">
        <f>'3.ВС'!Y178</f>
        <v>0</v>
      </c>
      <c r="Z210" s="77">
        <f>'3.ВС'!Z178</f>
        <v>0</v>
      </c>
      <c r="AA210" s="77">
        <f>'3.ВС'!AA178</f>
        <v>0</v>
      </c>
      <c r="AB210" s="77">
        <f>'3.ВС'!AB178</f>
        <v>0</v>
      </c>
      <c r="AC210" s="77">
        <f>'3.ВС'!AC178</f>
        <v>0</v>
      </c>
      <c r="AD210" s="77">
        <f>'3.ВС'!AD178</f>
        <v>0</v>
      </c>
      <c r="AE210" s="77">
        <f>'3.ВС'!AE178</f>
        <v>0</v>
      </c>
      <c r="AF210" s="77">
        <f>'3.ВС'!AF178</f>
        <v>0</v>
      </c>
      <c r="AG210" s="77">
        <f>'3.ВС'!AG178</f>
        <v>0</v>
      </c>
      <c r="AH210" s="77">
        <f>'3.ВС'!AH178</f>
        <v>0</v>
      </c>
      <c r="AI210" s="77">
        <f>'3.ВС'!AI178</f>
        <v>0</v>
      </c>
      <c r="AJ210" s="77">
        <f>'3.ВС'!AJ178</f>
        <v>0</v>
      </c>
      <c r="AK210" s="77">
        <f>'3.ВС'!AK178</f>
        <v>0</v>
      </c>
      <c r="AL210" s="77">
        <f>'3.ВС'!AL178</f>
        <v>0</v>
      </c>
      <c r="AM210" s="77">
        <f>'3.ВС'!AM178</f>
        <v>0</v>
      </c>
      <c r="AN210" s="77">
        <f>'3.ВС'!AN178</f>
        <v>0</v>
      </c>
      <c r="AO210" s="77">
        <f>'3.ВС'!AO178</f>
        <v>0</v>
      </c>
      <c r="AP210" s="77">
        <f>'3.ВС'!AP178</f>
        <v>0</v>
      </c>
      <c r="AQ210" s="77">
        <f>'3.ВС'!AQ178</f>
        <v>0</v>
      </c>
      <c r="AR210" s="77">
        <f>'3.ВС'!AR178</f>
        <v>0</v>
      </c>
      <c r="AS210" s="77">
        <f>'3.ВС'!AS178</f>
        <v>0</v>
      </c>
      <c r="AT210" s="77">
        <f>'3.ВС'!AT178</f>
        <v>0</v>
      </c>
      <c r="AU210" s="77">
        <f>'3.ВС'!AU178</f>
        <v>0</v>
      </c>
      <c r="AV210" s="77">
        <f>'3.ВС'!AV178</f>
        <v>0</v>
      </c>
      <c r="AW210" s="77">
        <f>'3.ВС'!AW178</f>
        <v>0</v>
      </c>
      <c r="AX210" s="77">
        <f>'3.ВС'!AX178</f>
        <v>0</v>
      </c>
      <c r="AY210" s="77">
        <f>'3.ВС'!AY178</f>
        <v>0</v>
      </c>
      <c r="AZ210" s="77">
        <f>'3.ВС'!AZ178</f>
        <v>0</v>
      </c>
      <c r="BA210" s="77">
        <f>'3.ВС'!BA178</f>
        <v>0</v>
      </c>
      <c r="BB210" s="103">
        <v>0</v>
      </c>
      <c r="BC210" s="103">
        <v>0</v>
      </c>
    </row>
    <row r="211" spans="1:55" s="11" customFormat="1" ht="45.75" customHeight="1" x14ac:dyDescent="0.25">
      <c r="A211" s="61" t="s">
        <v>474</v>
      </c>
      <c r="B211" s="27"/>
      <c r="C211" s="27"/>
      <c r="D211" s="103"/>
      <c r="E211" s="62">
        <v>851</v>
      </c>
      <c r="F211" s="62" t="s">
        <v>375</v>
      </c>
      <c r="G211" s="62" t="s">
        <v>375</v>
      </c>
      <c r="H211" s="60" t="s">
        <v>475</v>
      </c>
      <c r="I211" s="63"/>
      <c r="J211" s="77">
        <f t="shared" ref="J211:Y212" si="131">J212</f>
        <v>0</v>
      </c>
      <c r="K211" s="77">
        <f t="shared" si="131"/>
        <v>0</v>
      </c>
      <c r="L211" s="77">
        <f t="shared" si="131"/>
        <v>0</v>
      </c>
      <c r="M211" s="77">
        <f t="shared" si="131"/>
        <v>0</v>
      </c>
      <c r="N211" s="77">
        <f t="shared" si="131"/>
        <v>2724000</v>
      </c>
      <c r="O211" s="77">
        <f t="shared" si="131"/>
        <v>2300000</v>
      </c>
      <c r="P211" s="77">
        <f t="shared" si="131"/>
        <v>424000</v>
      </c>
      <c r="Q211" s="77">
        <f t="shared" si="131"/>
        <v>0</v>
      </c>
      <c r="R211" s="77">
        <f t="shared" si="131"/>
        <v>2724000</v>
      </c>
      <c r="S211" s="77">
        <f t="shared" si="131"/>
        <v>2300000</v>
      </c>
      <c r="T211" s="77">
        <f t="shared" si="131"/>
        <v>424000</v>
      </c>
      <c r="U211" s="77">
        <f t="shared" si="131"/>
        <v>0</v>
      </c>
      <c r="V211" s="77">
        <f t="shared" si="131"/>
        <v>-2724000</v>
      </c>
      <c r="W211" s="77">
        <f t="shared" si="131"/>
        <v>-2300000</v>
      </c>
      <c r="X211" s="77">
        <f t="shared" si="131"/>
        <v>-424000</v>
      </c>
      <c r="Y211" s="77">
        <f t="shared" si="131"/>
        <v>0</v>
      </c>
      <c r="Z211" s="77">
        <f t="shared" ref="V211:AC212" si="132">Z212</f>
        <v>0</v>
      </c>
      <c r="AA211" s="77">
        <f t="shared" si="132"/>
        <v>0</v>
      </c>
      <c r="AB211" s="77">
        <f t="shared" si="132"/>
        <v>0</v>
      </c>
      <c r="AC211" s="77">
        <f t="shared" si="132"/>
        <v>0</v>
      </c>
      <c r="AD211" s="122"/>
      <c r="AE211" s="122"/>
      <c r="AF211" s="122"/>
      <c r="AG211" s="122"/>
      <c r="AH211" s="122"/>
      <c r="AI211" s="122"/>
      <c r="AJ211" s="122"/>
      <c r="AK211" s="122"/>
      <c r="AL211" s="77"/>
      <c r="AM211" s="77"/>
      <c r="AN211" s="77"/>
      <c r="AO211" s="77"/>
      <c r="AP211" s="122"/>
      <c r="AQ211" s="122"/>
      <c r="AR211" s="122"/>
      <c r="AS211" s="122"/>
      <c r="AT211" s="122"/>
      <c r="AU211" s="122"/>
      <c r="AV211" s="122"/>
      <c r="AW211" s="122"/>
      <c r="AX211" s="77"/>
      <c r="AY211" s="77"/>
      <c r="AZ211" s="77"/>
      <c r="BA211" s="77"/>
      <c r="BB211" s="103">
        <v>0</v>
      </c>
      <c r="BC211" s="103">
        <v>0</v>
      </c>
    </row>
    <row r="212" spans="1:55" s="11" customFormat="1" ht="48" customHeight="1" x14ac:dyDescent="0.25">
      <c r="A212" s="61" t="s">
        <v>337</v>
      </c>
      <c r="B212" s="27"/>
      <c r="C212" s="27"/>
      <c r="D212" s="103"/>
      <c r="E212" s="62">
        <v>851</v>
      </c>
      <c r="F212" s="62" t="s">
        <v>375</v>
      </c>
      <c r="G212" s="62" t="s">
        <v>375</v>
      </c>
      <c r="H212" s="60" t="s">
        <v>475</v>
      </c>
      <c r="I212" s="63" t="s">
        <v>338</v>
      </c>
      <c r="J212" s="77">
        <f t="shared" si="131"/>
        <v>0</v>
      </c>
      <c r="K212" s="77">
        <f t="shared" si="131"/>
        <v>0</v>
      </c>
      <c r="L212" s="77">
        <f t="shared" si="131"/>
        <v>0</v>
      </c>
      <c r="M212" s="77">
        <f t="shared" si="131"/>
        <v>0</v>
      </c>
      <c r="N212" s="77">
        <f t="shared" si="131"/>
        <v>2724000</v>
      </c>
      <c r="O212" s="77">
        <f t="shared" si="131"/>
        <v>2300000</v>
      </c>
      <c r="P212" s="77">
        <f t="shared" si="131"/>
        <v>424000</v>
      </c>
      <c r="Q212" s="77">
        <f t="shared" si="131"/>
        <v>0</v>
      </c>
      <c r="R212" s="77">
        <f t="shared" si="131"/>
        <v>2724000</v>
      </c>
      <c r="S212" s="77">
        <f t="shared" si="131"/>
        <v>2300000</v>
      </c>
      <c r="T212" s="77">
        <f t="shared" si="131"/>
        <v>424000</v>
      </c>
      <c r="U212" s="77">
        <f t="shared" si="131"/>
        <v>0</v>
      </c>
      <c r="V212" s="77">
        <f t="shared" si="132"/>
        <v>-2724000</v>
      </c>
      <c r="W212" s="77">
        <f t="shared" si="132"/>
        <v>-2300000</v>
      </c>
      <c r="X212" s="77">
        <f t="shared" si="132"/>
        <v>-424000</v>
      </c>
      <c r="Y212" s="77">
        <f t="shared" si="132"/>
        <v>0</v>
      </c>
      <c r="Z212" s="77">
        <f t="shared" si="132"/>
        <v>0</v>
      </c>
      <c r="AA212" s="77">
        <f t="shared" si="132"/>
        <v>0</v>
      </c>
      <c r="AB212" s="77">
        <f t="shared" si="132"/>
        <v>0</v>
      </c>
      <c r="AC212" s="77">
        <f t="shared" si="132"/>
        <v>0</v>
      </c>
      <c r="AD212" s="122"/>
      <c r="AE212" s="122"/>
      <c r="AF212" s="122"/>
      <c r="AG212" s="122"/>
      <c r="AH212" s="122"/>
      <c r="AI212" s="122"/>
      <c r="AJ212" s="122"/>
      <c r="AK212" s="122"/>
      <c r="AL212" s="77"/>
      <c r="AM212" s="77"/>
      <c r="AN212" s="77"/>
      <c r="AO212" s="77"/>
      <c r="AP212" s="122"/>
      <c r="AQ212" s="122"/>
      <c r="AR212" s="122"/>
      <c r="AS212" s="122"/>
      <c r="AT212" s="122"/>
      <c r="AU212" s="122"/>
      <c r="AV212" s="122"/>
      <c r="AW212" s="122"/>
      <c r="AX212" s="77"/>
      <c r="AY212" s="77"/>
      <c r="AZ212" s="77"/>
      <c r="BA212" s="77"/>
      <c r="BB212" s="103">
        <v>0</v>
      </c>
      <c r="BC212" s="103">
        <v>0</v>
      </c>
    </row>
    <row r="213" spans="1:55" s="11" customFormat="1" ht="47.25" customHeight="1" x14ac:dyDescent="0.25">
      <c r="A213" s="61" t="s">
        <v>339</v>
      </c>
      <c r="B213" s="27"/>
      <c r="C213" s="27"/>
      <c r="D213" s="103"/>
      <c r="E213" s="62">
        <v>851</v>
      </c>
      <c r="F213" s="62" t="s">
        <v>375</v>
      </c>
      <c r="G213" s="62" t="s">
        <v>375</v>
      </c>
      <c r="H213" s="60" t="s">
        <v>475</v>
      </c>
      <c r="I213" s="63" t="s">
        <v>340</v>
      </c>
      <c r="J213" s="122">
        <f>'3.ВС'!J181</f>
        <v>0</v>
      </c>
      <c r="K213" s="122">
        <f>'3.ВС'!K181</f>
        <v>0</v>
      </c>
      <c r="L213" s="122">
        <f>'3.ВС'!L181</f>
        <v>0</v>
      </c>
      <c r="M213" s="122">
        <f>'3.ВС'!M181</f>
        <v>0</v>
      </c>
      <c r="N213" s="122">
        <f>'3.ВС'!N181</f>
        <v>2724000</v>
      </c>
      <c r="O213" s="122">
        <f>'3.ВС'!O181</f>
        <v>2300000</v>
      </c>
      <c r="P213" s="122">
        <f>'3.ВС'!P181</f>
        <v>424000</v>
      </c>
      <c r="Q213" s="122">
        <f>'3.ВС'!Q181</f>
        <v>0</v>
      </c>
      <c r="R213" s="122">
        <f>'3.ВС'!R181</f>
        <v>2724000</v>
      </c>
      <c r="S213" s="122">
        <f>'3.ВС'!S181</f>
        <v>2300000</v>
      </c>
      <c r="T213" s="122">
        <f>'3.ВС'!T181</f>
        <v>424000</v>
      </c>
      <c r="U213" s="122">
        <f>'3.ВС'!U181</f>
        <v>0</v>
      </c>
      <c r="V213" s="122">
        <f>'3.ВС'!V181</f>
        <v>-2724000</v>
      </c>
      <c r="W213" s="122">
        <f>'3.ВС'!W181</f>
        <v>-2300000</v>
      </c>
      <c r="X213" s="122">
        <f>'3.ВС'!X181</f>
        <v>-424000</v>
      </c>
      <c r="Y213" s="122">
        <f>'3.ВС'!Y181</f>
        <v>0</v>
      </c>
      <c r="Z213" s="122">
        <f>'3.ВС'!Z181</f>
        <v>0</v>
      </c>
      <c r="AA213" s="122">
        <f>'3.ВС'!AA181</f>
        <v>0</v>
      </c>
      <c r="AB213" s="122">
        <f>'3.ВС'!AB181</f>
        <v>0</v>
      </c>
      <c r="AC213" s="122">
        <f>'3.ВС'!AC181</f>
        <v>0</v>
      </c>
      <c r="AD213" s="122">
        <f>'3.ВС'!AD181</f>
        <v>0</v>
      </c>
      <c r="AE213" s="122">
        <f>'3.ВС'!AE181</f>
        <v>0</v>
      </c>
      <c r="AF213" s="122">
        <f>'3.ВС'!AF181</f>
        <v>0</v>
      </c>
      <c r="AG213" s="122">
        <f>'3.ВС'!AG181</f>
        <v>0</v>
      </c>
      <c r="AH213" s="122">
        <f>'3.ВС'!AH181</f>
        <v>0</v>
      </c>
      <c r="AI213" s="122">
        <f>'3.ВС'!AI181</f>
        <v>0</v>
      </c>
      <c r="AJ213" s="122">
        <f>'3.ВС'!AJ181</f>
        <v>0</v>
      </c>
      <c r="AK213" s="122">
        <f>'3.ВС'!AK181</f>
        <v>0</v>
      </c>
      <c r="AL213" s="122">
        <f>'3.ВС'!AL181</f>
        <v>0</v>
      </c>
      <c r="AM213" s="122">
        <f>'3.ВС'!AM181</f>
        <v>0</v>
      </c>
      <c r="AN213" s="122">
        <f>'3.ВС'!AN181</f>
        <v>0</v>
      </c>
      <c r="AO213" s="122">
        <f>'3.ВС'!AO181</f>
        <v>0</v>
      </c>
      <c r="AP213" s="122">
        <f>'3.ВС'!AP181</f>
        <v>0</v>
      </c>
      <c r="AQ213" s="122">
        <f>'3.ВС'!AQ181</f>
        <v>0</v>
      </c>
      <c r="AR213" s="122">
        <f>'3.ВС'!AR181</f>
        <v>0</v>
      </c>
      <c r="AS213" s="122">
        <f>'3.ВС'!AS181</f>
        <v>0</v>
      </c>
      <c r="AT213" s="122">
        <f>'3.ВС'!AT181</f>
        <v>0</v>
      </c>
      <c r="AU213" s="122">
        <f>'3.ВС'!AU181</f>
        <v>0</v>
      </c>
      <c r="AV213" s="122">
        <f>'3.ВС'!AV181</f>
        <v>0</v>
      </c>
      <c r="AW213" s="122">
        <f>'3.ВС'!AW181</f>
        <v>0</v>
      </c>
      <c r="AX213" s="122">
        <f>'3.ВС'!AX181</f>
        <v>0</v>
      </c>
      <c r="AY213" s="122">
        <f>'3.ВС'!AY181</f>
        <v>0</v>
      </c>
      <c r="AZ213" s="122">
        <f>'3.ВС'!AZ181</f>
        <v>0</v>
      </c>
      <c r="BA213" s="122">
        <f>'3.ВС'!BA181</f>
        <v>0</v>
      </c>
      <c r="BB213" s="103">
        <v>0</v>
      </c>
      <c r="BC213" s="103">
        <v>0</v>
      </c>
    </row>
    <row r="214" spans="1:55" s="116" customFormat="1" ht="19.5" customHeight="1" x14ac:dyDescent="0.25">
      <c r="A214" s="13" t="s">
        <v>476</v>
      </c>
      <c r="B214" s="111"/>
      <c r="C214" s="111"/>
      <c r="D214" s="111"/>
      <c r="E214" s="128">
        <v>852</v>
      </c>
      <c r="F214" s="113" t="s">
        <v>477</v>
      </c>
      <c r="G214" s="113"/>
      <c r="H214" s="119"/>
      <c r="I214" s="113"/>
      <c r="J214" s="76">
        <f t="shared" ref="J214:BA214" si="133">J215+J240+J292+J332+J338</f>
        <v>200812128</v>
      </c>
      <c r="K214" s="76">
        <f t="shared" si="133"/>
        <v>130865050</v>
      </c>
      <c r="L214" s="76">
        <f t="shared" si="133"/>
        <v>69947078</v>
      </c>
      <c r="M214" s="76">
        <f t="shared" si="133"/>
        <v>0</v>
      </c>
      <c r="N214" s="76">
        <f t="shared" si="133"/>
        <v>52881942.930000007</v>
      </c>
      <c r="O214" s="76">
        <f t="shared" si="133"/>
        <v>49215740.410000004</v>
      </c>
      <c r="P214" s="76">
        <f t="shared" si="133"/>
        <v>3666202.52</v>
      </c>
      <c r="Q214" s="76">
        <f t="shared" si="133"/>
        <v>0</v>
      </c>
      <c r="R214" s="76">
        <f t="shared" si="133"/>
        <v>253694070.93000004</v>
      </c>
      <c r="S214" s="76">
        <f t="shared" si="133"/>
        <v>180080790.41</v>
      </c>
      <c r="T214" s="76">
        <f t="shared" si="133"/>
        <v>73613280.519999996</v>
      </c>
      <c r="U214" s="76">
        <f t="shared" si="133"/>
        <v>0</v>
      </c>
      <c r="V214" s="76">
        <f t="shared" si="133"/>
        <v>3612961.27</v>
      </c>
      <c r="W214" s="76">
        <f t="shared" si="133"/>
        <v>850935.11</v>
      </c>
      <c r="X214" s="76">
        <f t="shared" si="133"/>
        <v>2762026.16</v>
      </c>
      <c r="Y214" s="76">
        <f t="shared" si="133"/>
        <v>0</v>
      </c>
      <c r="Z214" s="76">
        <f t="shared" si="133"/>
        <v>257307032.20000005</v>
      </c>
      <c r="AA214" s="76">
        <f t="shared" si="133"/>
        <v>180931725.52000001</v>
      </c>
      <c r="AB214" s="76">
        <f t="shared" si="133"/>
        <v>76375306.679999992</v>
      </c>
      <c r="AC214" s="76">
        <f t="shared" si="133"/>
        <v>0</v>
      </c>
      <c r="AD214" s="76">
        <f t="shared" si="133"/>
        <v>158899367</v>
      </c>
      <c r="AE214" s="76">
        <f t="shared" si="133"/>
        <v>111540744</v>
      </c>
      <c r="AF214" s="76">
        <f t="shared" si="133"/>
        <v>47358623</v>
      </c>
      <c r="AG214" s="76">
        <f t="shared" si="133"/>
        <v>0</v>
      </c>
      <c r="AH214" s="76">
        <f t="shared" si="133"/>
        <v>-2.42</v>
      </c>
      <c r="AI214" s="76">
        <f t="shared" si="133"/>
        <v>0</v>
      </c>
      <c r="AJ214" s="76">
        <f t="shared" si="133"/>
        <v>-2.42</v>
      </c>
      <c r="AK214" s="76">
        <f t="shared" si="133"/>
        <v>0</v>
      </c>
      <c r="AL214" s="76">
        <f t="shared" si="133"/>
        <v>158899364.57999998</v>
      </c>
      <c r="AM214" s="76">
        <f t="shared" si="133"/>
        <v>111540744</v>
      </c>
      <c r="AN214" s="76">
        <f t="shared" si="133"/>
        <v>47358620.579999998</v>
      </c>
      <c r="AO214" s="76">
        <f t="shared" si="133"/>
        <v>0</v>
      </c>
      <c r="AP214" s="76">
        <f t="shared" si="133"/>
        <v>160420509</v>
      </c>
      <c r="AQ214" s="76">
        <f t="shared" si="133"/>
        <v>111555130</v>
      </c>
      <c r="AR214" s="76">
        <f t="shared" si="133"/>
        <v>48865379</v>
      </c>
      <c r="AS214" s="76">
        <f t="shared" si="133"/>
        <v>0</v>
      </c>
      <c r="AT214" s="76">
        <f t="shared" si="133"/>
        <v>-1.26</v>
      </c>
      <c r="AU214" s="76">
        <f t="shared" si="133"/>
        <v>0</v>
      </c>
      <c r="AV214" s="76">
        <f t="shared" si="133"/>
        <v>-1.26</v>
      </c>
      <c r="AW214" s="76">
        <f t="shared" si="133"/>
        <v>0</v>
      </c>
      <c r="AX214" s="76">
        <f t="shared" si="133"/>
        <v>160420507.74000001</v>
      </c>
      <c r="AY214" s="76">
        <f t="shared" si="133"/>
        <v>111555130</v>
      </c>
      <c r="AZ214" s="76">
        <f t="shared" si="133"/>
        <v>48865377.740000002</v>
      </c>
      <c r="BA214" s="76">
        <f t="shared" si="133"/>
        <v>0</v>
      </c>
      <c r="BB214" s="123">
        <v>0</v>
      </c>
      <c r="BC214" s="123">
        <v>0</v>
      </c>
    </row>
    <row r="215" spans="1:55" s="116" customFormat="1" ht="19.5" customHeight="1" x14ac:dyDescent="0.25">
      <c r="A215" s="13" t="s">
        <v>551</v>
      </c>
      <c r="B215" s="111"/>
      <c r="C215" s="111"/>
      <c r="D215" s="111"/>
      <c r="E215" s="128">
        <v>852</v>
      </c>
      <c r="F215" s="113" t="s">
        <v>477</v>
      </c>
      <c r="G215" s="113" t="s">
        <v>328</v>
      </c>
      <c r="H215" s="119"/>
      <c r="I215" s="113"/>
      <c r="J215" s="76">
        <f t="shared" ref="J215:BA215" si="134">J216+J225+J219+J222+J228+J234+J237+J231</f>
        <v>42566690</v>
      </c>
      <c r="K215" s="76">
        <f t="shared" si="134"/>
        <v>31941946</v>
      </c>
      <c r="L215" s="76">
        <f t="shared" si="134"/>
        <v>10624744</v>
      </c>
      <c r="M215" s="76">
        <f t="shared" si="134"/>
        <v>0</v>
      </c>
      <c r="N215" s="76">
        <f t="shared" si="134"/>
        <v>86922</v>
      </c>
      <c r="O215" s="76">
        <f t="shared" si="134"/>
        <v>0</v>
      </c>
      <c r="P215" s="76">
        <f t="shared" si="134"/>
        <v>86922</v>
      </c>
      <c r="Q215" s="76">
        <f t="shared" si="134"/>
        <v>0</v>
      </c>
      <c r="R215" s="76">
        <f t="shared" si="134"/>
        <v>42653612</v>
      </c>
      <c r="S215" s="76">
        <f t="shared" si="134"/>
        <v>31941946</v>
      </c>
      <c r="T215" s="76">
        <f t="shared" si="134"/>
        <v>10711666</v>
      </c>
      <c r="U215" s="76">
        <f t="shared" si="134"/>
        <v>0</v>
      </c>
      <c r="V215" s="76">
        <f t="shared" si="134"/>
        <v>242988</v>
      </c>
      <c r="W215" s="76">
        <f t="shared" si="134"/>
        <v>0</v>
      </c>
      <c r="X215" s="76">
        <f t="shared" si="134"/>
        <v>242988</v>
      </c>
      <c r="Y215" s="76">
        <f t="shared" si="134"/>
        <v>0</v>
      </c>
      <c r="Z215" s="76">
        <f t="shared" si="134"/>
        <v>42896600</v>
      </c>
      <c r="AA215" s="76">
        <f t="shared" si="134"/>
        <v>31941946</v>
      </c>
      <c r="AB215" s="76">
        <f t="shared" si="134"/>
        <v>10954654</v>
      </c>
      <c r="AC215" s="76">
        <f t="shared" si="134"/>
        <v>0</v>
      </c>
      <c r="AD215" s="76">
        <f t="shared" si="134"/>
        <v>36359977</v>
      </c>
      <c r="AE215" s="76">
        <f t="shared" si="134"/>
        <v>28867677</v>
      </c>
      <c r="AF215" s="76">
        <f t="shared" si="134"/>
        <v>7492300</v>
      </c>
      <c r="AG215" s="76">
        <f t="shared" si="134"/>
        <v>0</v>
      </c>
      <c r="AH215" s="76">
        <f t="shared" si="134"/>
        <v>0</v>
      </c>
      <c r="AI215" s="76">
        <f t="shared" si="134"/>
        <v>0</v>
      </c>
      <c r="AJ215" s="76">
        <f t="shared" si="134"/>
        <v>0</v>
      </c>
      <c r="AK215" s="76">
        <f t="shared" si="134"/>
        <v>0</v>
      </c>
      <c r="AL215" s="76">
        <f t="shared" si="134"/>
        <v>36359977</v>
      </c>
      <c r="AM215" s="76">
        <f t="shared" si="134"/>
        <v>28867677</v>
      </c>
      <c r="AN215" s="76">
        <f t="shared" si="134"/>
        <v>7492300</v>
      </c>
      <c r="AO215" s="76">
        <f t="shared" si="134"/>
        <v>0</v>
      </c>
      <c r="AP215" s="76">
        <f t="shared" si="134"/>
        <v>37950977</v>
      </c>
      <c r="AQ215" s="76">
        <f t="shared" si="134"/>
        <v>28867677</v>
      </c>
      <c r="AR215" s="76">
        <f t="shared" si="134"/>
        <v>9083300</v>
      </c>
      <c r="AS215" s="76">
        <f t="shared" si="134"/>
        <v>0</v>
      </c>
      <c r="AT215" s="76">
        <f t="shared" si="134"/>
        <v>0</v>
      </c>
      <c r="AU215" s="76">
        <f t="shared" si="134"/>
        <v>0</v>
      </c>
      <c r="AV215" s="76">
        <f t="shared" si="134"/>
        <v>0</v>
      </c>
      <c r="AW215" s="76">
        <f t="shared" si="134"/>
        <v>0</v>
      </c>
      <c r="AX215" s="76">
        <f t="shared" si="134"/>
        <v>37950977</v>
      </c>
      <c r="AY215" s="76">
        <f t="shared" si="134"/>
        <v>28867677</v>
      </c>
      <c r="AZ215" s="76">
        <f t="shared" si="134"/>
        <v>9083300</v>
      </c>
      <c r="BA215" s="76">
        <f t="shared" si="134"/>
        <v>0</v>
      </c>
      <c r="BB215" s="123">
        <v>0</v>
      </c>
      <c r="BC215" s="123">
        <v>0</v>
      </c>
    </row>
    <row r="216" spans="1:55" s="11" customFormat="1" ht="27.75" hidden="1" customHeight="1" x14ac:dyDescent="0.25">
      <c r="A216" s="27" t="s">
        <v>552</v>
      </c>
      <c r="B216" s="27"/>
      <c r="C216" s="27"/>
      <c r="D216" s="27"/>
      <c r="E216" s="12">
        <v>852</v>
      </c>
      <c r="F216" s="63" t="s">
        <v>477</v>
      </c>
      <c r="G216" s="63" t="s">
        <v>328</v>
      </c>
      <c r="H216" s="60" t="s">
        <v>553</v>
      </c>
      <c r="I216" s="63"/>
      <c r="J216" s="77">
        <f t="shared" ref="J216:AT217" si="135">J217</f>
        <v>31482346</v>
      </c>
      <c r="K216" s="77">
        <f t="shared" si="135"/>
        <v>31482346</v>
      </c>
      <c r="L216" s="77">
        <f t="shared" si="135"/>
        <v>0</v>
      </c>
      <c r="M216" s="77">
        <f t="shared" si="135"/>
        <v>0</v>
      </c>
      <c r="N216" s="77">
        <f t="shared" si="135"/>
        <v>0</v>
      </c>
      <c r="O216" s="77">
        <f t="shared" si="135"/>
        <v>0</v>
      </c>
      <c r="P216" s="77">
        <f t="shared" si="135"/>
        <v>0</v>
      </c>
      <c r="Q216" s="77">
        <f t="shared" si="135"/>
        <v>0</v>
      </c>
      <c r="R216" s="77">
        <f t="shared" si="135"/>
        <v>31482346</v>
      </c>
      <c r="S216" s="77">
        <f t="shared" si="135"/>
        <v>31482346</v>
      </c>
      <c r="T216" s="77">
        <f t="shared" si="135"/>
        <v>0</v>
      </c>
      <c r="U216" s="77">
        <f t="shared" si="135"/>
        <v>0</v>
      </c>
      <c r="V216" s="77">
        <f t="shared" si="135"/>
        <v>0</v>
      </c>
      <c r="W216" s="77">
        <f t="shared" si="135"/>
        <v>0</v>
      </c>
      <c r="X216" s="77">
        <f t="shared" si="135"/>
        <v>0</v>
      </c>
      <c r="Y216" s="77">
        <f t="shared" si="135"/>
        <v>0</v>
      </c>
      <c r="Z216" s="77">
        <f t="shared" si="135"/>
        <v>31482346</v>
      </c>
      <c r="AA216" s="77">
        <f t="shared" si="135"/>
        <v>31482346</v>
      </c>
      <c r="AB216" s="77">
        <f t="shared" si="135"/>
        <v>0</v>
      </c>
      <c r="AC216" s="77">
        <f t="shared" si="135"/>
        <v>0</v>
      </c>
      <c r="AD216" s="77">
        <f t="shared" si="135"/>
        <v>28408077</v>
      </c>
      <c r="AE216" s="77">
        <f t="shared" si="135"/>
        <v>28408077</v>
      </c>
      <c r="AF216" s="77">
        <f t="shared" si="135"/>
        <v>0</v>
      </c>
      <c r="AG216" s="77">
        <f t="shared" si="135"/>
        <v>0</v>
      </c>
      <c r="AH216" s="77">
        <f t="shared" si="135"/>
        <v>0</v>
      </c>
      <c r="AI216" s="77">
        <f t="shared" si="135"/>
        <v>0</v>
      </c>
      <c r="AJ216" s="77">
        <f t="shared" si="135"/>
        <v>0</v>
      </c>
      <c r="AK216" s="77">
        <f t="shared" si="135"/>
        <v>0</v>
      </c>
      <c r="AL216" s="77">
        <f t="shared" si="135"/>
        <v>28408077</v>
      </c>
      <c r="AM216" s="77">
        <f t="shared" si="135"/>
        <v>28408077</v>
      </c>
      <c r="AN216" s="77">
        <f t="shared" si="135"/>
        <v>0</v>
      </c>
      <c r="AO216" s="77">
        <f t="shared" si="135"/>
        <v>0</v>
      </c>
      <c r="AP216" s="77">
        <f t="shared" si="135"/>
        <v>28408077</v>
      </c>
      <c r="AQ216" s="77">
        <f t="shared" si="135"/>
        <v>28408077</v>
      </c>
      <c r="AR216" s="77">
        <f t="shared" si="135"/>
        <v>0</v>
      </c>
      <c r="AS216" s="77">
        <f t="shared" si="135"/>
        <v>0</v>
      </c>
      <c r="AT216" s="77">
        <f t="shared" si="135"/>
        <v>0</v>
      </c>
      <c r="AU216" s="77">
        <f t="shared" ref="AT216:BA217" si="136">AU217</f>
        <v>0</v>
      </c>
      <c r="AV216" s="77">
        <f t="shared" si="136"/>
        <v>0</v>
      </c>
      <c r="AW216" s="77">
        <f t="shared" si="136"/>
        <v>0</v>
      </c>
      <c r="AX216" s="77">
        <f t="shared" si="136"/>
        <v>28408077</v>
      </c>
      <c r="AY216" s="77">
        <f t="shared" si="136"/>
        <v>28408077</v>
      </c>
      <c r="AZ216" s="77">
        <f t="shared" si="136"/>
        <v>0</v>
      </c>
      <c r="BA216" s="77">
        <f t="shared" si="136"/>
        <v>0</v>
      </c>
      <c r="BB216" s="103">
        <v>0</v>
      </c>
      <c r="BC216" s="103">
        <v>0</v>
      </c>
    </row>
    <row r="217" spans="1:55" s="11" customFormat="1" ht="27.75" hidden="1" customHeight="1" x14ac:dyDescent="0.25">
      <c r="A217" s="27" t="s">
        <v>392</v>
      </c>
      <c r="B217" s="27"/>
      <c r="C217" s="27"/>
      <c r="D217" s="27"/>
      <c r="E217" s="12">
        <v>852</v>
      </c>
      <c r="F217" s="63" t="s">
        <v>477</v>
      </c>
      <c r="G217" s="63" t="s">
        <v>328</v>
      </c>
      <c r="H217" s="60" t="s">
        <v>553</v>
      </c>
      <c r="I217" s="63" t="s">
        <v>396</v>
      </c>
      <c r="J217" s="77">
        <f t="shared" si="135"/>
        <v>31482346</v>
      </c>
      <c r="K217" s="77">
        <f t="shared" si="135"/>
        <v>31482346</v>
      </c>
      <c r="L217" s="77">
        <f t="shared" si="135"/>
        <v>0</v>
      </c>
      <c r="M217" s="77">
        <f t="shared" si="135"/>
        <v>0</v>
      </c>
      <c r="N217" s="77">
        <f t="shared" si="135"/>
        <v>0</v>
      </c>
      <c r="O217" s="77">
        <f t="shared" si="135"/>
        <v>0</v>
      </c>
      <c r="P217" s="77">
        <f t="shared" si="135"/>
        <v>0</v>
      </c>
      <c r="Q217" s="77">
        <f t="shared" si="135"/>
        <v>0</v>
      </c>
      <c r="R217" s="77">
        <f t="shared" si="135"/>
        <v>31482346</v>
      </c>
      <c r="S217" s="77">
        <f t="shared" si="135"/>
        <v>31482346</v>
      </c>
      <c r="T217" s="77">
        <f t="shared" si="135"/>
        <v>0</v>
      </c>
      <c r="U217" s="77">
        <f t="shared" si="135"/>
        <v>0</v>
      </c>
      <c r="V217" s="77">
        <f t="shared" si="135"/>
        <v>0</v>
      </c>
      <c r="W217" s="77">
        <f t="shared" si="135"/>
        <v>0</v>
      </c>
      <c r="X217" s="77">
        <f t="shared" si="135"/>
        <v>0</v>
      </c>
      <c r="Y217" s="77">
        <f t="shared" si="135"/>
        <v>0</v>
      </c>
      <c r="Z217" s="77">
        <f t="shared" si="135"/>
        <v>31482346</v>
      </c>
      <c r="AA217" s="77">
        <f t="shared" si="135"/>
        <v>31482346</v>
      </c>
      <c r="AB217" s="77">
        <f t="shared" si="135"/>
        <v>0</v>
      </c>
      <c r="AC217" s="77">
        <f t="shared" si="135"/>
        <v>0</v>
      </c>
      <c r="AD217" s="77">
        <f t="shared" si="135"/>
        <v>28408077</v>
      </c>
      <c r="AE217" s="77">
        <f t="shared" si="135"/>
        <v>28408077</v>
      </c>
      <c r="AF217" s="77">
        <f t="shared" si="135"/>
        <v>0</v>
      </c>
      <c r="AG217" s="77">
        <f t="shared" si="135"/>
        <v>0</v>
      </c>
      <c r="AH217" s="77">
        <f t="shared" si="135"/>
        <v>0</v>
      </c>
      <c r="AI217" s="77">
        <f t="shared" si="135"/>
        <v>0</v>
      </c>
      <c r="AJ217" s="77">
        <f t="shared" si="135"/>
        <v>0</v>
      </c>
      <c r="AK217" s="77">
        <f t="shared" si="135"/>
        <v>0</v>
      </c>
      <c r="AL217" s="77">
        <f t="shared" si="135"/>
        <v>28408077</v>
      </c>
      <c r="AM217" s="77">
        <f t="shared" si="135"/>
        <v>28408077</v>
      </c>
      <c r="AN217" s="77">
        <f t="shared" si="135"/>
        <v>0</v>
      </c>
      <c r="AO217" s="77">
        <f t="shared" si="135"/>
        <v>0</v>
      </c>
      <c r="AP217" s="77">
        <f t="shared" si="135"/>
        <v>28408077</v>
      </c>
      <c r="AQ217" s="77">
        <f t="shared" si="135"/>
        <v>28408077</v>
      </c>
      <c r="AR217" s="77">
        <f t="shared" si="135"/>
        <v>0</v>
      </c>
      <c r="AS217" s="77">
        <f t="shared" si="135"/>
        <v>0</v>
      </c>
      <c r="AT217" s="77">
        <f t="shared" si="136"/>
        <v>0</v>
      </c>
      <c r="AU217" s="77">
        <f t="shared" si="136"/>
        <v>0</v>
      </c>
      <c r="AV217" s="77">
        <f t="shared" si="136"/>
        <v>0</v>
      </c>
      <c r="AW217" s="77">
        <f t="shared" si="136"/>
        <v>0</v>
      </c>
      <c r="AX217" s="77">
        <f t="shared" si="136"/>
        <v>28408077</v>
      </c>
      <c r="AY217" s="77">
        <f t="shared" si="136"/>
        <v>28408077</v>
      </c>
      <c r="AZ217" s="77">
        <f t="shared" si="136"/>
        <v>0</v>
      </c>
      <c r="BA217" s="77">
        <f t="shared" si="136"/>
        <v>0</v>
      </c>
      <c r="BB217" s="103">
        <v>0</v>
      </c>
      <c r="BC217" s="103">
        <v>0</v>
      </c>
    </row>
    <row r="218" spans="1:55" s="11" customFormat="1" ht="27.75" hidden="1" customHeight="1" x14ac:dyDescent="0.25">
      <c r="A218" s="27" t="s">
        <v>393</v>
      </c>
      <c r="B218" s="27"/>
      <c r="C218" s="27"/>
      <c r="D218" s="27"/>
      <c r="E218" s="12">
        <v>852</v>
      </c>
      <c r="F218" s="63" t="s">
        <v>477</v>
      </c>
      <c r="G218" s="63" t="s">
        <v>328</v>
      </c>
      <c r="H218" s="60" t="s">
        <v>553</v>
      </c>
      <c r="I218" s="63" t="s">
        <v>397</v>
      </c>
      <c r="J218" s="77">
        <f>'3.ВС'!J300</f>
        <v>31482346</v>
      </c>
      <c r="K218" s="77">
        <f>'3.ВС'!K300</f>
        <v>31482346</v>
      </c>
      <c r="L218" s="77">
        <f>'3.ВС'!L300</f>
        <v>0</v>
      </c>
      <c r="M218" s="77">
        <f>'3.ВС'!M300</f>
        <v>0</v>
      </c>
      <c r="N218" s="77">
        <f>'3.ВС'!N300</f>
        <v>0</v>
      </c>
      <c r="O218" s="77">
        <f>'3.ВС'!O300</f>
        <v>0</v>
      </c>
      <c r="P218" s="77">
        <f>'3.ВС'!P300</f>
        <v>0</v>
      </c>
      <c r="Q218" s="77">
        <f>'3.ВС'!Q300</f>
        <v>0</v>
      </c>
      <c r="R218" s="77">
        <f>'3.ВС'!R300</f>
        <v>31482346</v>
      </c>
      <c r="S218" s="77">
        <f>'3.ВС'!S300</f>
        <v>31482346</v>
      </c>
      <c r="T218" s="77">
        <f>'3.ВС'!T300</f>
        <v>0</v>
      </c>
      <c r="U218" s="77">
        <f>'3.ВС'!U300</f>
        <v>0</v>
      </c>
      <c r="V218" s="77">
        <f>'3.ВС'!V300</f>
        <v>0</v>
      </c>
      <c r="W218" s="77">
        <f>'3.ВС'!W300</f>
        <v>0</v>
      </c>
      <c r="X218" s="77">
        <f>'3.ВС'!X300</f>
        <v>0</v>
      </c>
      <c r="Y218" s="77">
        <f>'3.ВС'!Y300</f>
        <v>0</v>
      </c>
      <c r="Z218" s="77">
        <f>'3.ВС'!Z300</f>
        <v>31482346</v>
      </c>
      <c r="AA218" s="77">
        <f>'3.ВС'!AA300</f>
        <v>31482346</v>
      </c>
      <c r="AB218" s="77">
        <f>'3.ВС'!AB300</f>
        <v>0</v>
      </c>
      <c r="AC218" s="77">
        <f>'3.ВС'!AC300</f>
        <v>0</v>
      </c>
      <c r="AD218" s="77">
        <f>'3.ВС'!AD300</f>
        <v>28408077</v>
      </c>
      <c r="AE218" s="77">
        <f>'3.ВС'!AE300</f>
        <v>28408077</v>
      </c>
      <c r="AF218" s="77">
        <f>'3.ВС'!AF300</f>
        <v>0</v>
      </c>
      <c r="AG218" s="77">
        <f>'3.ВС'!AG300</f>
        <v>0</v>
      </c>
      <c r="AH218" s="77">
        <f>'3.ВС'!AH300</f>
        <v>0</v>
      </c>
      <c r="AI218" s="77">
        <f>'3.ВС'!AI300</f>
        <v>0</v>
      </c>
      <c r="AJ218" s="77">
        <f>'3.ВС'!AJ300</f>
        <v>0</v>
      </c>
      <c r="AK218" s="77">
        <f>'3.ВС'!AK300</f>
        <v>0</v>
      </c>
      <c r="AL218" s="77">
        <f>'3.ВС'!AL300</f>
        <v>28408077</v>
      </c>
      <c r="AM218" s="77">
        <f>'3.ВС'!AM300</f>
        <v>28408077</v>
      </c>
      <c r="AN218" s="77">
        <f>'3.ВС'!AN300</f>
        <v>0</v>
      </c>
      <c r="AO218" s="77">
        <f>'3.ВС'!AO300</f>
        <v>0</v>
      </c>
      <c r="AP218" s="77">
        <f>'3.ВС'!AP300</f>
        <v>28408077</v>
      </c>
      <c r="AQ218" s="77">
        <f>'3.ВС'!AQ300</f>
        <v>28408077</v>
      </c>
      <c r="AR218" s="77">
        <f>'3.ВС'!AR300</f>
        <v>0</v>
      </c>
      <c r="AS218" s="77">
        <f>'3.ВС'!AS300</f>
        <v>0</v>
      </c>
      <c r="AT218" s="77">
        <f>'3.ВС'!AT300</f>
        <v>0</v>
      </c>
      <c r="AU218" s="77">
        <f>'3.ВС'!AU300</f>
        <v>0</v>
      </c>
      <c r="AV218" s="77">
        <f>'3.ВС'!AV300</f>
        <v>0</v>
      </c>
      <c r="AW218" s="77">
        <f>'3.ВС'!AW300</f>
        <v>0</v>
      </c>
      <c r="AX218" s="77">
        <f>'3.ВС'!AX300</f>
        <v>28408077</v>
      </c>
      <c r="AY218" s="77">
        <f>'3.ВС'!AY300</f>
        <v>28408077</v>
      </c>
      <c r="AZ218" s="77">
        <f>'3.ВС'!AZ300</f>
        <v>0</v>
      </c>
      <c r="BA218" s="77">
        <f>'3.ВС'!BA300</f>
        <v>0</v>
      </c>
      <c r="BB218" s="103">
        <v>0</v>
      </c>
      <c r="BC218" s="103">
        <v>0</v>
      </c>
    </row>
    <row r="219" spans="1:55" s="120" customFormat="1" ht="27.75" hidden="1" customHeight="1" x14ac:dyDescent="0.25">
      <c r="A219" s="15" t="s">
        <v>554</v>
      </c>
      <c r="B219" s="27"/>
      <c r="C219" s="27"/>
      <c r="D219" s="15"/>
      <c r="E219" s="12">
        <v>852</v>
      </c>
      <c r="F219" s="62" t="s">
        <v>477</v>
      </c>
      <c r="G219" s="62" t="s">
        <v>328</v>
      </c>
      <c r="H219" s="60" t="s">
        <v>555</v>
      </c>
      <c r="I219" s="62"/>
      <c r="J219" s="77">
        <f t="shared" ref="J219:AT223" si="137">J220</f>
        <v>10381100</v>
      </c>
      <c r="K219" s="77">
        <f t="shared" si="137"/>
        <v>0</v>
      </c>
      <c r="L219" s="77">
        <f t="shared" si="137"/>
        <v>10381100</v>
      </c>
      <c r="M219" s="77">
        <f t="shared" si="137"/>
        <v>0</v>
      </c>
      <c r="N219" s="77">
        <f t="shared" si="137"/>
        <v>0</v>
      </c>
      <c r="O219" s="77">
        <f t="shared" si="137"/>
        <v>0</v>
      </c>
      <c r="P219" s="77">
        <f t="shared" si="137"/>
        <v>0</v>
      </c>
      <c r="Q219" s="77">
        <f t="shared" si="137"/>
        <v>0</v>
      </c>
      <c r="R219" s="77">
        <f t="shared" si="137"/>
        <v>10381100</v>
      </c>
      <c r="S219" s="77">
        <f t="shared" si="137"/>
        <v>0</v>
      </c>
      <c r="T219" s="77">
        <f t="shared" si="137"/>
        <v>10381100</v>
      </c>
      <c r="U219" s="77">
        <f t="shared" si="137"/>
        <v>0</v>
      </c>
      <c r="V219" s="77">
        <f t="shared" si="137"/>
        <v>0</v>
      </c>
      <c r="W219" s="77">
        <f t="shared" si="137"/>
        <v>0</v>
      </c>
      <c r="X219" s="77">
        <f t="shared" si="137"/>
        <v>0</v>
      </c>
      <c r="Y219" s="77">
        <f t="shared" si="137"/>
        <v>0</v>
      </c>
      <c r="Z219" s="77">
        <f t="shared" si="137"/>
        <v>10381100</v>
      </c>
      <c r="AA219" s="77">
        <f t="shared" si="137"/>
        <v>0</v>
      </c>
      <c r="AB219" s="77">
        <f t="shared" si="137"/>
        <v>10381100</v>
      </c>
      <c r="AC219" s="77">
        <f t="shared" si="137"/>
        <v>0</v>
      </c>
      <c r="AD219" s="77">
        <f t="shared" si="137"/>
        <v>7414185</v>
      </c>
      <c r="AE219" s="77">
        <f t="shared" si="137"/>
        <v>0</v>
      </c>
      <c r="AF219" s="77">
        <f t="shared" si="137"/>
        <v>7414185</v>
      </c>
      <c r="AG219" s="77">
        <f t="shared" si="137"/>
        <v>0</v>
      </c>
      <c r="AH219" s="77">
        <f t="shared" si="137"/>
        <v>0</v>
      </c>
      <c r="AI219" s="77">
        <f t="shared" si="137"/>
        <v>0</v>
      </c>
      <c r="AJ219" s="77">
        <f t="shared" si="137"/>
        <v>0</v>
      </c>
      <c r="AK219" s="77">
        <f t="shared" si="137"/>
        <v>0</v>
      </c>
      <c r="AL219" s="77">
        <f t="shared" si="137"/>
        <v>7414185</v>
      </c>
      <c r="AM219" s="77">
        <f t="shared" si="137"/>
        <v>0</v>
      </c>
      <c r="AN219" s="77">
        <f t="shared" si="137"/>
        <v>7414185</v>
      </c>
      <c r="AO219" s="77">
        <f t="shared" si="137"/>
        <v>0</v>
      </c>
      <c r="AP219" s="77">
        <f t="shared" si="137"/>
        <v>9005185</v>
      </c>
      <c r="AQ219" s="77">
        <f t="shared" si="137"/>
        <v>0</v>
      </c>
      <c r="AR219" s="77">
        <f t="shared" si="137"/>
        <v>9005185</v>
      </c>
      <c r="AS219" s="77">
        <f t="shared" si="137"/>
        <v>0</v>
      </c>
      <c r="AT219" s="77">
        <f t="shared" si="137"/>
        <v>0</v>
      </c>
      <c r="AU219" s="77">
        <f t="shared" ref="AT219:BA223" si="138">AU220</f>
        <v>0</v>
      </c>
      <c r="AV219" s="77">
        <f t="shared" si="138"/>
        <v>0</v>
      </c>
      <c r="AW219" s="77">
        <f t="shared" si="138"/>
        <v>0</v>
      </c>
      <c r="AX219" s="77">
        <f t="shared" si="138"/>
        <v>9005185</v>
      </c>
      <c r="AY219" s="77">
        <f t="shared" si="138"/>
        <v>0</v>
      </c>
      <c r="AZ219" s="77">
        <f t="shared" si="138"/>
        <v>9005185</v>
      </c>
      <c r="BA219" s="77">
        <f t="shared" si="138"/>
        <v>0</v>
      </c>
      <c r="BB219" s="103">
        <v>0</v>
      </c>
      <c r="BC219" s="103">
        <v>0</v>
      </c>
    </row>
    <row r="220" spans="1:55" s="120" customFormat="1" ht="27.75" hidden="1" customHeight="1" x14ac:dyDescent="0.25">
      <c r="A220" s="27" t="s">
        <v>392</v>
      </c>
      <c r="B220" s="27"/>
      <c r="C220" s="27"/>
      <c r="D220" s="27"/>
      <c r="E220" s="12">
        <v>852</v>
      </c>
      <c r="F220" s="62" t="s">
        <v>477</v>
      </c>
      <c r="G220" s="62" t="s">
        <v>328</v>
      </c>
      <c r="H220" s="60" t="s">
        <v>555</v>
      </c>
      <c r="I220" s="62" t="s">
        <v>396</v>
      </c>
      <c r="J220" s="77">
        <f t="shared" si="137"/>
        <v>10381100</v>
      </c>
      <c r="K220" s="77">
        <f t="shared" si="137"/>
        <v>0</v>
      </c>
      <c r="L220" s="77">
        <f t="shared" si="137"/>
        <v>10381100</v>
      </c>
      <c r="M220" s="77">
        <f t="shared" si="137"/>
        <v>0</v>
      </c>
      <c r="N220" s="77">
        <f t="shared" si="137"/>
        <v>0</v>
      </c>
      <c r="O220" s="77">
        <f t="shared" si="137"/>
        <v>0</v>
      </c>
      <c r="P220" s="77">
        <f t="shared" si="137"/>
        <v>0</v>
      </c>
      <c r="Q220" s="77">
        <f t="shared" si="137"/>
        <v>0</v>
      </c>
      <c r="R220" s="77">
        <f t="shared" si="137"/>
        <v>10381100</v>
      </c>
      <c r="S220" s="77">
        <f t="shared" si="137"/>
        <v>0</v>
      </c>
      <c r="T220" s="77">
        <f t="shared" si="137"/>
        <v>10381100</v>
      </c>
      <c r="U220" s="77">
        <f t="shared" si="137"/>
        <v>0</v>
      </c>
      <c r="V220" s="77">
        <f t="shared" si="137"/>
        <v>0</v>
      </c>
      <c r="W220" s="77">
        <f t="shared" si="137"/>
        <v>0</v>
      </c>
      <c r="X220" s="77">
        <f t="shared" si="137"/>
        <v>0</v>
      </c>
      <c r="Y220" s="77">
        <f t="shared" si="137"/>
        <v>0</v>
      </c>
      <c r="Z220" s="77">
        <f t="shared" si="137"/>
        <v>10381100</v>
      </c>
      <c r="AA220" s="77">
        <f t="shared" si="137"/>
        <v>0</v>
      </c>
      <c r="AB220" s="77">
        <f t="shared" si="137"/>
        <v>10381100</v>
      </c>
      <c r="AC220" s="77">
        <f t="shared" si="137"/>
        <v>0</v>
      </c>
      <c r="AD220" s="77">
        <f t="shared" si="137"/>
        <v>7414185</v>
      </c>
      <c r="AE220" s="77">
        <f t="shared" si="137"/>
        <v>0</v>
      </c>
      <c r="AF220" s="77">
        <f t="shared" si="137"/>
        <v>7414185</v>
      </c>
      <c r="AG220" s="77">
        <f t="shared" si="137"/>
        <v>0</v>
      </c>
      <c r="AH220" s="77">
        <f t="shared" si="137"/>
        <v>0</v>
      </c>
      <c r="AI220" s="77">
        <f t="shared" si="137"/>
        <v>0</v>
      </c>
      <c r="AJ220" s="77">
        <f t="shared" si="137"/>
        <v>0</v>
      </c>
      <c r="AK220" s="77">
        <f t="shared" si="137"/>
        <v>0</v>
      </c>
      <c r="AL220" s="77">
        <f t="shared" si="137"/>
        <v>7414185</v>
      </c>
      <c r="AM220" s="77">
        <f t="shared" si="137"/>
        <v>0</v>
      </c>
      <c r="AN220" s="77">
        <f t="shared" si="137"/>
        <v>7414185</v>
      </c>
      <c r="AO220" s="77">
        <f t="shared" si="137"/>
        <v>0</v>
      </c>
      <c r="AP220" s="77">
        <f t="shared" si="137"/>
        <v>9005185</v>
      </c>
      <c r="AQ220" s="77">
        <f t="shared" si="137"/>
        <v>0</v>
      </c>
      <c r="AR220" s="77">
        <f t="shared" si="137"/>
        <v>9005185</v>
      </c>
      <c r="AS220" s="77">
        <f t="shared" si="137"/>
        <v>0</v>
      </c>
      <c r="AT220" s="77">
        <f t="shared" si="138"/>
        <v>0</v>
      </c>
      <c r="AU220" s="77">
        <f t="shared" si="138"/>
        <v>0</v>
      </c>
      <c r="AV220" s="77">
        <f t="shared" si="138"/>
        <v>0</v>
      </c>
      <c r="AW220" s="77">
        <f t="shared" si="138"/>
        <v>0</v>
      </c>
      <c r="AX220" s="77">
        <f t="shared" si="138"/>
        <v>9005185</v>
      </c>
      <c r="AY220" s="77">
        <f t="shared" si="138"/>
        <v>0</v>
      </c>
      <c r="AZ220" s="77">
        <f t="shared" si="138"/>
        <v>9005185</v>
      </c>
      <c r="BA220" s="77">
        <f t="shared" si="138"/>
        <v>0</v>
      </c>
      <c r="BB220" s="103">
        <v>0</v>
      </c>
      <c r="BC220" s="103">
        <v>0</v>
      </c>
    </row>
    <row r="221" spans="1:55" s="120" customFormat="1" ht="27.75" hidden="1" customHeight="1" x14ac:dyDescent="0.25">
      <c r="A221" s="27" t="s">
        <v>393</v>
      </c>
      <c r="B221" s="27"/>
      <c r="C221" s="27"/>
      <c r="D221" s="27"/>
      <c r="E221" s="12">
        <v>852</v>
      </c>
      <c r="F221" s="62" t="s">
        <v>477</v>
      </c>
      <c r="G221" s="62" t="s">
        <v>328</v>
      </c>
      <c r="H221" s="60" t="s">
        <v>555</v>
      </c>
      <c r="I221" s="63" t="s">
        <v>397</v>
      </c>
      <c r="J221" s="77">
        <f>'3.ВС'!J303</f>
        <v>10381100</v>
      </c>
      <c r="K221" s="77">
        <f>'3.ВС'!K303</f>
        <v>0</v>
      </c>
      <c r="L221" s="77">
        <f>'3.ВС'!L303</f>
        <v>10381100</v>
      </c>
      <c r="M221" s="77">
        <f>'3.ВС'!M303</f>
        <v>0</v>
      </c>
      <c r="N221" s="77">
        <f>'3.ВС'!N303</f>
        <v>0</v>
      </c>
      <c r="O221" s="77">
        <f>'3.ВС'!O303</f>
        <v>0</v>
      </c>
      <c r="P221" s="77">
        <f>'3.ВС'!P303</f>
        <v>0</v>
      </c>
      <c r="Q221" s="77">
        <f>'3.ВС'!Q303</f>
        <v>0</v>
      </c>
      <c r="R221" s="77">
        <f>'3.ВС'!R303</f>
        <v>10381100</v>
      </c>
      <c r="S221" s="77">
        <f>'3.ВС'!S303</f>
        <v>0</v>
      </c>
      <c r="T221" s="77">
        <f>'3.ВС'!T303</f>
        <v>10381100</v>
      </c>
      <c r="U221" s="77">
        <f>'3.ВС'!U303</f>
        <v>0</v>
      </c>
      <c r="V221" s="77">
        <f>'3.ВС'!V303</f>
        <v>0</v>
      </c>
      <c r="W221" s="77">
        <f>'3.ВС'!W303</f>
        <v>0</v>
      </c>
      <c r="X221" s="77">
        <f>'3.ВС'!X303</f>
        <v>0</v>
      </c>
      <c r="Y221" s="77">
        <f>'3.ВС'!Y303</f>
        <v>0</v>
      </c>
      <c r="Z221" s="77">
        <f>'3.ВС'!Z303</f>
        <v>10381100</v>
      </c>
      <c r="AA221" s="77">
        <f>'3.ВС'!AA303</f>
        <v>0</v>
      </c>
      <c r="AB221" s="77">
        <f>'3.ВС'!AB303</f>
        <v>10381100</v>
      </c>
      <c r="AC221" s="77">
        <f>'3.ВС'!AC303</f>
        <v>0</v>
      </c>
      <c r="AD221" s="77">
        <f>'3.ВС'!AD303</f>
        <v>7414185</v>
      </c>
      <c r="AE221" s="77">
        <f>'3.ВС'!AE303</f>
        <v>0</v>
      </c>
      <c r="AF221" s="77">
        <f>'3.ВС'!AF303</f>
        <v>7414185</v>
      </c>
      <c r="AG221" s="77">
        <f>'3.ВС'!AG303</f>
        <v>0</v>
      </c>
      <c r="AH221" s="77">
        <f>'3.ВС'!AH303</f>
        <v>0</v>
      </c>
      <c r="AI221" s="77">
        <f>'3.ВС'!AI303</f>
        <v>0</v>
      </c>
      <c r="AJ221" s="77">
        <f>'3.ВС'!AJ303</f>
        <v>0</v>
      </c>
      <c r="AK221" s="77">
        <f>'3.ВС'!AK303</f>
        <v>0</v>
      </c>
      <c r="AL221" s="77">
        <f>'3.ВС'!AL303</f>
        <v>7414185</v>
      </c>
      <c r="AM221" s="77">
        <f>'3.ВС'!AM303</f>
        <v>0</v>
      </c>
      <c r="AN221" s="77">
        <f>'3.ВС'!AN303</f>
        <v>7414185</v>
      </c>
      <c r="AO221" s="77">
        <f>'3.ВС'!AO303</f>
        <v>0</v>
      </c>
      <c r="AP221" s="77">
        <f>'3.ВС'!AP303</f>
        <v>9005185</v>
      </c>
      <c r="AQ221" s="77">
        <f>'3.ВС'!AQ303</f>
        <v>0</v>
      </c>
      <c r="AR221" s="77">
        <f>'3.ВС'!AR303</f>
        <v>9005185</v>
      </c>
      <c r="AS221" s="77">
        <f>'3.ВС'!AS303</f>
        <v>0</v>
      </c>
      <c r="AT221" s="77">
        <f>'3.ВС'!AT303</f>
        <v>0</v>
      </c>
      <c r="AU221" s="77">
        <f>'3.ВС'!AU303</f>
        <v>0</v>
      </c>
      <c r="AV221" s="77">
        <f>'3.ВС'!AV303</f>
        <v>0</v>
      </c>
      <c r="AW221" s="77">
        <f>'3.ВС'!AW303</f>
        <v>0</v>
      </c>
      <c r="AX221" s="77">
        <f>'3.ВС'!AX303</f>
        <v>9005185</v>
      </c>
      <c r="AY221" s="77">
        <f>'3.ВС'!AY303</f>
        <v>0</v>
      </c>
      <c r="AZ221" s="77">
        <f>'3.ВС'!AZ303</f>
        <v>9005185</v>
      </c>
      <c r="BA221" s="77">
        <f>'3.ВС'!BA303</f>
        <v>0</v>
      </c>
      <c r="BB221" s="103">
        <v>0</v>
      </c>
      <c r="BC221" s="103">
        <v>0</v>
      </c>
    </row>
    <row r="222" spans="1:55" s="120" customFormat="1" ht="19.5" customHeight="1" x14ac:dyDescent="0.25">
      <c r="A222" s="27" t="s">
        <v>483</v>
      </c>
      <c r="B222" s="15"/>
      <c r="C222" s="15"/>
      <c r="D222" s="15"/>
      <c r="E222" s="15"/>
      <c r="F222" s="12" t="s">
        <v>477</v>
      </c>
      <c r="G222" s="12" t="s">
        <v>328</v>
      </c>
      <c r="H222" s="60" t="s">
        <v>558</v>
      </c>
      <c r="I222" s="15" t="s">
        <v>326</v>
      </c>
      <c r="J222" s="77">
        <f t="shared" si="137"/>
        <v>0</v>
      </c>
      <c r="K222" s="77">
        <f t="shared" si="137"/>
        <v>0</v>
      </c>
      <c r="L222" s="77">
        <f t="shared" si="137"/>
        <v>0</v>
      </c>
      <c r="M222" s="77">
        <f t="shared" si="137"/>
        <v>0</v>
      </c>
      <c r="N222" s="77">
        <f t="shared" si="137"/>
        <v>86922</v>
      </c>
      <c r="O222" s="77">
        <f t="shared" si="137"/>
        <v>0</v>
      </c>
      <c r="P222" s="77">
        <f t="shared" si="137"/>
        <v>86922</v>
      </c>
      <c r="Q222" s="77">
        <f t="shared" si="137"/>
        <v>0</v>
      </c>
      <c r="R222" s="77">
        <f t="shared" si="137"/>
        <v>86922</v>
      </c>
      <c r="S222" s="77">
        <f t="shared" si="137"/>
        <v>0</v>
      </c>
      <c r="T222" s="77">
        <f t="shared" si="137"/>
        <v>86922</v>
      </c>
      <c r="U222" s="77">
        <f t="shared" si="137"/>
        <v>0</v>
      </c>
      <c r="V222" s="77">
        <f t="shared" si="137"/>
        <v>242988</v>
      </c>
      <c r="W222" s="77">
        <f t="shared" si="137"/>
        <v>0</v>
      </c>
      <c r="X222" s="77">
        <f t="shared" si="137"/>
        <v>242988</v>
      </c>
      <c r="Y222" s="77">
        <f t="shared" si="137"/>
        <v>0</v>
      </c>
      <c r="Z222" s="77">
        <f t="shared" si="137"/>
        <v>329910</v>
      </c>
      <c r="AA222" s="77">
        <f t="shared" si="137"/>
        <v>0</v>
      </c>
      <c r="AB222" s="77">
        <f t="shared" si="137"/>
        <v>329910</v>
      </c>
      <c r="AC222" s="77">
        <f t="shared" si="137"/>
        <v>0</v>
      </c>
      <c r="AD222" s="77">
        <f t="shared" si="137"/>
        <v>0</v>
      </c>
      <c r="AE222" s="77">
        <f t="shared" si="137"/>
        <v>0</v>
      </c>
      <c r="AF222" s="77">
        <f t="shared" si="137"/>
        <v>0</v>
      </c>
      <c r="AG222" s="77">
        <f t="shared" si="137"/>
        <v>0</v>
      </c>
      <c r="AH222" s="77">
        <f t="shared" si="137"/>
        <v>0</v>
      </c>
      <c r="AI222" s="77">
        <f t="shared" si="137"/>
        <v>0</v>
      </c>
      <c r="AJ222" s="77">
        <f t="shared" si="137"/>
        <v>0</v>
      </c>
      <c r="AK222" s="77">
        <f t="shared" si="137"/>
        <v>0</v>
      </c>
      <c r="AL222" s="77">
        <f t="shared" si="137"/>
        <v>0</v>
      </c>
      <c r="AM222" s="77">
        <f t="shared" si="137"/>
        <v>0</v>
      </c>
      <c r="AN222" s="77">
        <f t="shared" si="137"/>
        <v>0</v>
      </c>
      <c r="AO222" s="77">
        <f t="shared" si="137"/>
        <v>0</v>
      </c>
      <c r="AP222" s="77">
        <f t="shared" si="137"/>
        <v>0</v>
      </c>
      <c r="AQ222" s="77">
        <f t="shared" si="137"/>
        <v>0</v>
      </c>
      <c r="AR222" s="77">
        <f t="shared" si="137"/>
        <v>0</v>
      </c>
      <c r="AS222" s="77">
        <f t="shared" si="137"/>
        <v>0</v>
      </c>
      <c r="AT222" s="77">
        <f t="shared" si="138"/>
        <v>0</v>
      </c>
      <c r="AU222" s="77">
        <f t="shared" si="138"/>
        <v>0</v>
      </c>
      <c r="AV222" s="77">
        <f t="shared" si="138"/>
        <v>0</v>
      </c>
      <c r="AW222" s="77">
        <f t="shared" si="138"/>
        <v>0</v>
      </c>
      <c r="AX222" s="77">
        <f t="shared" si="138"/>
        <v>0</v>
      </c>
      <c r="AY222" s="77">
        <f t="shared" si="138"/>
        <v>0</v>
      </c>
      <c r="AZ222" s="77">
        <f t="shared" si="138"/>
        <v>0</v>
      </c>
      <c r="BA222" s="77">
        <f t="shared" si="138"/>
        <v>0</v>
      </c>
      <c r="BB222" s="103">
        <v>0</v>
      </c>
      <c r="BC222" s="103">
        <v>0</v>
      </c>
    </row>
    <row r="223" spans="1:55" s="120" customFormat="1" ht="45.75" customHeight="1" x14ac:dyDescent="0.25">
      <c r="A223" s="27" t="s">
        <v>392</v>
      </c>
      <c r="B223" s="15"/>
      <c r="C223" s="15"/>
      <c r="D223" s="15"/>
      <c r="E223" s="15"/>
      <c r="F223" s="12" t="s">
        <v>477</v>
      </c>
      <c r="G223" s="12" t="s">
        <v>328</v>
      </c>
      <c r="H223" s="60" t="s">
        <v>558</v>
      </c>
      <c r="I223" s="12" t="s">
        <v>396</v>
      </c>
      <c r="J223" s="77">
        <f t="shared" si="137"/>
        <v>0</v>
      </c>
      <c r="K223" s="77">
        <f t="shared" si="137"/>
        <v>0</v>
      </c>
      <c r="L223" s="77">
        <f t="shared" si="137"/>
        <v>0</v>
      </c>
      <c r="M223" s="77">
        <f t="shared" si="137"/>
        <v>0</v>
      </c>
      <c r="N223" s="77">
        <f t="shared" si="137"/>
        <v>86922</v>
      </c>
      <c r="O223" s="77">
        <f t="shared" si="137"/>
        <v>0</v>
      </c>
      <c r="P223" s="77">
        <f t="shared" si="137"/>
        <v>86922</v>
      </c>
      <c r="Q223" s="77">
        <f t="shared" si="137"/>
        <v>0</v>
      </c>
      <c r="R223" s="77">
        <f t="shared" si="137"/>
        <v>86922</v>
      </c>
      <c r="S223" s="77">
        <f t="shared" si="137"/>
        <v>0</v>
      </c>
      <c r="T223" s="77">
        <f t="shared" si="137"/>
        <v>86922</v>
      </c>
      <c r="U223" s="77">
        <f t="shared" si="137"/>
        <v>0</v>
      </c>
      <c r="V223" s="77">
        <f t="shared" si="137"/>
        <v>242988</v>
      </c>
      <c r="W223" s="77">
        <f t="shared" si="137"/>
        <v>0</v>
      </c>
      <c r="X223" s="77">
        <f t="shared" si="137"/>
        <v>242988</v>
      </c>
      <c r="Y223" s="77">
        <f t="shared" si="137"/>
        <v>0</v>
      </c>
      <c r="Z223" s="77">
        <f t="shared" si="137"/>
        <v>329910</v>
      </c>
      <c r="AA223" s="77">
        <f t="shared" si="137"/>
        <v>0</v>
      </c>
      <c r="AB223" s="77">
        <f t="shared" si="137"/>
        <v>329910</v>
      </c>
      <c r="AC223" s="77">
        <f t="shared" si="137"/>
        <v>0</v>
      </c>
      <c r="AD223" s="77">
        <f t="shared" si="137"/>
        <v>0</v>
      </c>
      <c r="AE223" s="77">
        <f t="shared" si="137"/>
        <v>0</v>
      </c>
      <c r="AF223" s="77">
        <f t="shared" si="137"/>
        <v>0</v>
      </c>
      <c r="AG223" s="77">
        <f t="shared" si="137"/>
        <v>0</v>
      </c>
      <c r="AH223" s="77">
        <f t="shared" si="137"/>
        <v>0</v>
      </c>
      <c r="AI223" s="77">
        <f t="shared" si="137"/>
        <v>0</v>
      </c>
      <c r="AJ223" s="77">
        <f t="shared" si="137"/>
        <v>0</v>
      </c>
      <c r="AK223" s="77">
        <f t="shared" si="137"/>
        <v>0</v>
      </c>
      <c r="AL223" s="77">
        <f t="shared" si="137"/>
        <v>0</v>
      </c>
      <c r="AM223" s="77">
        <f t="shared" si="137"/>
        <v>0</v>
      </c>
      <c r="AN223" s="77">
        <f t="shared" si="137"/>
        <v>0</v>
      </c>
      <c r="AO223" s="77">
        <f t="shared" si="137"/>
        <v>0</v>
      </c>
      <c r="AP223" s="77">
        <f t="shared" si="137"/>
        <v>0</v>
      </c>
      <c r="AQ223" s="77">
        <f t="shared" si="137"/>
        <v>0</v>
      </c>
      <c r="AR223" s="77">
        <f t="shared" si="137"/>
        <v>0</v>
      </c>
      <c r="AS223" s="77">
        <f t="shared" si="137"/>
        <v>0</v>
      </c>
      <c r="AT223" s="77">
        <f t="shared" si="138"/>
        <v>0</v>
      </c>
      <c r="AU223" s="77">
        <f t="shared" si="138"/>
        <v>0</v>
      </c>
      <c r="AV223" s="77">
        <f t="shared" si="138"/>
        <v>0</v>
      </c>
      <c r="AW223" s="77">
        <f t="shared" si="138"/>
        <v>0</v>
      </c>
      <c r="AX223" s="77">
        <f t="shared" si="138"/>
        <v>0</v>
      </c>
      <c r="AY223" s="77">
        <f t="shared" si="138"/>
        <v>0</v>
      </c>
      <c r="AZ223" s="77">
        <f t="shared" si="138"/>
        <v>0</v>
      </c>
      <c r="BA223" s="77">
        <f t="shared" si="138"/>
        <v>0</v>
      </c>
      <c r="BB223" s="103">
        <v>0</v>
      </c>
      <c r="BC223" s="103">
        <v>0</v>
      </c>
    </row>
    <row r="224" spans="1:55" s="120" customFormat="1" ht="19.5" customHeight="1" x14ac:dyDescent="0.25">
      <c r="A224" s="27" t="s">
        <v>393</v>
      </c>
      <c r="B224" s="15"/>
      <c r="C224" s="15"/>
      <c r="D224" s="15"/>
      <c r="E224" s="15"/>
      <c r="F224" s="12" t="s">
        <v>477</v>
      </c>
      <c r="G224" s="12" t="s">
        <v>328</v>
      </c>
      <c r="H224" s="60" t="s">
        <v>558</v>
      </c>
      <c r="I224" s="12" t="s">
        <v>397</v>
      </c>
      <c r="J224" s="77">
        <f>'3.ВС'!J309</f>
        <v>0</v>
      </c>
      <c r="K224" s="77">
        <f>'3.ВС'!K309</f>
        <v>0</v>
      </c>
      <c r="L224" s="77">
        <f>'3.ВС'!L309</f>
        <v>0</v>
      </c>
      <c r="M224" s="77">
        <f>'3.ВС'!M309</f>
        <v>0</v>
      </c>
      <c r="N224" s="77">
        <f>'3.ВС'!N309</f>
        <v>86922</v>
      </c>
      <c r="O224" s="77">
        <f>'3.ВС'!O309</f>
        <v>0</v>
      </c>
      <c r="P224" s="77">
        <f>'3.ВС'!P309</f>
        <v>86922</v>
      </c>
      <c r="Q224" s="77">
        <f>'3.ВС'!Q309</f>
        <v>0</v>
      </c>
      <c r="R224" s="77">
        <f>'3.ВС'!R309</f>
        <v>86922</v>
      </c>
      <c r="S224" s="77">
        <f>'3.ВС'!S309</f>
        <v>0</v>
      </c>
      <c r="T224" s="77">
        <f>'3.ВС'!T309</f>
        <v>86922</v>
      </c>
      <c r="U224" s="77">
        <f>'3.ВС'!U309</f>
        <v>0</v>
      </c>
      <c r="V224" s="77">
        <f>'3.ВС'!V309</f>
        <v>242988</v>
      </c>
      <c r="W224" s="77">
        <f>'3.ВС'!W309</f>
        <v>0</v>
      </c>
      <c r="X224" s="77">
        <f>'3.ВС'!X309</f>
        <v>242988</v>
      </c>
      <c r="Y224" s="77">
        <f>'3.ВС'!Y309</f>
        <v>0</v>
      </c>
      <c r="Z224" s="77">
        <f>'3.ВС'!Z309</f>
        <v>329910</v>
      </c>
      <c r="AA224" s="77">
        <f>'3.ВС'!AA309</f>
        <v>0</v>
      </c>
      <c r="AB224" s="77">
        <f>'3.ВС'!AB309</f>
        <v>329910</v>
      </c>
      <c r="AC224" s="77">
        <f>'3.ВС'!AC309</f>
        <v>0</v>
      </c>
      <c r="AD224" s="77">
        <f>'3.ВС'!AD309</f>
        <v>0</v>
      </c>
      <c r="AE224" s="77">
        <f>'3.ВС'!AE309</f>
        <v>0</v>
      </c>
      <c r="AF224" s="77">
        <f>'3.ВС'!AF309</f>
        <v>0</v>
      </c>
      <c r="AG224" s="77">
        <f>'3.ВС'!AG309</f>
        <v>0</v>
      </c>
      <c r="AH224" s="77">
        <f>'3.ВС'!AH309</f>
        <v>0</v>
      </c>
      <c r="AI224" s="77">
        <f>'3.ВС'!AI309</f>
        <v>0</v>
      </c>
      <c r="AJ224" s="77">
        <f>'3.ВС'!AJ309</f>
        <v>0</v>
      </c>
      <c r="AK224" s="77">
        <f>'3.ВС'!AK309</f>
        <v>0</v>
      </c>
      <c r="AL224" s="77">
        <f>'3.ВС'!AL309</f>
        <v>0</v>
      </c>
      <c r="AM224" s="77">
        <f>'3.ВС'!AM309</f>
        <v>0</v>
      </c>
      <c r="AN224" s="77">
        <f>'3.ВС'!AN309</f>
        <v>0</v>
      </c>
      <c r="AO224" s="77">
        <f>'3.ВС'!AO309</f>
        <v>0</v>
      </c>
      <c r="AP224" s="77">
        <f>'3.ВС'!AP309</f>
        <v>0</v>
      </c>
      <c r="AQ224" s="77">
        <f>'3.ВС'!AQ309</f>
        <v>0</v>
      </c>
      <c r="AR224" s="77">
        <f>'3.ВС'!AR309</f>
        <v>0</v>
      </c>
      <c r="AS224" s="77">
        <f>'3.ВС'!AS309</f>
        <v>0</v>
      </c>
      <c r="AT224" s="77">
        <f>'3.ВС'!AT309</f>
        <v>0</v>
      </c>
      <c r="AU224" s="77">
        <f>'3.ВС'!AU309</f>
        <v>0</v>
      </c>
      <c r="AV224" s="77">
        <f>'3.ВС'!AV309</f>
        <v>0</v>
      </c>
      <c r="AW224" s="77">
        <f>'3.ВС'!AW309</f>
        <v>0</v>
      </c>
      <c r="AX224" s="77">
        <f>'3.ВС'!AX309</f>
        <v>0</v>
      </c>
      <c r="AY224" s="77">
        <f>'3.ВС'!AY309</f>
        <v>0</v>
      </c>
      <c r="AZ224" s="77">
        <f>'3.ВС'!AZ309</f>
        <v>0</v>
      </c>
      <c r="BA224" s="77">
        <f>'3.ВС'!BA309</f>
        <v>0</v>
      </c>
      <c r="BB224" s="103">
        <v>0</v>
      </c>
      <c r="BC224" s="103">
        <v>0</v>
      </c>
    </row>
    <row r="225" spans="1:55" s="11" customFormat="1" ht="27.75" hidden="1" customHeight="1" x14ac:dyDescent="0.25">
      <c r="A225" s="15" t="s">
        <v>559</v>
      </c>
      <c r="B225" s="27"/>
      <c r="C225" s="27"/>
      <c r="D225" s="27"/>
      <c r="E225" s="12">
        <v>852</v>
      </c>
      <c r="F225" s="62" t="s">
        <v>477</v>
      </c>
      <c r="G225" s="62" t="s">
        <v>328</v>
      </c>
      <c r="H225" s="60" t="s">
        <v>560</v>
      </c>
      <c r="I225" s="62"/>
      <c r="J225" s="77">
        <f t="shared" ref="J225:AT226" si="139">J226</f>
        <v>0</v>
      </c>
      <c r="K225" s="77">
        <f t="shared" si="139"/>
        <v>0</v>
      </c>
      <c r="L225" s="77">
        <f t="shared" si="139"/>
        <v>0</v>
      </c>
      <c r="M225" s="77">
        <f t="shared" si="139"/>
        <v>0</v>
      </c>
      <c r="N225" s="77">
        <f t="shared" si="139"/>
        <v>0</v>
      </c>
      <c r="O225" s="77">
        <f t="shared" si="139"/>
        <v>0</v>
      </c>
      <c r="P225" s="77">
        <f t="shared" si="139"/>
        <v>0</v>
      </c>
      <c r="Q225" s="77">
        <f t="shared" si="139"/>
        <v>0</v>
      </c>
      <c r="R225" s="77">
        <f t="shared" si="139"/>
        <v>0</v>
      </c>
      <c r="S225" s="77">
        <f t="shared" si="139"/>
        <v>0</v>
      </c>
      <c r="T225" s="77">
        <f t="shared" si="139"/>
        <v>0</v>
      </c>
      <c r="U225" s="77">
        <f t="shared" si="139"/>
        <v>0</v>
      </c>
      <c r="V225" s="77">
        <f t="shared" si="139"/>
        <v>0</v>
      </c>
      <c r="W225" s="77">
        <f t="shared" si="139"/>
        <v>0</v>
      </c>
      <c r="X225" s="77">
        <f t="shared" si="139"/>
        <v>0</v>
      </c>
      <c r="Y225" s="77">
        <f t="shared" si="139"/>
        <v>0</v>
      </c>
      <c r="Z225" s="77">
        <f t="shared" si="139"/>
        <v>0</v>
      </c>
      <c r="AA225" s="77">
        <f t="shared" si="139"/>
        <v>0</v>
      </c>
      <c r="AB225" s="77">
        <f t="shared" si="139"/>
        <v>0</v>
      </c>
      <c r="AC225" s="77">
        <f t="shared" si="139"/>
        <v>0</v>
      </c>
      <c r="AD225" s="77">
        <f t="shared" si="139"/>
        <v>0</v>
      </c>
      <c r="AE225" s="77">
        <f t="shared" si="139"/>
        <v>0</v>
      </c>
      <c r="AF225" s="77">
        <f t="shared" si="139"/>
        <v>0</v>
      </c>
      <c r="AG225" s="77">
        <f t="shared" si="139"/>
        <v>0</v>
      </c>
      <c r="AH225" s="77">
        <f t="shared" si="139"/>
        <v>0</v>
      </c>
      <c r="AI225" s="77">
        <f t="shared" si="139"/>
        <v>0</v>
      </c>
      <c r="AJ225" s="77">
        <f t="shared" si="139"/>
        <v>0</v>
      </c>
      <c r="AK225" s="77">
        <f t="shared" si="139"/>
        <v>0</v>
      </c>
      <c r="AL225" s="77">
        <f t="shared" si="139"/>
        <v>0</v>
      </c>
      <c r="AM225" s="77">
        <f t="shared" si="139"/>
        <v>0</v>
      </c>
      <c r="AN225" s="77">
        <f t="shared" si="139"/>
        <v>0</v>
      </c>
      <c r="AO225" s="77">
        <f t="shared" si="139"/>
        <v>0</v>
      </c>
      <c r="AP225" s="77">
        <f t="shared" si="139"/>
        <v>0</v>
      </c>
      <c r="AQ225" s="77">
        <f t="shared" si="139"/>
        <v>0</v>
      </c>
      <c r="AR225" s="77">
        <f t="shared" si="139"/>
        <v>0</v>
      </c>
      <c r="AS225" s="77">
        <f t="shared" si="139"/>
        <v>0</v>
      </c>
      <c r="AT225" s="77">
        <f t="shared" si="139"/>
        <v>0</v>
      </c>
      <c r="AU225" s="77">
        <f t="shared" ref="AT225:BA226" si="140">AU226</f>
        <v>0</v>
      </c>
      <c r="AV225" s="77">
        <f t="shared" si="140"/>
        <v>0</v>
      </c>
      <c r="AW225" s="77">
        <f t="shared" si="140"/>
        <v>0</v>
      </c>
      <c r="AX225" s="77">
        <f t="shared" si="140"/>
        <v>0</v>
      </c>
      <c r="AY225" s="77">
        <f t="shared" si="140"/>
        <v>0</v>
      </c>
      <c r="AZ225" s="77">
        <f t="shared" si="140"/>
        <v>0</v>
      </c>
      <c r="BA225" s="77">
        <f t="shared" si="140"/>
        <v>0</v>
      </c>
      <c r="BB225" s="103">
        <v>0</v>
      </c>
      <c r="BC225" s="103">
        <v>0</v>
      </c>
    </row>
    <row r="226" spans="1:55" s="11" customFormat="1" ht="27.75" hidden="1" customHeight="1" x14ac:dyDescent="0.25">
      <c r="A226" s="27" t="s">
        <v>392</v>
      </c>
      <c r="B226" s="27"/>
      <c r="C226" s="27"/>
      <c r="D226" s="27"/>
      <c r="E226" s="12">
        <v>852</v>
      </c>
      <c r="F226" s="62" t="s">
        <v>477</v>
      </c>
      <c r="G226" s="62" t="s">
        <v>328</v>
      </c>
      <c r="H226" s="60" t="s">
        <v>560</v>
      </c>
      <c r="I226" s="62" t="s">
        <v>396</v>
      </c>
      <c r="J226" s="77">
        <f t="shared" si="139"/>
        <v>0</v>
      </c>
      <c r="K226" s="77">
        <f t="shared" si="139"/>
        <v>0</v>
      </c>
      <c r="L226" s="77">
        <f t="shared" si="139"/>
        <v>0</v>
      </c>
      <c r="M226" s="77">
        <f t="shared" si="139"/>
        <v>0</v>
      </c>
      <c r="N226" s="77">
        <f t="shared" si="139"/>
        <v>0</v>
      </c>
      <c r="O226" s="77">
        <f t="shared" si="139"/>
        <v>0</v>
      </c>
      <c r="P226" s="77">
        <f t="shared" si="139"/>
        <v>0</v>
      </c>
      <c r="Q226" s="77">
        <f t="shared" si="139"/>
        <v>0</v>
      </c>
      <c r="R226" s="77">
        <f t="shared" si="139"/>
        <v>0</v>
      </c>
      <c r="S226" s="77">
        <f t="shared" si="139"/>
        <v>0</v>
      </c>
      <c r="T226" s="77">
        <f t="shared" si="139"/>
        <v>0</v>
      </c>
      <c r="U226" s="77">
        <f t="shared" si="139"/>
        <v>0</v>
      </c>
      <c r="V226" s="77">
        <f t="shared" si="139"/>
        <v>0</v>
      </c>
      <c r="W226" s="77">
        <f t="shared" si="139"/>
        <v>0</v>
      </c>
      <c r="X226" s="77">
        <f t="shared" si="139"/>
        <v>0</v>
      </c>
      <c r="Y226" s="77">
        <f t="shared" si="139"/>
        <v>0</v>
      </c>
      <c r="Z226" s="77">
        <f t="shared" si="139"/>
        <v>0</v>
      </c>
      <c r="AA226" s="77">
        <f t="shared" si="139"/>
        <v>0</v>
      </c>
      <c r="AB226" s="77">
        <f t="shared" si="139"/>
        <v>0</v>
      </c>
      <c r="AC226" s="77">
        <f t="shared" si="139"/>
        <v>0</v>
      </c>
      <c r="AD226" s="77">
        <f t="shared" si="139"/>
        <v>0</v>
      </c>
      <c r="AE226" s="77">
        <f t="shared" si="139"/>
        <v>0</v>
      </c>
      <c r="AF226" s="77">
        <f t="shared" si="139"/>
        <v>0</v>
      </c>
      <c r="AG226" s="77">
        <f t="shared" si="139"/>
        <v>0</v>
      </c>
      <c r="AH226" s="77">
        <f t="shared" si="139"/>
        <v>0</v>
      </c>
      <c r="AI226" s="77">
        <f t="shared" si="139"/>
        <v>0</v>
      </c>
      <c r="AJ226" s="77">
        <f t="shared" si="139"/>
        <v>0</v>
      </c>
      <c r="AK226" s="77">
        <f t="shared" si="139"/>
        <v>0</v>
      </c>
      <c r="AL226" s="77">
        <f t="shared" si="139"/>
        <v>0</v>
      </c>
      <c r="AM226" s="77">
        <f t="shared" si="139"/>
        <v>0</v>
      </c>
      <c r="AN226" s="77">
        <f t="shared" si="139"/>
        <v>0</v>
      </c>
      <c r="AO226" s="77">
        <f t="shared" si="139"/>
        <v>0</v>
      </c>
      <c r="AP226" s="77">
        <f t="shared" si="139"/>
        <v>0</v>
      </c>
      <c r="AQ226" s="77">
        <f t="shared" si="139"/>
        <v>0</v>
      </c>
      <c r="AR226" s="77">
        <f t="shared" si="139"/>
        <v>0</v>
      </c>
      <c r="AS226" s="77">
        <f t="shared" si="139"/>
        <v>0</v>
      </c>
      <c r="AT226" s="77">
        <f t="shared" si="140"/>
        <v>0</v>
      </c>
      <c r="AU226" s="77">
        <f t="shared" si="140"/>
        <v>0</v>
      </c>
      <c r="AV226" s="77">
        <f t="shared" si="140"/>
        <v>0</v>
      </c>
      <c r="AW226" s="77">
        <f t="shared" si="140"/>
        <v>0</v>
      </c>
      <c r="AX226" s="77">
        <f t="shared" si="140"/>
        <v>0</v>
      </c>
      <c r="AY226" s="77">
        <f t="shared" si="140"/>
        <v>0</v>
      </c>
      <c r="AZ226" s="77">
        <f t="shared" si="140"/>
        <v>0</v>
      </c>
      <c r="BA226" s="77">
        <f t="shared" si="140"/>
        <v>0</v>
      </c>
      <c r="BB226" s="103">
        <v>0</v>
      </c>
      <c r="BC226" s="103">
        <v>0</v>
      </c>
    </row>
    <row r="227" spans="1:55" s="11" customFormat="1" ht="27.75" hidden="1" customHeight="1" x14ac:dyDescent="0.25">
      <c r="A227" s="27" t="s">
        <v>393</v>
      </c>
      <c r="B227" s="27"/>
      <c r="C227" s="27"/>
      <c r="D227" s="27"/>
      <c r="E227" s="12">
        <v>852</v>
      </c>
      <c r="F227" s="62" t="s">
        <v>477</v>
      </c>
      <c r="G227" s="62" t="s">
        <v>328</v>
      </c>
      <c r="H227" s="60" t="s">
        <v>560</v>
      </c>
      <c r="I227" s="63" t="s">
        <v>397</v>
      </c>
      <c r="J227" s="77">
        <f>'3.ВС'!J312</f>
        <v>0</v>
      </c>
      <c r="K227" s="77">
        <f>'3.ВС'!K312</f>
        <v>0</v>
      </c>
      <c r="L227" s="77">
        <f>'3.ВС'!L312</f>
        <v>0</v>
      </c>
      <c r="M227" s="77">
        <f>'3.ВС'!M312</f>
        <v>0</v>
      </c>
      <c r="N227" s="77">
        <f>'3.ВС'!N312</f>
        <v>0</v>
      </c>
      <c r="O227" s="77">
        <f>'3.ВС'!O312</f>
        <v>0</v>
      </c>
      <c r="P227" s="77">
        <f>'3.ВС'!P312</f>
        <v>0</v>
      </c>
      <c r="Q227" s="77">
        <f>'3.ВС'!Q312</f>
        <v>0</v>
      </c>
      <c r="R227" s="77">
        <f>'3.ВС'!R312</f>
        <v>0</v>
      </c>
      <c r="S227" s="77">
        <f>'3.ВС'!S312</f>
        <v>0</v>
      </c>
      <c r="T227" s="77">
        <f>'3.ВС'!T312</f>
        <v>0</v>
      </c>
      <c r="U227" s="77">
        <f>'3.ВС'!U312</f>
        <v>0</v>
      </c>
      <c r="V227" s="77">
        <f>'3.ВС'!V312</f>
        <v>0</v>
      </c>
      <c r="W227" s="77">
        <f>'3.ВС'!W312</f>
        <v>0</v>
      </c>
      <c r="X227" s="77">
        <f>'3.ВС'!X312</f>
        <v>0</v>
      </c>
      <c r="Y227" s="77">
        <f>'3.ВС'!Y312</f>
        <v>0</v>
      </c>
      <c r="Z227" s="77">
        <f>'3.ВС'!Z312</f>
        <v>0</v>
      </c>
      <c r="AA227" s="77">
        <f>'3.ВС'!AA312</f>
        <v>0</v>
      </c>
      <c r="AB227" s="77">
        <f>'3.ВС'!AB312</f>
        <v>0</v>
      </c>
      <c r="AC227" s="77">
        <f>'3.ВС'!AC312</f>
        <v>0</v>
      </c>
      <c r="AD227" s="77">
        <f>'3.ВС'!AD312</f>
        <v>0</v>
      </c>
      <c r="AE227" s="77">
        <f>'3.ВС'!AE312</f>
        <v>0</v>
      </c>
      <c r="AF227" s="77">
        <f>'3.ВС'!AF312</f>
        <v>0</v>
      </c>
      <c r="AG227" s="77">
        <f>'3.ВС'!AG312</f>
        <v>0</v>
      </c>
      <c r="AH227" s="77">
        <f>'3.ВС'!AH312</f>
        <v>0</v>
      </c>
      <c r="AI227" s="77">
        <f>'3.ВС'!AI312</f>
        <v>0</v>
      </c>
      <c r="AJ227" s="77">
        <f>'3.ВС'!AJ312</f>
        <v>0</v>
      </c>
      <c r="AK227" s="77">
        <f>'3.ВС'!AK312</f>
        <v>0</v>
      </c>
      <c r="AL227" s="77">
        <f>'3.ВС'!AL312</f>
        <v>0</v>
      </c>
      <c r="AM227" s="77">
        <f>'3.ВС'!AM312</f>
        <v>0</v>
      </c>
      <c r="AN227" s="77">
        <f>'3.ВС'!AN312</f>
        <v>0</v>
      </c>
      <c r="AO227" s="77">
        <f>'3.ВС'!AO312</f>
        <v>0</v>
      </c>
      <c r="AP227" s="77">
        <f>'3.ВС'!AP312</f>
        <v>0</v>
      </c>
      <c r="AQ227" s="77">
        <f>'3.ВС'!AQ312</f>
        <v>0</v>
      </c>
      <c r="AR227" s="77">
        <f>'3.ВС'!AR312</f>
        <v>0</v>
      </c>
      <c r="AS227" s="77">
        <f>'3.ВС'!AS312</f>
        <v>0</v>
      </c>
      <c r="AT227" s="77">
        <f>'3.ВС'!AT312</f>
        <v>0</v>
      </c>
      <c r="AU227" s="77">
        <f>'3.ВС'!AU312</f>
        <v>0</v>
      </c>
      <c r="AV227" s="77">
        <f>'3.ВС'!AV312</f>
        <v>0</v>
      </c>
      <c r="AW227" s="77">
        <f>'3.ВС'!AW312</f>
        <v>0</v>
      </c>
      <c r="AX227" s="77">
        <f>'3.ВС'!AX312</f>
        <v>0</v>
      </c>
      <c r="AY227" s="77">
        <f>'3.ВС'!AY312</f>
        <v>0</v>
      </c>
      <c r="AZ227" s="77">
        <f>'3.ВС'!AZ312</f>
        <v>0</v>
      </c>
      <c r="BA227" s="77">
        <f>'3.ВС'!BA312</f>
        <v>0</v>
      </c>
      <c r="BB227" s="103">
        <v>0</v>
      </c>
      <c r="BC227" s="103">
        <v>0</v>
      </c>
    </row>
    <row r="228" spans="1:55" s="11" customFormat="1" ht="27.75" hidden="1" customHeight="1" x14ac:dyDescent="0.25">
      <c r="A228" s="15" t="s">
        <v>485</v>
      </c>
      <c r="B228" s="27"/>
      <c r="C228" s="27"/>
      <c r="D228" s="27"/>
      <c r="E228" s="12">
        <v>852</v>
      </c>
      <c r="F228" s="62" t="s">
        <v>477</v>
      </c>
      <c r="G228" s="63" t="s">
        <v>328</v>
      </c>
      <c r="H228" s="60" t="s">
        <v>561</v>
      </c>
      <c r="I228" s="63"/>
      <c r="J228" s="77">
        <f t="shared" ref="J228:AT229" si="141">J229</f>
        <v>243644</v>
      </c>
      <c r="K228" s="77">
        <f t="shared" si="141"/>
        <v>0</v>
      </c>
      <c r="L228" s="77">
        <f t="shared" si="141"/>
        <v>243644</v>
      </c>
      <c r="M228" s="77">
        <f t="shared" si="141"/>
        <v>0</v>
      </c>
      <c r="N228" s="77">
        <f t="shared" si="141"/>
        <v>0</v>
      </c>
      <c r="O228" s="77">
        <f t="shared" si="141"/>
        <v>0</v>
      </c>
      <c r="P228" s="77">
        <f t="shared" si="141"/>
        <v>0</v>
      </c>
      <c r="Q228" s="77">
        <f t="shared" si="141"/>
        <v>0</v>
      </c>
      <c r="R228" s="77">
        <f t="shared" si="141"/>
        <v>243644</v>
      </c>
      <c r="S228" s="77">
        <f t="shared" si="141"/>
        <v>0</v>
      </c>
      <c r="T228" s="77">
        <f t="shared" si="141"/>
        <v>243644</v>
      </c>
      <c r="U228" s="77">
        <f t="shared" si="141"/>
        <v>0</v>
      </c>
      <c r="V228" s="77">
        <f t="shared" si="141"/>
        <v>0</v>
      </c>
      <c r="W228" s="77">
        <f t="shared" si="141"/>
        <v>0</v>
      </c>
      <c r="X228" s="77">
        <f t="shared" si="141"/>
        <v>0</v>
      </c>
      <c r="Y228" s="77">
        <f t="shared" si="141"/>
        <v>0</v>
      </c>
      <c r="Z228" s="77">
        <f t="shared" si="141"/>
        <v>243644</v>
      </c>
      <c r="AA228" s="77">
        <f t="shared" si="141"/>
        <v>0</v>
      </c>
      <c r="AB228" s="77">
        <f t="shared" si="141"/>
        <v>243644</v>
      </c>
      <c r="AC228" s="77">
        <f t="shared" si="141"/>
        <v>0</v>
      </c>
      <c r="AD228" s="77">
        <f t="shared" si="141"/>
        <v>78115</v>
      </c>
      <c r="AE228" s="77">
        <f t="shared" si="141"/>
        <v>0</v>
      </c>
      <c r="AF228" s="77">
        <f t="shared" si="141"/>
        <v>78115</v>
      </c>
      <c r="AG228" s="77">
        <f t="shared" si="141"/>
        <v>0</v>
      </c>
      <c r="AH228" s="77">
        <f t="shared" si="141"/>
        <v>0</v>
      </c>
      <c r="AI228" s="77">
        <f t="shared" si="141"/>
        <v>0</v>
      </c>
      <c r="AJ228" s="77">
        <f t="shared" si="141"/>
        <v>0</v>
      </c>
      <c r="AK228" s="77">
        <f t="shared" si="141"/>
        <v>0</v>
      </c>
      <c r="AL228" s="77">
        <f t="shared" si="141"/>
        <v>78115</v>
      </c>
      <c r="AM228" s="77">
        <f t="shared" si="141"/>
        <v>0</v>
      </c>
      <c r="AN228" s="77">
        <f t="shared" si="141"/>
        <v>78115</v>
      </c>
      <c r="AO228" s="77">
        <f t="shared" si="141"/>
        <v>0</v>
      </c>
      <c r="AP228" s="77">
        <f t="shared" si="141"/>
        <v>78115</v>
      </c>
      <c r="AQ228" s="77">
        <f t="shared" si="141"/>
        <v>0</v>
      </c>
      <c r="AR228" s="77">
        <f t="shared" si="141"/>
        <v>78115</v>
      </c>
      <c r="AS228" s="77">
        <f t="shared" si="141"/>
        <v>0</v>
      </c>
      <c r="AT228" s="77">
        <f t="shared" si="141"/>
        <v>0</v>
      </c>
      <c r="AU228" s="77">
        <f t="shared" ref="AT228:BA229" si="142">AU229</f>
        <v>0</v>
      </c>
      <c r="AV228" s="77">
        <f t="shared" si="142"/>
        <v>0</v>
      </c>
      <c r="AW228" s="77">
        <f t="shared" si="142"/>
        <v>0</v>
      </c>
      <c r="AX228" s="77">
        <f t="shared" si="142"/>
        <v>78115</v>
      </c>
      <c r="AY228" s="77">
        <f t="shared" si="142"/>
        <v>0</v>
      </c>
      <c r="AZ228" s="77">
        <f t="shared" si="142"/>
        <v>78115</v>
      </c>
      <c r="BA228" s="77">
        <f t="shared" si="142"/>
        <v>0</v>
      </c>
      <c r="BB228" s="103">
        <v>0</v>
      </c>
      <c r="BC228" s="103">
        <v>0</v>
      </c>
    </row>
    <row r="229" spans="1:55" s="11" customFormat="1" ht="27.75" hidden="1" customHeight="1" x14ac:dyDescent="0.25">
      <c r="A229" s="27" t="s">
        <v>392</v>
      </c>
      <c r="B229" s="27"/>
      <c r="C229" s="27"/>
      <c r="D229" s="27"/>
      <c r="E229" s="12">
        <v>852</v>
      </c>
      <c r="F229" s="63" t="s">
        <v>477</v>
      </c>
      <c r="G229" s="63" t="s">
        <v>328</v>
      </c>
      <c r="H229" s="60" t="s">
        <v>561</v>
      </c>
      <c r="I229" s="63" t="s">
        <v>396</v>
      </c>
      <c r="J229" s="77">
        <f t="shared" si="141"/>
        <v>243644</v>
      </c>
      <c r="K229" s="77">
        <f t="shared" si="141"/>
        <v>0</v>
      </c>
      <c r="L229" s="77">
        <f t="shared" si="141"/>
        <v>243644</v>
      </c>
      <c r="M229" s="77">
        <f t="shared" si="141"/>
        <v>0</v>
      </c>
      <c r="N229" s="77">
        <f t="shared" si="141"/>
        <v>0</v>
      </c>
      <c r="O229" s="77">
        <f t="shared" si="141"/>
        <v>0</v>
      </c>
      <c r="P229" s="77">
        <f t="shared" si="141"/>
        <v>0</v>
      </c>
      <c r="Q229" s="77">
        <f t="shared" si="141"/>
        <v>0</v>
      </c>
      <c r="R229" s="77">
        <f t="shared" si="141"/>
        <v>243644</v>
      </c>
      <c r="S229" s="77">
        <f t="shared" si="141"/>
        <v>0</v>
      </c>
      <c r="T229" s="77">
        <f t="shared" si="141"/>
        <v>243644</v>
      </c>
      <c r="U229" s="77">
        <f t="shared" si="141"/>
        <v>0</v>
      </c>
      <c r="V229" s="77">
        <f t="shared" si="141"/>
        <v>0</v>
      </c>
      <c r="W229" s="77">
        <f t="shared" si="141"/>
        <v>0</v>
      </c>
      <c r="X229" s="77">
        <f t="shared" si="141"/>
        <v>0</v>
      </c>
      <c r="Y229" s="77">
        <f t="shared" si="141"/>
        <v>0</v>
      </c>
      <c r="Z229" s="77">
        <f t="shared" si="141"/>
        <v>243644</v>
      </c>
      <c r="AA229" s="77">
        <f t="shared" si="141"/>
        <v>0</v>
      </c>
      <c r="AB229" s="77">
        <f t="shared" si="141"/>
        <v>243644</v>
      </c>
      <c r="AC229" s="77">
        <f t="shared" si="141"/>
        <v>0</v>
      </c>
      <c r="AD229" s="77">
        <f t="shared" si="141"/>
        <v>78115</v>
      </c>
      <c r="AE229" s="77">
        <f t="shared" si="141"/>
        <v>0</v>
      </c>
      <c r="AF229" s="77">
        <f t="shared" si="141"/>
        <v>78115</v>
      </c>
      <c r="AG229" s="77">
        <f t="shared" si="141"/>
        <v>0</v>
      </c>
      <c r="AH229" s="77">
        <f t="shared" si="141"/>
        <v>0</v>
      </c>
      <c r="AI229" s="77">
        <f t="shared" si="141"/>
        <v>0</v>
      </c>
      <c r="AJ229" s="77">
        <f t="shared" si="141"/>
        <v>0</v>
      </c>
      <c r="AK229" s="77">
        <f t="shared" si="141"/>
        <v>0</v>
      </c>
      <c r="AL229" s="77">
        <f t="shared" si="141"/>
        <v>78115</v>
      </c>
      <c r="AM229" s="77">
        <f t="shared" si="141"/>
        <v>0</v>
      </c>
      <c r="AN229" s="77">
        <f t="shared" si="141"/>
        <v>78115</v>
      </c>
      <c r="AO229" s="77">
        <f t="shared" si="141"/>
        <v>0</v>
      </c>
      <c r="AP229" s="77">
        <f t="shared" si="141"/>
        <v>78115</v>
      </c>
      <c r="AQ229" s="77">
        <f t="shared" si="141"/>
        <v>0</v>
      </c>
      <c r="AR229" s="77">
        <f t="shared" si="141"/>
        <v>78115</v>
      </c>
      <c r="AS229" s="77">
        <f t="shared" si="141"/>
        <v>0</v>
      </c>
      <c r="AT229" s="77">
        <f t="shared" si="142"/>
        <v>0</v>
      </c>
      <c r="AU229" s="77">
        <f t="shared" si="142"/>
        <v>0</v>
      </c>
      <c r="AV229" s="77">
        <f t="shared" si="142"/>
        <v>0</v>
      </c>
      <c r="AW229" s="77">
        <f t="shared" si="142"/>
        <v>0</v>
      </c>
      <c r="AX229" s="77">
        <f t="shared" si="142"/>
        <v>78115</v>
      </c>
      <c r="AY229" s="77">
        <f t="shared" si="142"/>
        <v>0</v>
      </c>
      <c r="AZ229" s="77">
        <f t="shared" si="142"/>
        <v>78115</v>
      </c>
      <c r="BA229" s="77">
        <f t="shared" si="142"/>
        <v>0</v>
      </c>
      <c r="BB229" s="103">
        <v>0</v>
      </c>
      <c r="BC229" s="103">
        <v>0</v>
      </c>
    </row>
    <row r="230" spans="1:55" s="11" customFormat="1" ht="27.75" hidden="1" customHeight="1" x14ac:dyDescent="0.25">
      <c r="A230" s="27" t="s">
        <v>393</v>
      </c>
      <c r="B230" s="27"/>
      <c r="C230" s="27"/>
      <c r="D230" s="27"/>
      <c r="E230" s="12">
        <v>852</v>
      </c>
      <c r="F230" s="63" t="s">
        <v>477</v>
      </c>
      <c r="G230" s="63" t="s">
        <v>328</v>
      </c>
      <c r="H230" s="60" t="s">
        <v>561</v>
      </c>
      <c r="I230" s="63" t="s">
        <v>397</v>
      </c>
      <c r="J230" s="77">
        <f>'3.ВС'!J315</f>
        <v>243644</v>
      </c>
      <c r="K230" s="77">
        <f>'3.ВС'!K315</f>
        <v>0</v>
      </c>
      <c r="L230" s="77">
        <f>'3.ВС'!L315</f>
        <v>243644</v>
      </c>
      <c r="M230" s="77">
        <f>'3.ВС'!M315</f>
        <v>0</v>
      </c>
      <c r="N230" s="77">
        <f>'3.ВС'!N315</f>
        <v>0</v>
      </c>
      <c r="O230" s="77">
        <f>'3.ВС'!O315</f>
        <v>0</v>
      </c>
      <c r="P230" s="77">
        <f>'3.ВС'!P315</f>
        <v>0</v>
      </c>
      <c r="Q230" s="77">
        <f>'3.ВС'!Q315</f>
        <v>0</v>
      </c>
      <c r="R230" s="77">
        <f>'3.ВС'!R315</f>
        <v>243644</v>
      </c>
      <c r="S230" s="77">
        <f>'3.ВС'!S315</f>
        <v>0</v>
      </c>
      <c r="T230" s="77">
        <f>'3.ВС'!T315</f>
        <v>243644</v>
      </c>
      <c r="U230" s="77">
        <f>'3.ВС'!U315</f>
        <v>0</v>
      </c>
      <c r="V230" s="77">
        <f>'3.ВС'!V315</f>
        <v>0</v>
      </c>
      <c r="W230" s="77">
        <f>'3.ВС'!W315</f>
        <v>0</v>
      </c>
      <c r="X230" s="77">
        <f>'3.ВС'!X315</f>
        <v>0</v>
      </c>
      <c r="Y230" s="77">
        <f>'3.ВС'!Y315</f>
        <v>0</v>
      </c>
      <c r="Z230" s="77">
        <f>'3.ВС'!Z315</f>
        <v>243644</v>
      </c>
      <c r="AA230" s="77">
        <f>'3.ВС'!AA315</f>
        <v>0</v>
      </c>
      <c r="AB230" s="77">
        <f>'3.ВС'!AB315</f>
        <v>243644</v>
      </c>
      <c r="AC230" s="77">
        <f>'3.ВС'!AC315</f>
        <v>0</v>
      </c>
      <c r="AD230" s="77">
        <f>'3.ВС'!AD315</f>
        <v>78115</v>
      </c>
      <c r="AE230" s="77">
        <f>'3.ВС'!AE315</f>
        <v>0</v>
      </c>
      <c r="AF230" s="77">
        <f>'3.ВС'!AF315</f>
        <v>78115</v>
      </c>
      <c r="AG230" s="77">
        <f>'3.ВС'!AG315</f>
        <v>0</v>
      </c>
      <c r="AH230" s="77">
        <f>'3.ВС'!AH315</f>
        <v>0</v>
      </c>
      <c r="AI230" s="77">
        <f>'3.ВС'!AI315</f>
        <v>0</v>
      </c>
      <c r="AJ230" s="77">
        <f>'3.ВС'!AJ315</f>
        <v>0</v>
      </c>
      <c r="AK230" s="77">
        <f>'3.ВС'!AK315</f>
        <v>0</v>
      </c>
      <c r="AL230" s="77">
        <f>'3.ВС'!AL315</f>
        <v>78115</v>
      </c>
      <c r="AM230" s="77">
        <f>'3.ВС'!AM315</f>
        <v>0</v>
      </c>
      <c r="AN230" s="77">
        <f>'3.ВС'!AN315</f>
        <v>78115</v>
      </c>
      <c r="AO230" s="77">
        <f>'3.ВС'!AO315</f>
        <v>0</v>
      </c>
      <c r="AP230" s="77">
        <f>'3.ВС'!AP315</f>
        <v>78115</v>
      </c>
      <c r="AQ230" s="77">
        <f>'3.ВС'!AQ315</f>
        <v>0</v>
      </c>
      <c r="AR230" s="77">
        <f>'3.ВС'!AR315</f>
        <v>78115</v>
      </c>
      <c r="AS230" s="77">
        <f>'3.ВС'!AS315</f>
        <v>0</v>
      </c>
      <c r="AT230" s="77">
        <f>'3.ВС'!AT315</f>
        <v>0</v>
      </c>
      <c r="AU230" s="77">
        <f>'3.ВС'!AU315</f>
        <v>0</v>
      </c>
      <c r="AV230" s="77">
        <f>'3.ВС'!AV315</f>
        <v>0</v>
      </c>
      <c r="AW230" s="77">
        <f>'3.ВС'!AW315</f>
        <v>0</v>
      </c>
      <c r="AX230" s="77">
        <f>'3.ВС'!AX315</f>
        <v>78115</v>
      </c>
      <c r="AY230" s="77">
        <f>'3.ВС'!AY315</f>
        <v>0</v>
      </c>
      <c r="AZ230" s="77">
        <f>'3.ВС'!AZ315</f>
        <v>78115</v>
      </c>
      <c r="BA230" s="77">
        <f>'3.ВС'!BA315</f>
        <v>0</v>
      </c>
      <c r="BB230" s="103">
        <v>0</v>
      </c>
      <c r="BC230" s="103">
        <v>0</v>
      </c>
    </row>
    <row r="231" spans="1:55" s="11" customFormat="1" ht="27.75" hidden="1" customHeight="1" x14ac:dyDescent="0.25">
      <c r="A231" s="27" t="s">
        <v>489</v>
      </c>
      <c r="B231" s="27"/>
      <c r="C231" s="27"/>
      <c r="D231" s="27"/>
      <c r="E231" s="12">
        <v>852</v>
      </c>
      <c r="F231" s="63" t="s">
        <v>477</v>
      </c>
      <c r="G231" s="63" t="s">
        <v>328</v>
      </c>
      <c r="H231" s="60" t="s">
        <v>562</v>
      </c>
      <c r="I231" s="63"/>
      <c r="J231" s="77">
        <f t="shared" ref="J231:AT232" si="143">J232</f>
        <v>459600</v>
      </c>
      <c r="K231" s="77">
        <f t="shared" si="143"/>
        <v>459600</v>
      </c>
      <c r="L231" s="77">
        <f t="shared" si="143"/>
        <v>0</v>
      </c>
      <c r="M231" s="77">
        <f t="shared" si="143"/>
        <v>0</v>
      </c>
      <c r="N231" s="77">
        <f t="shared" si="143"/>
        <v>0</v>
      </c>
      <c r="O231" s="77">
        <f t="shared" si="143"/>
        <v>0</v>
      </c>
      <c r="P231" s="77">
        <f t="shared" si="143"/>
        <v>0</v>
      </c>
      <c r="Q231" s="77">
        <f t="shared" si="143"/>
        <v>0</v>
      </c>
      <c r="R231" s="77">
        <f t="shared" si="143"/>
        <v>459600</v>
      </c>
      <c r="S231" s="77">
        <f t="shared" si="143"/>
        <v>459600</v>
      </c>
      <c r="T231" s="77">
        <f t="shared" si="143"/>
        <v>0</v>
      </c>
      <c r="U231" s="77">
        <f t="shared" si="143"/>
        <v>0</v>
      </c>
      <c r="V231" s="77">
        <f t="shared" si="143"/>
        <v>0</v>
      </c>
      <c r="W231" s="77">
        <f t="shared" si="143"/>
        <v>0</v>
      </c>
      <c r="X231" s="77">
        <f t="shared" si="143"/>
        <v>0</v>
      </c>
      <c r="Y231" s="77">
        <f t="shared" si="143"/>
        <v>0</v>
      </c>
      <c r="Z231" s="77">
        <f t="shared" si="143"/>
        <v>459600</v>
      </c>
      <c r="AA231" s="77">
        <f t="shared" si="143"/>
        <v>459600</v>
      </c>
      <c r="AB231" s="77">
        <f t="shared" si="143"/>
        <v>0</v>
      </c>
      <c r="AC231" s="77">
        <f t="shared" si="143"/>
        <v>0</v>
      </c>
      <c r="AD231" s="77">
        <f t="shared" si="143"/>
        <v>459600</v>
      </c>
      <c r="AE231" s="77">
        <f t="shared" si="143"/>
        <v>459600</v>
      </c>
      <c r="AF231" s="77">
        <f t="shared" si="143"/>
        <v>0</v>
      </c>
      <c r="AG231" s="77">
        <f t="shared" si="143"/>
        <v>0</v>
      </c>
      <c r="AH231" s="77">
        <f t="shared" si="143"/>
        <v>0</v>
      </c>
      <c r="AI231" s="77">
        <f t="shared" si="143"/>
        <v>0</v>
      </c>
      <c r="AJ231" s="77">
        <f t="shared" si="143"/>
        <v>0</v>
      </c>
      <c r="AK231" s="77">
        <f t="shared" si="143"/>
        <v>0</v>
      </c>
      <c r="AL231" s="77">
        <f t="shared" si="143"/>
        <v>459600</v>
      </c>
      <c r="AM231" s="77">
        <f t="shared" si="143"/>
        <v>459600</v>
      </c>
      <c r="AN231" s="77">
        <f t="shared" si="143"/>
        <v>0</v>
      </c>
      <c r="AO231" s="77">
        <f t="shared" si="143"/>
        <v>0</v>
      </c>
      <c r="AP231" s="77">
        <f t="shared" si="143"/>
        <v>459600</v>
      </c>
      <c r="AQ231" s="77">
        <f t="shared" si="143"/>
        <v>459600</v>
      </c>
      <c r="AR231" s="77">
        <f t="shared" si="143"/>
        <v>0</v>
      </c>
      <c r="AS231" s="77">
        <f t="shared" si="143"/>
        <v>0</v>
      </c>
      <c r="AT231" s="77">
        <f t="shared" si="143"/>
        <v>0</v>
      </c>
      <c r="AU231" s="77">
        <f t="shared" ref="AT231:BA232" si="144">AU232</f>
        <v>0</v>
      </c>
      <c r="AV231" s="77">
        <f t="shared" si="144"/>
        <v>0</v>
      </c>
      <c r="AW231" s="77">
        <f t="shared" si="144"/>
        <v>0</v>
      </c>
      <c r="AX231" s="77">
        <f t="shared" si="144"/>
        <v>459600</v>
      </c>
      <c r="AY231" s="77">
        <f t="shared" si="144"/>
        <v>459600</v>
      </c>
      <c r="AZ231" s="77">
        <f t="shared" si="144"/>
        <v>0</v>
      </c>
      <c r="BA231" s="77">
        <f t="shared" si="144"/>
        <v>0</v>
      </c>
      <c r="BB231" s="103">
        <v>0</v>
      </c>
      <c r="BC231" s="103">
        <v>0</v>
      </c>
    </row>
    <row r="232" spans="1:55" s="11" customFormat="1" ht="27.75" hidden="1" customHeight="1" x14ac:dyDescent="0.25">
      <c r="A232" s="27" t="s">
        <v>392</v>
      </c>
      <c r="B232" s="27"/>
      <c r="C232" s="27"/>
      <c r="D232" s="27"/>
      <c r="E232" s="12">
        <v>852</v>
      </c>
      <c r="F232" s="63" t="s">
        <v>477</v>
      </c>
      <c r="G232" s="63" t="s">
        <v>328</v>
      </c>
      <c r="H232" s="60" t="s">
        <v>562</v>
      </c>
      <c r="I232" s="63" t="s">
        <v>396</v>
      </c>
      <c r="J232" s="77">
        <f t="shared" si="143"/>
        <v>459600</v>
      </c>
      <c r="K232" s="77">
        <f t="shared" si="143"/>
        <v>459600</v>
      </c>
      <c r="L232" s="77">
        <f t="shared" si="143"/>
        <v>0</v>
      </c>
      <c r="M232" s="77">
        <f t="shared" si="143"/>
        <v>0</v>
      </c>
      <c r="N232" s="77">
        <f t="shared" si="143"/>
        <v>0</v>
      </c>
      <c r="O232" s="77">
        <f t="shared" si="143"/>
        <v>0</v>
      </c>
      <c r="P232" s="77">
        <f t="shared" si="143"/>
        <v>0</v>
      </c>
      <c r="Q232" s="77">
        <f t="shared" si="143"/>
        <v>0</v>
      </c>
      <c r="R232" s="77">
        <f t="shared" si="143"/>
        <v>459600</v>
      </c>
      <c r="S232" s="77">
        <f t="shared" si="143"/>
        <v>459600</v>
      </c>
      <c r="T232" s="77">
        <f t="shared" si="143"/>
        <v>0</v>
      </c>
      <c r="U232" s="77">
        <f t="shared" si="143"/>
        <v>0</v>
      </c>
      <c r="V232" s="77">
        <f t="shared" si="143"/>
        <v>0</v>
      </c>
      <c r="W232" s="77">
        <f t="shared" si="143"/>
        <v>0</v>
      </c>
      <c r="X232" s="77">
        <f t="shared" si="143"/>
        <v>0</v>
      </c>
      <c r="Y232" s="77">
        <f t="shared" si="143"/>
        <v>0</v>
      </c>
      <c r="Z232" s="77">
        <f t="shared" si="143"/>
        <v>459600</v>
      </c>
      <c r="AA232" s="77">
        <f t="shared" si="143"/>
        <v>459600</v>
      </c>
      <c r="AB232" s="77">
        <f t="shared" si="143"/>
        <v>0</v>
      </c>
      <c r="AC232" s="77">
        <f t="shared" si="143"/>
        <v>0</v>
      </c>
      <c r="AD232" s="77">
        <f t="shared" si="143"/>
        <v>459600</v>
      </c>
      <c r="AE232" s="77">
        <f t="shared" si="143"/>
        <v>459600</v>
      </c>
      <c r="AF232" s="77">
        <f t="shared" si="143"/>
        <v>0</v>
      </c>
      <c r="AG232" s="77">
        <f t="shared" si="143"/>
        <v>0</v>
      </c>
      <c r="AH232" s="77">
        <f t="shared" si="143"/>
        <v>0</v>
      </c>
      <c r="AI232" s="77">
        <f t="shared" si="143"/>
        <v>0</v>
      </c>
      <c r="AJ232" s="77">
        <f t="shared" si="143"/>
        <v>0</v>
      </c>
      <c r="AK232" s="77">
        <f t="shared" si="143"/>
        <v>0</v>
      </c>
      <c r="AL232" s="77">
        <f t="shared" si="143"/>
        <v>459600</v>
      </c>
      <c r="AM232" s="77">
        <f t="shared" si="143"/>
        <v>459600</v>
      </c>
      <c r="AN232" s="77">
        <f t="shared" si="143"/>
        <v>0</v>
      </c>
      <c r="AO232" s="77">
        <f t="shared" si="143"/>
        <v>0</v>
      </c>
      <c r="AP232" s="77">
        <f t="shared" si="143"/>
        <v>459600</v>
      </c>
      <c r="AQ232" s="77">
        <f t="shared" si="143"/>
        <v>459600</v>
      </c>
      <c r="AR232" s="77">
        <f t="shared" si="143"/>
        <v>0</v>
      </c>
      <c r="AS232" s="77">
        <f t="shared" si="143"/>
        <v>0</v>
      </c>
      <c r="AT232" s="77">
        <f t="shared" si="144"/>
        <v>0</v>
      </c>
      <c r="AU232" s="77">
        <f t="shared" si="144"/>
        <v>0</v>
      </c>
      <c r="AV232" s="77">
        <f t="shared" si="144"/>
        <v>0</v>
      </c>
      <c r="AW232" s="77">
        <f t="shared" si="144"/>
        <v>0</v>
      </c>
      <c r="AX232" s="77">
        <f t="shared" si="144"/>
        <v>459600</v>
      </c>
      <c r="AY232" s="77">
        <f t="shared" si="144"/>
        <v>459600</v>
      </c>
      <c r="AZ232" s="77">
        <f t="shared" si="144"/>
        <v>0</v>
      </c>
      <c r="BA232" s="77">
        <f t="shared" si="144"/>
        <v>0</v>
      </c>
      <c r="BB232" s="103">
        <v>0</v>
      </c>
      <c r="BC232" s="103">
        <v>0</v>
      </c>
    </row>
    <row r="233" spans="1:55" s="11" customFormat="1" ht="27.75" hidden="1" customHeight="1" x14ac:dyDescent="0.25">
      <c r="A233" s="27" t="s">
        <v>393</v>
      </c>
      <c r="B233" s="27"/>
      <c r="C233" s="27"/>
      <c r="D233" s="27"/>
      <c r="E233" s="12">
        <v>852</v>
      </c>
      <c r="F233" s="63" t="s">
        <v>477</v>
      </c>
      <c r="G233" s="63" t="s">
        <v>328</v>
      </c>
      <c r="H233" s="60" t="s">
        <v>562</v>
      </c>
      <c r="I233" s="63" t="s">
        <v>397</v>
      </c>
      <c r="J233" s="77">
        <f>'3.ВС'!J318</f>
        <v>459600</v>
      </c>
      <c r="K233" s="77">
        <f>'3.ВС'!K318</f>
        <v>459600</v>
      </c>
      <c r="L233" s="77">
        <f>'3.ВС'!L318</f>
        <v>0</v>
      </c>
      <c r="M233" s="77">
        <f>'3.ВС'!M318</f>
        <v>0</v>
      </c>
      <c r="N233" s="77">
        <f>'3.ВС'!N318</f>
        <v>0</v>
      </c>
      <c r="O233" s="77">
        <f>'3.ВС'!O318</f>
        <v>0</v>
      </c>
      <c r="P233" s="77">
        <f>'3.ВС'!P318</f>
        <v>0</v>
      </c>
      <c r="Q233" s="77">
        <f>'3.ВС'!Q318</f>
        <v>0</v>
      </c>
      <c r="R233" s="77">
        <f>'3.ВС'!R318</f>
        <v>459600</v>
      </c>
      <c r="S233" s="77">
        <f>'3.ВС'!S318</f>
        <v>459600</v>
      </c>
      <c r="T233" s="77">
        <f>'3.ВС'!T318</f>
        <v>0</v>
      </c>
      <c r="U233" s="77">
        <f>'3.ВС'!U318</f>
        <v>0</v>
      </c>
      <c r="V233" s="77">
        <f>'3.ВС'!V318</f>
        <v>0</v>
      </c>
      <c r="W233" s="77">
        <f>'3.ВС'!W318</f>
        <v>0</v>
      </c>
      <c r="X233" s="77">
        <f>'3.ВС'!X318</f>
        <v>0</v>
      </c>
      <c r="Y233" s="77">
        <f>'3.ВС'!Y318</f>
        <v>0</v>
      </c>
      <c r="Z233" s="77">
        <f>'3.ВС'!Z318</f>
        <v>459600</v>
      </c>
      <c r="AA233" s="77">
        <f>'3.ВС'!AA318</f>
        <v>459600</v>
      </c>
      <c r="AB233" s="77">
        <f>'3.ВС'!AB318</f>
        <v>0</v>
      </c>
      <c r="AC233" s="77">
        <f>'3.ВС'!AC318</f>
        <v>0</v>
      </c>
      <c r="AD233" s="77">
        <f>'3.ВС'!AD318</f>
        <v>459600</v>
      </c>
      <c r="AE233" s="77">
        <f>'3.ВС'!AE318</f>
        <v>459600</v>
      </c>
      <c r="AF233" s="77">
        <f>'3.ВС'!AF318</f>
        <v>0</v>
      </c>
      <c r="AG233" s="77">
        <f>'3.ВС'!AG318</f>
        <v>0</v>
      </c>
      <c r="AH233" s="77">
        <f>'3.ВС'!AH318</f>
        <v>0</v>
      </c>
      <c r="AI233" s="77">
        <f>'3.ВС'!AI318</f>
        <v>0</v>
      </c>
      <c r="AJ233" s="77">
        <f>'3.ВС'!AJ318</f>
        <v>0</v>
      </c>
      <c r="AK233" s="77">
        <f>'3.ВС'!AK318</f>
        <v>0</v>
      </c>
      <c r="AL233" s="77">
        <f>'3.ВС'!AL318</f>
        <v>459600</v>
      </c>
      <c r="AM233" s="77">
        <f>'3.ВС'!AM318</f>
        <v>459600</v>
      </c>
      <c r="AN233" s="77">
        <f>'3.ВС'!AN318</f>
        <v>0</v>
      </c>
      <c r="AO233" s="77">
        <f>'3.ВС'!AO318</f>
        <v>0</v>
      </c>
      <c r="AP233" s="77">
        <f>'3.ВС'!AP318</f>
        <v>459600</v>
      </c>
      <c r="AQ233" s="77">
        <f>'3.ВС'!AQ318</f>
        <v>459600</v>
      </c>
      <c r="AR233" s="77">
        <f>'3.ВС'!AR318</f>
        <v>0</v>
      </c>
      <c r="AS233" s="77">
        <f>'3.ВС'!AS318</f>
        <v>0</v>
      </c>
      <c r="AT233" s="77">
        <f>'3.ВС'!AT318</f>
        <v>0</v>
      </c>
      <c r="AU233" s="77">
        <f>'3.ВС'!AU318</f>
        <v>0</v>
      </c>
      <c r="AV233" s="77">
        <f>'3.ВС'!AV318</f>
        <v>0</v>
      </c>
      <c r="AW233" s="77">
        <f>'3.ВС'!AW318</f>
        <v>0</v>
      </c>
      <c r="AX233" s="77">
        <f>'3.ВС'!AX318</f>
        <v>459600</v>
      </c>
      <c r="AY233" s="77">
        <f>'3.ВС'!AY318</f>
        <v>459600</v>
      </c>
      <c r="AZ233" s="77">
        <f>'3.ВС'!AZ318</f>
        <v>0</v>
      </c>
      <c r="BA233" s="77">
        <f>'3.ВС'!BA318</f>
        <v>0</v>
      </c>
      <c r="BB233" s="103">
        <v>0</v>
      </c>
      <c r="BC233" s="103">
        <v>0</v>
      </c>
    </row>
    <row r="234" spans="1:55" s="11" customFormat="1" ht="27.75" hidden="1" customHeight="1" x14ac:dyDescent="0.25">
      <c r="A234" s="27" t="s">
        <v>563</v>
      </c>
      <c r="B234" s="27"/>
      <c r="C234" s="27"/>
      <c r="D234" s="27"/>
      <c r="E234" s="12">
        <v>852</v>
      </c>
      <c r="F234" s="63" t="s">
        <v>477</v>
      </c>
      <c r="G234" s="62" t="s">
        <v>328</v>
      </c>
      <c r="H234" s="62" t="s">
        <v>564</v>
      </c>
      <c r="I234" s="63"/>
      <c r="J234" s="77">
        <f t="shared" ref="J234:AT235" si="145">J235</f>
        <v>0</v>
      </c>
      <c r="K234" s="77">
        <f t="shared" si="145"/>
        <v>0</v>
      </c>
      <c r="L234" s="77">
        <f t="shared" si="145"/>
        <v>0</v>
      </c>
      <c r="M234" s="77">
        <f t="shared" si="145"/>
        <v>0</v>
      </c>
      <c r="N234" s="77">
        <f t="shared" si="145"/>
        <v>0</v>
      </c>
      <c r="O234" s="77">
        <f t="shared" si="145"/>
        <v>0</v>
      </c>
      <c r="P234" s="77">
        <f t="shared" si="145"/>
        <v>0</v>
      </c>
      <c r="Q234" s="77">
        <f t="shared" si="145"/>
        <v>0</v>
      </c>
      <c r="R234" s="77">
        <f t="shared" si="145"/>
        <v>0</v>
      </c>
      <c r="S234" s="77">
        <f t="shared" si="145"/>
        <v>0</v>
      </c>
      <c r="T234" s="77">
        <f t="shared" si="145"/>
        <v>0</v>
      </c>
      <c r="U234" s="77">
        <f t="shared" si="145"/>
        <v>0</v>
      </c>
      <c r="V234" s="77">
        <f t="shared" si="145"/>
        <v>0</v>
      </c>
      <c r="W234" s="77">
        <f t="shared" si="145"/>
        <v>0</v>
      </c>
      <c r="X234" s="77">
        <f t="shared" si="145"/>
        <v>0</v>
      </c>
      <c r="Y234" s="77">
        <f t="shared" si="145"/>
        <v>0</v>
      </c>
      <c r="Z234" s="77">
        <f t="shared" si="145"/>
        <v>0</v>
      </c>
      <c r="AA234" s="77">
        <f t="shared" si="145"/>
        <v>0</v>
      </c>
      <c r="AB234" s="77">
        <f t="shared" si="145"/>
        <v>0</v>
      </c>
      <c r="AC234" s="77">
        <f t="shared" si="145"/>
        <v>0</v>
      </c>
      <c r="AD234" s="77">
        <f t="shared" si="145"/>
        <v>0</v>
      </c>
      <c r="AE234" s="77">
        <f t="shared" si="145"/>
        <v>0</v>
      </c>
      <c r="AF234" s="77">
        <f t="shared" si="145"/>
        <v>0</v>
      </c>
      <c r="AG234" s="77">
        <f t="shared" si="145"/>
        <v>0</v>
      </c>
      <c r="AH234" s="77">
        <f t="shared" si="145"/>
        <v>0</v>
      </c>
      <c r="AI234" s="77">
        <f t="shared" si="145"/>
        <v>0</v>
      </c>
      <c r="AJ234" s="77">
        <f t="shared" si="145"/>
        <v>0</v>
      </c>
      <c r="AK234" s="77">
        <f t="shared" si="145"/>
        <v>0</v>
      </c>
      <c r="AL234" s="77">
        <f t="shared" si="145"/>
        <v>0</v>
      </c>
      <c r="AM234" s="77">
        <f t="shared" si="145"/>
        <v>0</v>
      </c>
      <c r="AN234" s="77">
        <f t="shared" si="145"/>
        <v>0</v>
      </c>
      <c r="AO234" s="77">
        <f t="shared" si="145"/>
        <v>0</v>
      </c>
      <c r="AP234" s="77">
        <f t="shared" si="145"/>
        <v>0</v>
      </c>
      <c r="AQ234" s="77">
        <f t="shared" si="145"/>
        <v>0</v>
      </c>
      <c r="AR234" s="77">
        <f t="shared" si="145"/>
        <v>0</v>
      </c>
      <c r="AS234" s="77">
        <f t="shared" si="145"/>
        <v>0</v>
      </c>
      <c r="AT234" s="77">
        <f t="shared" si="145"/>
        <v>0</v>
      </c>
      <c r="AU234" s="77">
        <f t="shared" ref="AT234:BA235" si="146">AU235</f>
        <v>0</v>
      </c>
      <c r="AV234" s="77">
        <f t="shared" si="146"/>
        <v>0</v>
      </c>
      <c r="AW234" s="77">
        <f t="shared" si="146"/>
        <v>0</v>
      </c>
      <c r="AX234" s="77">
        <f t="shared" si="146"/>
        <v>0</v>
      </c>
      <c r="AY234" s="77">
        <f t="shared" si="146"/>
        <v>0</v>
      </c>
      <c r="AZ234" s="77">
        <f t="shared" si="146"/>
        <v>0</v>
      </c>
      <c r="BA234" s="77">
        <f t="shared" si="146"/>
        <v>0</v>
      </c>
      <c r="BB234" s="103">
        <v>0</v>
      </c>
      <c r="BC234" s="103">
        <v>0</v>
      </c>
    </row>
    <row r="235" spans="1:55" s="11" customFormat="1" ht="27.75" hidden="1" customHeight="1" x14ac:dyDescent="0.25">
      <c r="A235" s="27" t="s">
        <v>392</v>
      </c>
      <c r="B235" s="27"/>
      <c r="C235" s="27"/>
      <c r="D235" s="27"/>
      <c r="E235" s="12">
        <v>852</v>
      </c>
      <c r="F235" s="63" t="s">
        <v>477</v>
      </c>
      <c r="G235" s="62" t="s">
        <v>328</v>
      </c>
      <c r="H235" s="62" t="s">
        <v>564</v>
      </c>
      <c r="I235" s="63" t="s">
        <v>396</v>
      </c>
      <c r="J235" s="77">
        <f t="shared" si="145"/>
        <v>0</v>
      </c>
      <c r="K235" s="77">
        <f t="shared" si="145"/>
        <v>0</v>
      </c>
      <c r="L235" s="77">
        <f t="shared" si="145"/>
        <v>0</v>
      </c>
      <c r="M235" s="77">
        <f t="shared" si="145"/>
        <v>0</v>
      </c>
      <c r="N235" s="77">
        <f t="shared" si="145"/>
        <v>0</v>
      </c>
      <c r="O235" s="77">
        <f t="shared" si="145"/>
        <v>0</v>
      </c>
      <c r="P235" s="77">
        <f t="shared" si="145"/>
        <v>0</v>
      </c>
      <c r="Q235" s="77">
        <f t="shared" si="145"/>
        <v>0</v>
      </c>
      <c r="R235" s="77">
        <f t="shared" si="145"/>
        <v>0</v>
      </c>
      <c r="S235" s="77">
        <f t="shared" si="145"/>
        <v>0</v>
      </c>
      <c r="T235" s="77">
        <f t="shared" si="145"/>
        <v>0</v>
      </c>
      <c r="U235" s="77">
        <f t="shared" si="145"/>
        <v>0</v>
      </c>
      <c r="V235" s="77">
        <f t="shared" si="145"/>
        <v>0</v>
      </c>
      <c r="W235" s="77">
        <f t="shared" si="145"/>
        <v>0</v>
      </c>
      <c r="X235" s="77">
        <f t="shared" si="145"/>
        <v>0</v>
      </c>
      <c r="Y235" s="77">
        <f t="shared" si="145"/>
        <v>0</v>
      </c>
      <c r="Z235" s="77">
        <f t="shared" si="145"/>
        <v>0</v>
      </c>
      <c r="AA235" s="77">
        <f t="shared" si="145"/>
        <v>0</v>
      </c>
      <c r="AB235" s="77">
        <f t="shared" si="145"/>
        <v>0</v>
      </c>
      <c r="AC235" s="77">
        <f t="shared" si="145"/>
        <v>0</v>
      </c>
      <c r="AD235" s="77">
        <f t="shared" si="145"/>
        <v>0</v>
      </c>
      <c r="AE235" s="77">
        <f t="shared" si="145"/>
        <v>0</v>
      </c>
      <c r="AF235" s="77">
        <f t="shared" si="145"/>
        <v>0</v>
      </c>
      <c r="AG235" s="77">
        <f t="shared" si="145"/>
        <v>0</v>
      </c>
      <c r="AH235" s="77">
        <f t="shared" si="145"/>
        <v>0</v>
      </c>
      <c r="AI235" s="77">
        <f t="shared" si="145"/>
        <v>0</v>
      </c>
      <c r="AJ235" s="77">
        <f t="shared" si="145"/>
        <v>0</v>
      </c>
      <c r="AK235" s="77">
        <f t="shared" si="145"/>
        <v>0</v>
      </c>
      <c r="AL235" s="77">
        <f t="shared" si="145"/>
        <v>0</v>
      </c>
      <c r="AM235" s="77">
        <f t="shared" si="145"/>
        <v>0</v>
      </c>
      <c r="AN235" s="77">
        <f t="shared" si="145"/>
        <v>0</v>
      </c>
      <c r="AO235" s="77">
        <f t="shared" si="145"/>
        <v>0</v>
      </c>
      <c r="AP235" s="77">
        <f t="shared" si="145"/>
        <v>0</v>
      </c>
      <c r="AQ235" s="77">
        <f t="shared" si="145"/>
        <v>0</v>
      </c>
      <c r="AR235" s="77">
        <f t="shared" si="145"/>
        <v>0</v>
      </c>
      <c r="AS235" s="77">
        <f t="shared" si="145"/>
        <v>0</v>
      </c>
      <c r="AT235" s="77">
        <f t="shared" si="146"/>
        <v>0</v>
      </c>
      <c r="AU235" s="77">
        <f t="shared" si="146"/>
        <v>0</v>
      </c>
      <c r="AV235" s="77">
        <f t="shared" si="146"/>
        <v>0</v>
      </c>
      <c r="AW235" s="77">
        <f t="shared" si="146"/>
        <v>0</v>
      </c>
      <c r="AX235" s="77">
        <f t="shared" si="146"/>
        <v>0</v>
      </c>
      <c r="AY235" s="77">
        <f t="shared" si="146"/>
        <v>0</v>
      </c>
      <c r="AZ235" s="77">
        <f t="shared" si="146"/>
        <v>0</v>
      </c>
      <c r="BA235" s="77">
        <f t="shared" si="146"/>
        <v>0</v>
      </c>
      <c r="BB235" s="103">
        <v>0</v>
      </c>
      <c r="BC235" s="103">
        <v>0</v>
      </c>
    </row>
    <row r="236" spans="1:55" s="11" customFormat="1" ht="27.75" hidden="1" customHeight="1" x14ac:dyDescent="0.25">
      <c r="A236" s="27" t="s">
        <v>494</v>
      </c>
      <c r="B236" s="27"/>
      <c r="C236" s="27"/>
      <c r="D236" s="27"/>
      <c r="E236" s="12">
        <v>852</v>
      </c>
      <c r="F236" s="63" t="s">
        <v>477</v>
      </c>
      <c r="G236" s="62" t="s">
        <v>328</v>
      </c>
      <c r="H236" s="62" t="s">
        <v>564</v>
      </c>
      <c r="I236" s="63" t="s">
        <v>397</v>
      </c>
      <c r="J236" s="77">
        <f>'3.ВС'!J321</f>
        <v>0</v>
      </c>
      <c r="K236" s="77">
        <f>'3.ВС'!K321</f>
        <v>0</v>
      </c>
      <c r="L236" s="77">
        <f>'3.ВС'!L321</f>
        <v>0</v>
      </c>
      <c r="M236" s="77">
        <f>'3.ВС'!M321</f>
        <v>0</v>
      </c>
      <c r="N236" s="77">
        <f>'3.ВС'!N321</f>
        <v>0</v>
      </c>
      <c r="O236" s="77">
        <f>'3.ВС'!O321</f>
        <v>0</v>
      </c>
      <c r="P236" s="77">
        <f>'3.ВС'!P321</f>
        <v>0</v>
      </c>
      <c r="Q236" s="77">
        <f>'3.ВС'!Q321</f>
        <v>0</v>
      </c>
      <c r="R236" s="77">
        <f>'3.ВС'!R321</f>
        <v>0</v>
      </c>
      <c r="S236" s="77">
        <f>'3.ВС'!S321</f>
        <v>0</v>
      </c>
      <c r="T236" s="77">
        <f>'3.ВС'!T321</f>
        <v>0</v>
      </c>
      <c r="U236" s="77">
        <f>'3.ВС'!U321</f>
        <v>0</v>
      </c>
      <c r="V236" s="77">
        <f>'3.ВС'!V321</f>
        <v>0</v>
      </c>
      <c r="W236" s="77">
        <f>'3.ВС'!W321</f>
        <v>0</v>
      </c>
      <c r="X236" s="77">
        <f>'3.ВС'!X321</f>
        <v>0</v>
      </c>
      <c r="Y236" s="77">
        <f>'3.ВС'!Y321</f>
        <v>0</v>
      </c>
      <c r="Z236" s="77">
        <f>'3.ВС'!Z321</f>
        <v>0</v>
      </c>
      <c r="AA236" s="77">
        <f>'3.ВС'!AA321</f>
        <v>0</v>
      </c>
      <c r="AB236" s="77">
        <f>'3.ВС'!AB321</f>
        <v>0</v>
      </c>
      <c r="AC236" s="77">
        <f>'3.ВС'!AC321</f>
        <v>0</v>
      </c>
      <c r="AD236" s="77">
        <f>'3.ВС'!AD321</f>
        <v>0</v>
      </c>
      <c r="AE236" s="77">
        <f>'3.ВС'!AE321</f>
        <v>0</v>
      </c>
      <c r="AF236" s="77">
        <f>'3.ВС'!AF321</f>
        <v>0</v>
      </c>
      <c r="AG236" s="77">
        <f>'3.ВС'!AG321</f>
        <v>0</v>
      </c>
      <c r="AH236" s="77">
        <f>'3.ВС'!AH321</f>
        <v>0</v>
      </c>
      <c r="AI236" s="77">
        <f>'3.ВС'!AI321</f>
        <v>0</v>
      </c>
      <c r="AJ236" s="77">
        <f>'3.ВС'!AJ321</f>
        <v>0</v>
      </c>
      <c r="AK236" s="77">
        <f>'3.ВС'!AK321</f>
        <v>0</v>
      </c>
      <c r="AL236" s="77">
        <f>'3.ВС'!AL321</f>
        <v>0</v>
      </c>
      <c r="AM236" s="77">
        <f>'3.ВС'!AM321</f>
        <v>0</v>
      </c>
      <c r="AN236" s="77">
        <f>'3.ВС'!AN321</f>
        <v>0</v>
      </c>
      <c r="AO236" s="77">
        <f>'3.ВС'!AO321</f>
        <v>0</v>
      </c>
      <c r="AP236" s="77">
        <f>'3.ВС'!AP321</f>
        <v>0</v>
      </c>
      <c r="AQ236" s="77">
        <f>'3.ВС'!AQ321</f>
        <v>0</v>
      </c>
      <c r="AR236" s="77">
        <f>'3.ВС'!AR321</f>
        <v>0</v>
      </c>
      <c r="AS236" s="77">
        <f>'3.ВС'!AS321</f>
        <v>0</v>
      </c>
      <c r="AT236" s="77">
        <f>'3.ВС'!AT321</f>
        <v>0</v>
      </c>
      <c r="AU236" s="77">
        <f>'3.ВС'!AU321</f>
        <v>0</v>
      </c>
      <c r="AV236" s="77">
        <f>'3.ВС'!AV321</f>
        <v>0</v>
      </c>
      <c r="AW236" s="77">
        <f>'3.ВС'!AW321</f>
        <v>0</v>
      </c>
      <c r="AX236" s="77">
        <f>'3.ВС'!AX321</f>
        <v>0</v>
      </c>
      <c r="AY236" s="77">
        <f>'3.ВС'!AY321</f>
        <v>0</v>
      </c>
      <c r="AZ236" s="77">
        <f>'3.ВС'!AZ321</f>
        <v>0</v>
      </c>
      <c r="BA236" s="77">
        <f>'3.ВС'!BA321</f>
        <v>0</v>
      </c>
      <c r="BB236" s="103">
        <v>0</v>
      </c>
      <c r="BC236" s="103">
        <v>0</v>
      </c>
    </row>
    <row r="237" spans="1:55" s="11" customFormat="1" ht="27.75" hidden="1" customHeight="1" x14ac:dyDescent="0.25">
      <c r="A237" s="27" t="s">
        <v>565</v>
      </c>
      <c r="B237" s="27"/>
      <c r="C237" s="27"/>
      <c r="D237" s="27"/>
      <c r="E237" s="12"/>
      <c r="F237" s="63" t="s">
        <v>477</v>
      </c>
      <c r="G237" s="63" t="s">
        <v>328</v>
      </c>
      <c r="H237" s="60" t="s">
        <v>566</v>
      </c>
      <c r="I237" s="63"/>
      <c r="J237" s="77">
        <f t="shared" ref="J237:AT238" si="147">J238</f>
        <v>0</v>
      </c>
      <c r="K237" s="77">
        <f t="shared" si="147"/>
        <v>0</v>
      </c>
      <c r="L237" s="77">
        <f t="shared" si="147"/>
        <v>0</v>
      </c>
      <c r="M237" s="77">
        <f t="shared" si="147"/>
        <v>0</v>
      </c>
      <c r="N237" s="77">
        <f t="shared" si="147"/>
        <v>0</v>
      </c>
      <c r="O237" s="77">
        <f t="shared" si="147"/>
        <v>0</v>
      </c>
      <c r="P237" s="77">
        <f t="shared" si="147"/>
        <v>0</v>
      </c>
      <c r="Q237" s="77">
        <f t="shared" si="147"/>
        <v>0</v>
      </c>
      <c r="R237" s="77">
        <f t="shared" si="147"/>
        <v>0</v>
      </c>
      <c r="S237" s="77">
        <f t="shared" si="147"/>
        <v>0</v>
      </c>
      <c r="T237" s="77">
        <f t="shared" si="147"/>
        <v>0</v>
      </c>
      <c r="U237" s="77">
        <f t="shared" si="147"/>
        <v>0</v>
      </c>
      <c r="V237" s="77">
        <f t="shared" si="147"/>
        <v>0</v>
      </c>
      <c r="W237" s="77">
        <f t="shared" si="147"/>
        <v>0</v>
      </c>
      <c r="X237" s="77">
        <f t="shared" si="147"/>
        <v>0</v>
      </c>
      <c r="Y237" s="77">
        <f t="shared" si="147"/>
        <v>0</v>
      </c>
      <c r="Z237" s="77">
        <f t="shared" si="147"/>
        <v>0</v>
      </c>
      <c r="AA237" s="77">
        <f t="shared" si="147"/>
        <v>0</v>
      </c>
      <c r="AB237" s="77">
        <f t="shared" si="147"/>
        <v>0</v>
      </c>
      <c r="AC237" s="77">
        <f t="shared" si="147"/>
        <v>0</v>
      </c>
      <c r="AD237" s="77">
        <f t="shared" si="147"/>
        <v>0</v>
      </c>
      <c r="AE237" s="77">
        <f t="shared" si="147"/>
        <v>0</v>
      </c>
      <c r="AF237" s="77">
        <f t="shared" si="147"/>
        <v>0</v>
      </c>
      <c r="AG237" s="77">
        <f t="shared" si="147"/>
        <v>0</v>
      </c>
      <c r="AH237" s="77">
        <f t="shared" si="147"/>
        <v>0</v>
      </c>
      <c r="AI237" s="77">
        <f t="shared" si="147"/>
        <v>0</v>
      </c>
      <c r="AJ237" s="77">
        <f t="shared" si="147"/>
        <v>0</v>
      </c>
      <c r="AK237" s="77">
        <f t="shared" si="147"/>
        <v>0</v>
      </c>
      <c r="AL237" s="77">
        <f t="shared" si="147"/>
        <v>0</v>
      </c>
      <c r="AM237" s="77">
        <f t="shared" si="147"/>
        <v>0</v>
      </c>
      <c r="AN237" s="77">
        <f t="shared" si="147"/>
        <v>0</v>
      </c>
      <c r="AO237" s="77">
        <f t="shared" si="147"/>
        <v>0</v>
      </c>
      <c r="AP237" s="77">
        <f t="shared" si="147"/>
        <v>0</v>
      </c>
      <c r="AQ237" s="77">
        <f t="shared" si="147"/>
        <v>0</v>
      </c>
      <c r="AR237" s="77">
        <f t="shared" si="147"/>
        <v>0</v>
      </c>
      <c r="AS237" s="77">
        <f t="shared" si="147"/>
        <v>0</v>
      </c>
      <c r="AT237" s="77">
        <f t="shared" si="147"/>
        <v>0</v>
      </c>
      <c r="AU237" s="77">
        <f t="shared" ref="AT237:BA238" si="148">AU238</f>
        <v>0</v>
      </c>
      <c r="AV237" s="77">
        <f t="shared" si="148"/>
        <v>0</v>
      </c>
      <c r="AW237" s="77">
        <f t="shared" si="148"/>
        <v>0</v>
      </c>
      <c r="AX237" s="77">
        <f t="shared" si="148"/>
        <v>0</v>
      </c>
      <c r="AY237" s="77">
        <f t="shared" si="148"/>
        <v>0</v>
      </c>
      <c r="AZ237" s="77">
        <f t="shared" si="148"/>
        <v>0</v>
      </c>
      <c r="BA237" s="77">
        <f t="shared" si="148"/>
        <v>0</v>
      </c>
      <c r="BB237" s="103">
        <v>0</v>
      </c>
      <c r="BC237" s="103">
        <v>0</v>
      </c>
    </row>
    <row r="238" spans="1:55" s="11" customFormat="1" ht="27.75" hidden="1" customHeight="1" x14ac:dyDescent="0.25">
      <c r="A238" s="27" t="s">
        <v>392</v>
      </c>
      <c r="B238" s="27"/>
      <c r="C238" s="27"/>
      <c r="D238" s="27"/>
      <c r="E238" s="12"/>
      <c r="F238" s="63" t="s">
        <v>477</v>
      </c>
      <c r="G238" s="63" t="s">
        <v>328</v>
      </c>
      <c r="H238" s="138" t="s">
        <v>566</v>
      </c>
      <c r="I238" s="63" t="s">
        <v>396</v>
      </c>
      <c r="J238" s="77">
        <f t="shared" si="147"/>
        <v>0</v>
      </c>
      <c r="K238" s="77">
        <f t="shared" si="147"/>
        <v>0</v>
      </c>
      <c r="L238" s="77">
        <f t="shared" si="147"/>
        <v>0</v>
      </c>
      <c r="M238" s="77">
        <f t="shared" si="147"/>
        <v>0</v>
      </c>
      <c r="N238" s="77">
        <f t="shared" si="147"/>
        <v>0</v>
      </c>
      <c r="O238" s="77">
        <f t="shared" si="147"/>
        <v>0</v>
      </c>
      <c r="P238" s="77">
        <f t="shared" si="147"/>
        <v>0</v>
      </c>
      <c r="Q238" s="77">
        <f t="shared" si="147"/>
        <v>0</v>
      </c>
      <c r="R238" s="77">
        <f t="shared" si="147"/>
        <v>0</v>
      </c>
      <c r="S238" s="77">
        <f t="shared" si="147"/>
        <v>0</v>
      </c>
      <c r="T238" s="77">
        <f t="shared" si="147"/>
        <v>0</v>
      </c>
      <c r="U238" s="77">
        <f t="shared" si="147"/>
        <v>0</v>
      </c>
      <c r="V238" s="77">
        <f t="shared" si="147"/>
        <v>0</v>
      </c>
      <c r="W238" s="77">
        <f t="shared" si="147"/>
        <v>0</v>
      </c>
      <c r="X238" s="77">
        <f t="shared" si="147"/>
        <v>0</v>
      </c>
      <c r="Y238" s="77">
        <f t="shared" si="147"/>
        <v>0</v>
      </c>
      <c r="Z238" s="77">
        <f t="shared" si="147"/>
        <v>0</v>
      </c>
      <c r="AA238" s="77">
        <f t="shared" si="147"/>
        <v>0</v>
      </c>
      <c r="AB238" s="77">
        <f t="shared" si="147"/>
        <v>0</v>
      </c>
      <c r="AC238" s="77">
        <f t="shared" si="147"/>
        <v>0</v>
      </c>
      <c r="AD238" s="77">
        <f t="shared" si="147"/>
        <v>0</v>
      </c>
      <c r="AE238" s="77">
        <f t="shared" si="147"/>
        <v>0</v>
      </c>
      <c r="AF238" s="77">
        <f t="shared" si="147"/>
        <v>0</v>
      </c>
      <c r="AG238" s="77">
        <f t="shared" si="147"/>
        <v>0</v>
      </c>
      <c r="AH238" s="77">
        <f t="shared" si="147"/>
        <v>0</v>
      </c>
      <c r="AI238" s="77">
        <f t="shared" si="147"/>
        <v>0</v>
      </c>
      <c r="AJ238" s="77">
        <f t="shared" si="147"/>
        <v>0</v>
      </c>
      <c r="AK238" s="77">
        <f t="shared" si="147"/>
        <v>0</v>
      </c>
      <c r="AL238" s="77">
        <f t="shared" si="147"/>
        <v>0</v>
      </c>
      <c r="AM238" s="77">
        <f t="shared" si="147"/>
        <v>0</v>
      </c>
      <c r="AN238" s="77">
        <f t="shared" si="147"/>
        <v>0</v>
      </c>
      <c r="AO238" s="77">
        <f t="shared" si="147"/>
        <v>0</v>
      </c>
      <c r="AP238" s="77">
        <f t="shared" si="147"/>
        <v>0</v>
      </c>
      <c r="AQ238" s="77">
        <f t="shared" si="147"/>
        <v>0</v>
      </c>
      <c r="AR238" s="77">
        <f t="shared" si="147"/>
        <v>0</v>
      </c>
      <c r="AS238" s="77">
        <f t="shared" si="147"/>
        <v>0</v>
      </c>
      <c r="AT238" s="77">
        <f t="shared" si="148"/>
        <v>0</v>
      </c>
      <c r="AU238" s="77">
        <f t="shared" si="148"/>
        <v>0</v>
      </c>
      <c r="AV238" s="77">
        <f t="shared" si="148"/>
        <v>0</v>
      </c>
      <c r="AW238" s="77">
        <f t="shared" si="148"/>
        <v>0</v>
      </c>
      <c r="AX238" s="77">
        <f t="shared" si="148"/>
        <v>0</v>
      </c>
      <c r="AY238" s="77">
        <f t="shared" si="148"/>
        <v>0</v>
      </c>
      <c r="AZ238" s="77">
        <f t="shared" si="148"/>
        <v>0</v>
      </c>
      <c r="BA238" s="77">
        <f t="shared" si="148"/>
        <v>0</v>
      </c>
      <c r="BB238" s="103">
        <v>0</v>
      </c>
      <c r="BC238" s="103">
        <v>0</v>
      </c>
    </row>
    <row r="239" spans="1:55" s="11" customFormat="1" ht="27.75" hidden="1" customHeight="1" x14ac:dyDescent="0.25">
      <c r="A239" s="27" t="s">
        <v>393</v>
      </c>
      <c r="B239" s="27"/>
      <c r="C239" s="27"/>
      <c r="D239" s="27"/>
      <c r="E239" s="12"/>
      <c r="F239" s="63" t="s">
        <v>477</v>
      </c>
      <c r="G239" s="63" t="s">
        <v>328</v>
      </c>
      <c r="H239" s="62" t="s">
        <v>566</v>
      </c>
      <c r="I239" s="63" t="s">
        <v>397</v>
      </c>
      <c r="J239" s="77">
        <f>'3.ВС'!J324</f>
        <v>0</v>
      </c>
      <c r="K239" s="77">
        <f>'3.ВС'!K324</f>
        <v>0</v>
      </c>
      <c r="L239" s="77">
        <f>'3.ВС'!L324</f>
        <v>0</v>
      </c>
      <c r="M239" s="77">
        <f>'3.ВС'!M324</f>
        <v>0</v>
      </c>
      <c r="N239" s="77">
        <f>'3.ВС'!N324</f>
        <v>0</v>
      </c>
      <c r="O239" s="77">
        <f>'3.ВС'!O324</f>
        <v>0</v>
      </c>
      <c r="P239" s="77">
        <f>'3.ВС'!P324</f>
        <v>0</v>
      </c>
      <c r="Q239" s="77">
        <f>'3.ВС'!Q324</f>
        <v>0</v>
      </c>
      <c r="R239" s="77">
        <f>'3.ВС'!R324</f>
        <v>0</v>
      </c>
      <c r="S239" s="77">
        <f>'3.ВС'!S324</f>
        <v>0</v>
      </c>
      <c r="T239" s="77">
        <f>'3.ВС'!T324</f>
        <v>0</v>
      </c>
      <c r="U239" s="77">
        <f>'3.ВС'!U324</f>
        <v>0</v>
      </c>
      <c r="V239" s="77">
        <f>'3.ВС'!V324</f>
        <v>0</v>
      </c>
      <c r="W239" s="77">
        <f>'3.ВС'!W324</f>
        <v>0</v>
      </c>
      <c r="X239" s="77">
        <f>'3.ВС'!X324</f>
        <v>0</v>
      </c>
      <c r="Y239" s="77">
        <f>'3.ВС'!Y324</f>
        <v>0</v>
      </c>
      <c r="Z239" s="77">
        <f>'3.ВС'!Z324</f>
        <v>0</v>
      </c>
      <c r="AA239" s="77">
        <f>'3.ВС'!AA324</f>
        <v>0</v>
      </c>
      <c r="AB239" s="77">
        <f>'3.ВС'!AB324</f>
        <v>0</v>
      </c>
      <c r="AC239" s="77">
        <f>'3.ВС'!AC324</f>
        <v>0</v>
      </c>
      <c r="AD239" s="77">
        <f>'3.ВС'!AD324</f>
        <v>0</v>
      </c>
      <c r="AE239" s="77">
        <f>'3.ВС'!AE324</f>
        <v>0</v>
      </c>
      <c r="AF239" s="77">
        <f>'3.ВС'!AF324</f>
        <v>0</v>
      </c>
      <c r="AG239" s="77">
        <f>'3.ВС'!AG324</f>
        <v>0</v>
      </c>
      <c r="AH239" s="77">
        <f>'3.ВС'!AH324</f>
        <v>0</v>
      </c>
      <c r="AI239" s="77">
        <f>'3.ВС'!AI324</f>
        <v>0</v>
      </c>
      <c r="AJ239" s="77">
        <f>'3.ВС'!AJ324</f>
        <v>0</v>
      </c>
      <c r="AK239" s="77">
        <f>'3.ВС'!AK324</f>
        <v>0</v>
      </c>
      <c r="AL239" s="77">
        <f>'3.ВС'!AL324</f>
        <v>0</v>
      </c>
      <c r="AM239" s="77">
        <f>'3.ВС'!AM324</f>
        <v>0</v>
      </c>
      <c r="AN239" s="77">
        <f>'3.ВС'!AN324</f>
        <v>0</v>
      </c>
      <c r="AO239" s="77">
        <f>'3.ВС'!AO324</f>
        <v>0</v>
      </c>
      <c r="AP239" s="77">
        <f>'3.ВС'!AP324</f>
        <v>0</v>
      </c>
      <c r="AQ239" s="77">
        <f>'3.ВС'!AQ324</f>
        <v>0</v>
      </c>
      <c r="AR239" s="77">
        <f>'3.ВС'!AR324</f>
        <v>0</v>
      </c>
      <c r="AS239" s="77">
        <f>'3.ВС'!AS324</f>
        <v>0</v>
      </c>
      <c r="AT239" s="77">
        <f>'3.ВС'!AT324</f>
        <v>0</v>
      </c>
      <c r="AU239" s="77">
        <f>'3.ВС'!AU324</f>
        <v>0</v>
      </c>
      <c r="AV239" s="77">
        <f>'3.ВС'!AV324</f>
        <v>0</v>
      </c>
      <c r="AW239" s="77">
        <f>'3.ВС'!AW324</f>
        <v>0</v>
      </c>
      <c r="AX239" s="77">
        <f>'3.ВС'!AX324</f>
        <v>0</v>
      </c>
      <c r="AY239" s="77">
        <f>'3.ВС'!AY324</f>
        <v>0</v>
      </c>
      <c r="AZ239" s="77">
        <f>'3.ВС'!AZ324</f>
        <v>0</v>
      </c>
      <c r="BA239" s="77">
        <f>'3.ВС'!BA324</f>
        <v>0</v>
      </c>
      <c r="BB239" s="103">
        <v>0</v>
      </c>
      <c r="BC239" s="103">
        <v>0</v>
      </c>
    </row>
    <row r="240" spans="1:55" s="116" customFormat="1" ht="19.5" customHeight="1" x14ac:dyDescent="0.25">
      <c r="A240" s="13" t="s">
        <v>567</v>
      </c>
      <c r="B240" s="111"/>
      <c r="C240" s="111"/>
      <c r="D240" s="111"/>
      <c r="E240" s="128">
        <v>852</v>
      </c>
      <c r="F240" s="113" t="s">
        <v>477</v>
      </c>
      <c r="G240" s="113" t="s">
        <v>399</v>
      </c>
      <c r="H240" s="119"/>
      <c r="I240" s="113"/>
      <c r="J240" s="76">
        <f>J241+J244+J247+J277+J250+J253+J256+J259+J262+J280+J283+J286+J268+J274+J289+J271+J265</f>
        <v>117228677</v>
      </c>
      <c r="K240" s="76">
        <f t="shared" ref="K240:BA240" si="149">K241+K244+K247+K277+K250+K253+K256+K259+K262+K280+K283+K286+K268+K274+K289+K271+K265</f>
        <v>91131734</v>
      </c>
      <c r="L240" s="76">
        <f t="shared" si="149"/>
        <v>26096943</v>
      </c>
      <c r="M240" s="76">
        <f t="shared" si="149"/>
        <v>0</v>
      </c>
      <c r="N240" s="76">
        <f t="shared" si="149"/>
        <v>52260270.930000007</v>
      </c>
      <c r="O240" s="76">
        <f t="shared" si="149"/>
        <v>49215740.410000004</v>
      </c>
      <c r="P240" s="76">
        <f t="shared" si="149"/>
        <v>3044530.52</v>
      </c>
      <c r="Q240" s="76">
        <f t="shared" si="149"/>
        <v>0</v>
      </c>
      <c r="R240" s="76">
        <f t="shared" si="149"/>
        <v>169488947.93000004</v>
      </c>
      <c r="S240" s="76">
        <f t="shared" si="149"/>
        <v>140347474.41</v>
      </c>
      <c r="T240" s="76">
        <f t="shared" si="149"/>
        <v>29141473.52</v>
      </c>
      <c r="U240" s="76">
        <f t="shared" si="149"/>
        <v>0</v>
      </c>
      <c r="V240" s="76">
        <f t="shared" si="149"/>
        <v>2607979</v>
      </c>
      <c r="W240" s="76">
        <f t="shared" si="149"/>
        <v>636500</v>
      </c>
      <c r="X240" s="76">
        <f t="shared" si="149"/>
        <v>1971479</v>
      </c>
      <c r="Y240" s="76">
        <f t="shared" si="149"/>
        <v>0</v>
      </c>
      <c r="Z240" s="76">
        <f t="shared" si="149"/>
        <v>172096926.93000004</v>
      </c>
      <c r="AA240" s="76">
        <f t="shared" si="149"/>
        <v>140983974.41</v>
      </c>
      <c r="AB240" s="76">
        <f t="shared" si="149"/>
        <v>31112952.52</v>
      </c>
      <c r="AC240" s="76">
        <f t="shared" si="149"/>
        <v>0</v>
      </c>
      <c r="AD240" s="76">
        <f t="shared" si="149"/>
        <v>91728930</v>
      </c>
      <c r="AE240" s="76">
        <f t="shared" si="149"/>
        <v>80023107</v>
      </c>
      <c r="AF240" s="76">
        <f t="shared" si="149"/>
        <v>11705823</v>
      </c>
      <c r="AG240" s="76">
        <f t="shared" si="149"/>
        <v>0</v>
      </c>
      <c r="AH240" s="76">
        <f t="shared" si="149"/>
        <v>-2.42</v>
      </c>
      <c r="AI240" s="76">
        <f t="shared" si="149"/>
        <v>0</v>
      </c>
      <c r="AJ240" s="76">
        <f t="shared" si="149"/>
        <v>-2.42</v>
      </c>
      <c r="AK240" s="76">
        <f t="shared" si="149"/>
        <v>0</v>
      </c>
      <c r="AL240" s="76">
        <f t="shared" si="149"/>
        <v>91728927.579999998</v>
      </c>
      <c r="AM240" s="76">
        <f t="shared" si="149"/>
        <v>80023107</v>
      </c>
      <c r="AN240" s="76">
        <f t="shared" si="149"/>
        <v>11705820.58</v>
      </c>
      <c r="AO240" s="76">
        <f t="shared" si="149"/>
        <v>0</v>
      </c>
      <c r="AP240" s="76">
        <f t="shared" si="149"/>
        <v>91659072</v>
      </c>
      <c r="AQ240" s="76">
        <f t="shared" si="149"/>
        <v>80037493</v>
      </c>
      <c r="AR240" s="76">
        <f t="shared" si="149"/>
        <v>11621579</v>
      </c>
      <c r="AS240" s="76">
        <f t="shared" si="149"/>
        <v>0</v>
      </c>
      <c r="AT240" s="76">
        <f t="shared" si="149"/>
        <v>-1.26</v>
      </c>
      <c r="AU240" s="76">
        <f t="shared" si="149"/>
        <v>0</v>
      </c>
      <c r="AV240" s="76">
        <f t="shared" si="149"/>
        <v>-1.26</v>
      </c>
      <c r="AW240" s="76">
        <f t="shared" si="149"/>
        <v>0</v>
      </c>
      <c r="AX240" s="76">
        <f t="shared" si="149"/>
        <v>91659070.739999995</v>
      </c>
      <c r="AY240" s="76">
        <f t="shared" si="149"/>
        <v>80037493</v>
      </c>
      <c r="AZ240" s="76">
        <f t="shared" si="149"/>
        <v>11621577.74</v>
      </c>
      <c r="BA240" s="76">
        <f t="shared" si="149"/>
        <v>0</v>
      </c>
      <c r="BB240" s="123">
        <v>0</v>
      </c>
      <c r="BC240" s="123">
        <v>0</v>
      </c>
    </row>
    <row r="241" spans="1:55" s="11" customFormat="1" ht="27.75" hidden="1" customHeight="1" x14ac:dyDescent="0.25">
      <c r="A241" s="137" t="s">
        <v>568</v>
      </c>
      <c r="B241" s="27"/>
      <c r="C241" s="27"/>
      <c r="D241" s="27"/>
      <c r="E241" s="62" t="s">
        <v>569</v>
      </c>
      <c r="F241" s="63" t="s">
        <v>477</v>
      </c>
      <c r="G241" s="63" t="s">
        <v>399</v>
      </c>
      <c r="H241" s="60" t="s">
        <v>570</v>
      </c>
      <c r="I241" s="63"/>
      <c r="J241" s="77">
        <f t="shared" ref="J241:Y242" si="150">J242</f>
        <v>0</v>
      </c>
      <c r="K241" s="77">
        <f t="shared" si="150"/>
        <v>0</v>
      </c>
      <c r="L241" s="77">
        <f t="shared" si="150"/>
        <v>0</v>
      </c>
      <c r="M241" s="77">
        <f t="shared" si="150"/>
        <v>0</v>
      </c>
      <c r="N241" s="77">
        <f t="shared" si="150"/>
        <v>2574341</v>
      </c>
      <c r="O241" s="77">
        <f t="shared" si="150"/>
        <v>2424038.2799999998</v>
      </c>
      <c r="P241" s="77">
        <f t="shared" si="150"/>
        <v>150302.72</v>
      </c>
      <c r="Q241" s="77">
        <f t="shared" si="150"/>
        <v>0</v>
      </c>
      <c r="R241" s="77">
        <f t="shared" si="150"/>
        <v>2574341</v>
      </c>
      <c r="S241" s="77">
        <f t="shared" si="150"/>
        <v>2424038.2799999998</v>
      </c>
      <c r="T241" s="77">
        <f t="shared" si="150"/>
        <v>150302.72</v>
      </c>
      <c r="U241" s="77">
        <f t="shared" si="150"/>
        <v>0</v>
      </c>
      <c r="V241" s="77">
        <f t="shared" si="150"/>
        <v>0</v>
      </c>
      <c r="W241" s="77">
        <f t="shared" si="150"/>
        <v>0</v>
      </c>
      <c r="X241" s="77">
        <f t="shared" si="150"/>
        <v>0</v>
      </c>
      <c r="Y241" s="77">
        <f t="shared" si="150"/>
        <v>0</v>
      </c>
      <c r="Z241" s="77">
        <f t="shared" ref="V241:AC242" si="151">Z242</f>
        <v>2574341</v>
      </c>
      <c r="AA241" s="77">
        <f t="shared" si="151"/>
        <v>2424038.2799999998</v>
      </c>
      <c r="AB241" s="77">
        <f t="shared" si="151"/>
        <v>150302.72</v>
      </c>
      <c r="AC241" s="77">
        <f t="shared" si="151"/>
        <v>0</v>
      </c>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103">
        <v>0</v>
      </c>
      <c r="BC241" s="103">
        <v>0</v>
      </c>
    </row>
    <row r="242" spans="1:55" s="11" customFormat="1" ht="27.75" hidden="1" customHeight="1" x14ac:dyDescent="0.25">
      <c r="A242" s="61" t="s">
        <v>392</v>
      </c>
      <c r="B242" s="27"/>
      <c r="C242" s="27"/>
      <c r="D242" s="27"/>
      <c r="E242" s="62" t="s">
        <v>569</v>
      </c>
      <c r="F242" s="63" t="s">
        <v>477</v>
      </c>
      <c r="G242" s="63" t="s">
        <v>399</v>
      </c>
      <c r="H242" s="60" t="s">
        <v>570</v>
      </c>
      <c r="I242" s="63" t="s">
        <v>396</v>
      </c>
      <c r="J242" s="140">
        <f t="shared" si="150"/>
        <v>0</v>
      </c>
      <c r="K242" s="140">
        <f t="shared" si="150"/>
        <v>0</v>
      </c>
      <c r="L242" s="140">
        <f t="shared" si="150"/>
        <v>0</v>
      </c>
      <c r="M242" s="140">
        <f t="shared" si="150"/>
        <v>0</v>
      </c>
      <c r="N242" s="140">
        <f t="shared" si="150"/>
        <v>2574341</v>
      </c>
      <c r="O242" s="77">
        <f t="shared" si="150"/>
        <v>2424038.2799999998</v>
      </c>
      <c r="P242" s="77">
        <f t="shared" si="150"/>
        <v>150302.72</v>
      </c>
      <c r="Q242" s="77">
        <f t="shared" si="150"/>
        <v>0</v>
      </c>
      <c r="R242" s="77">
        <f t="shared" si="150"/>
        <v>2574341</v>
      </c>
      <c r="S242" s="77">
        <f t="shared" si="150"/>
        <v>2424038.2799999998</v>
      </c>
      <c r="T242" s="77">
        <f t="shared" si="150"/>
        <v>150302.72</v>
      </c>
      <c r="U242" s="77">
        <f t="shared" si="150"/>
        <v>0</v>
      </c>
      <c r="V242" s="140">
        <f t="shared" si="151"/>
        <v>0</v>
      </c>
      <c r="W242" s="77">
        <f t="shared" si="151"/>
        <v>0</v>
      </c>
      <c r="X242" s="77">
        <f t="shared" si="151"/>
        <v>0</v>
      </c>
      <c r="Y242" s="77">
        <f t="shared" si="151"/>
        <v>0</v>
      </c>
      <c r="Z242" s="77">
        <f t="shared" si="151"/>
        <v>2574341</v>
      </c>
      <c r="AA242" s="77">
        <f t="shared" si="151"/>
        <v>2424038.2799999998</v>
      </c>
      <c r="AB242" s="77">
        <f t="shared" si="151"/>
        <v>150302.72</v>
      </c>
      <c r="AC242" s="77">
        <f t="shared" si="151"/>
        <v>0</v>
      </c>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103">
        <v>0</v>
      </c>
      <c r="BC242" s="103">
        <v>0</v>
      </c>
    </row>
    <row r="243" spans="1:55" s="11" customFormat="1" ht="27.75" hidden="1" customHeight="1" x14ac:dyDescent="0.25">
      <c r="A243" s="61" t="s">
        <v>393</v>
      </c>
      <c r="B243" s="27"/>
      <c r="C243" s="27"/>
      <c r="D243" s="27"/>
      <c r="E243" s="62" t="s">
        <v>569</v>
      </c>
      <c r="F243" s="63" t="s">
        <v>477</v>
      </c>
      <c r="G243" s="63" t="s">
        <v>399</v>
      </c>
      <c r="H243" s="60" t="s">
        <v>570</v>
      </c>
      <c r="I243" s="63" t="s">
        <v>397</v>
      </c>
      <c r="J243" s="77">
        <f>'3.ВС'!J328</f>
        <v>0</v>
      </c>
      <c r="K243" s="77">
        <f>'3.ВС'!K328</f>
        <v>0</v>
      </c>
      <c r="L243" s="77">
        <f>'3.ВС'!L328</f>
        <v>0</v>
      </c>
      <c r="M243" s="77">
        <f>'3.ВС'!M328</f>
        <v>0</v>
      </c>
      <c r="N243" s="77">
        <f>'3.ВС'!N328</f>
        <v>2574341</v>
      </c>
      <c r="O243" s="77">
        <f>'3.ВС'!O328</f>
        <v>2424038.2799999998</v>
      </c>
      <c r="P243" s="77">
        <f>'3.ВС'!P328</f>
        <v>150302.72</v>
      </c>
      <c r="Q243" s="77">
        <f>'3.ВС'!Q328</f>
        <v>0</v>
      </c>
      <c r="R243" s="77">
        <f>'3.ВС'!R328</f>
        <v>2574341</v>
      </c>
      <c r="S243" s="77">
        <f>'3.ВС'!S328</f>
        <v>2424038.2799999998</v>
      </c>
      <c r="T243" s="77">
        <f>'3.ВС'!T328</f>
        <v>150302.72</v>
      </c>
      <c r="U243" s="77">
        <f>'3.ВС'!U328</f>
        <v>0</v>
      </c>
      <c r="V243" s="77">
        <f>'3.ВС'!V328</f>
        <v>0</v>
      </c>
      <c r="W243" s="77">
        <f>'3.ВС'!W328</f>
        <v>0</v>
      </c>
      <c r="X243" s="77">
        <f>'3.ВС'!X328</f>
        <v>0</v>
      </c>
      <c r="Y243" s="77">
        <f>'3.ВС'!Y328</f>
        <v>0</v>
      </c>
      <c r="Z243" s="77">
        <f>'3.ВС'!Z328</f>
        <v>2574341</v>
      </c>
      <c r="AA243" s="77">
        <f>'3.ВС'!AA328</f>
        <v>2424038.2799999998</v>
      </c>
      <c r="AB243" s="77">
        <f>'3.ВС'!AB328</f>
        <v>150302.72</v>
      </c>
      <c r="AC243" s="77">
        <f>'3.ВС'!AC328</f>
        <v>0</v>
      </c>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103">
        <v>0</v>
      </c>
      <c r="BC243" s="103">
        <v>0</v>
      </c>
    </row>
    <row r="244" spans="1:55" s="11" customFormat="1" ht="27.75" hidden="1" customHeight="1" x14ac:dyDescent="0.25">
      <c r="A244" s="27" t="s">
        <v>571</v>
      </c>
      <c r="B244" s="27"/>
      <c r="C244" s="27"/>
      <c r="D244" s="27"/>
      <c r="E244" s="62">
        <v>852</v>
      </c>
      <c r="F244" s="63" t="s">
        <v>477</v>
      </c>
      <c r="G244" s="63" t="s">
        <v>399</v>
      </c>
      <c r="H244" s="62" t="s">
        <v>572</v>
      </c>
      <c r="I244" s="63"/>
      <c r="J244" s="77">
        <f t="shared" ref="J244:Y245" si="152">J245</f>
        <v>0</v>
      </c>
      <c r="K244" s="77">
        <f t="shared" si="152"/>
        <v>0</v>
      </c>
      <c r="L244" s="77">
        <f t="shared" si="152"/>
        <v>0</v>
      </c>
      <c r="M244" s="77">
        <f t="shared" si="152"/>
        <v>0</v>
      </c>
      <c r="N244" s="77">
        <f t="shared" si="152"/>
        <v>49254423.290000007</v>
      </c>
      <c r="O244" s="77">
        <f t="shared" si="152"/>
        <v>46791702.130000003</v>
      </c>
      <c r="P244" s="77">
        <f t="shared" si="152"/>
        <v>2462721.16</v>
      </c>
      <c r="Q244" s="77">
        <f t="shared" si="152"/>
        <v>0</v>
      </c>
      <c r="R244" s="77">
        <f t="shared" si="152"/>
        <v>49254423.290000007</v>
      </c>
      <c r="S244" s="77">
        <f t="shared" si="152"/>
        <v>46791702.130000003</v>
      </c>
      <c r="T244" s="77">
        <f t="shared" si="152"/>
        <v>2462721.16</v>
      </c>
      <c r="U244" s="77">
        <f t="shared" si="152"/>
        <v>0</v>
      </c>
      <c r="V244" s="77">
        <f t="shared" si="152"/>
        <v>0</v>
      </c>
      <c r="W244" s="77">
        <f t="shared" si="152"/>
        <v>0</v>
      </c>
      <c r="X244" s="77">
        <f t="shared" si="152"/>
        <v>0</v>
      </c>
      <c r="Y244" s="77">
        <f t="shared" si="152"/>
        <v>0</v>
      </c>
      <c r="Z244" s="77">
        <f t="shared" ref="V244:AC245" si="153">Z245</f>
        <v>49254423.290000007</v>
      </c>
      <c r="AA244" s="77">
        <f t="shared" si="153"/>
        <v>46791702.130000003</v>
      </c>
      <c r="AB244" s="77">
        <f t="shared" si="153"/>
        <v>2462721.16</v>
      </c>
      <c r="AC244" s="77">
        <f t="shared" si="153"/>
        <v>0</v>
      </c>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103">
        <v>0</v>
      </c>
      <c r="BC244" s="103">
        <v>0</v>
      </c>
    </row>
    <row r="245" spans="1:55" s="11" customFormat="1" ht="27.75" hidden="1" customHeight="1" x14ac:dyDescent="0.25">
      <c r="A245" s="141" t="s">
        <v>392</v>
      </c>
      <c r="B245" s="142"/>
      <c r="C245" s="142"/>
      <c r="D245" s="142"/>
      <c r="E245" s="143">
        <v>852</v>
      </c>
      <c r="F245" s="144" t="s">
        <v>477</v>
      </c>
      <c r="G245" s="144" t="s">
        <v>399</v>
      </c>
      <c r="H245" s="139" t="s">
        <v>572</v>
      </c>
      <c r="I245" s="144" t="s">
        <v>396</v>
      </c>
      <c r="J245" s="140">
        <f t="shared" si="152"/>
        <v>0</v>
      </c>
      <c r="K245" s="140">
        <f t="shared" si="152"/>
        <v>0</v>
      </c>
      <c r="L245" s="140">
        <f t="shared" si="152"/>
        <v>0</v>
      </c>
      <c r="M245" s="140">
        <f t="shared" si="152"/>
        <v>0</v>
      </c>
      <c r="N245" s="140">
        <f t="shared" si="152"/>
        <v>49254423.290000007</v>
      </c>
      <c r="O245" s="77">
        <f t="shared" si="152"/>
        <v>46791702.130000003</v>
      </c>
      <c r="P245" s="77">
        <f t="shared" si="152"/>
        <v>2462721.16</v>
      </c>
      <c r="Q245" s="77">
        <f t="shared" si="152"/>
        <v>0</v>
      </c>
      <c r="R245" s="77">
        <f t="shared" si="152"/>
        <v>49254423.290000007</v>
      </c>
      <c r="S245" s="77">
        <f t="shared" si="152"/>
        <v>46791702.130000003</v>
      </c>
      <c r="T245" s="77">
        <f t="shared" si="152"/>
        <v>2462721.16</v>
      </c>
      <c r="U245" s="77">
        <f t="shared" si="152"/>
        <v>0</v>
      </c>
      <c r="V245" s="140">
        <f t="shared" si="153"/>
        <v>0</v>
      </c>
      <c r="W245" s="77">
        <f t="shared" si="153"/>
        <v>0</v>
      </c>
      <c r="X245" s="77">
        <f t="shared" si="153"/>
        <v>0</v>
      </c>
      <c r="Y245" s="77">
        <f t="shared" si="153"/>
        <v>0</v>
      </c>
      <c r="Z245" s="77">
        <f t="shared" si="153"/>
        <v>49254423.290000007</v>
      </c>
      <c r="AA245" s="77">
        <f t="shared" si="153"/>
        <v>46791702.130000003</v>
      </c>
      <c r="AB245" s="77">
        <f t="shared" si="153"/>
        <v>2462721.16</v>
      </c>
      <c r="AC245" s="77">
        <f t="shared" si="153"/>
        <v>0</v>
      </c>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103">
        <v>0</v>
      </c>
      <c r="BC245" s="103">
        <v>0</v>
      </c>
    </row>
    <row r="246" spans="1:55" s="11" customFormat="1" ht="27.75" hidden="1" customHeight="1" x14ac:dyDescent="0.25">
      <c r="A246" s="61" t="s">
        <v>393</v>
      </c>
      <c r="B246" s="27"/>
      <c r="C246" s="27"/>
      <c r="D246" s="27"/>
      <c r="E246" s="62">
        <v>852</v>
      </c>
      <c r="F246" s="63" t="s">
        <v>477</v>
      </c>
      <c r="G246" s="63" t="s">
        <v>399</v>
      </c>
      <c r="H246" s="60" t="s">
        <v>572</v>
      </c>
      <c r="I246" s="63" t="s">
        <v>397</v>
      </c>
      <c r="J246" s="77">
        <f>'3.ВС'!J331</f>
        <v>0</v>
      </c>
      <c r="K246" s="77">
        <f>'3.ВС'!K331</f>
        <v>0</v>
      </c>
      <c r="L246" s="77">
        <f>'3.ВС'!L331</f>
        <v>0</v>
      </c>
      <c r="M246" s="77">
        <f>'3.ВС'!M331</f>
        <v>0</v>
      </c>
      <c r="N246" s="77">
        <f>'3.ВС'!N331</f>
        <v>49254423.290000007</v>
      </c>
      <c r="O246" s="77">
        <f>'3.ВС'!O331</f>
        <v>46791702.130000003</v>
      </c>
      <c r="P246" s="77">
        <f>'3.ВС'!P331</f>
        <v>2462721.16</v>
      </c>
      <c r="Q246" s="77">
        <f>'3.ВС'!Q331</f>
        <v>0</v>
      </c>
      <c r="R246" s="77">
        <f>'3.ВС'!R331</f>
        <v>49254423.290000007</v>
      </c>
      <c r="S246" s="77">
        <f>'3.ВС'!S331</f>
        <v>46791702.130000003</v>
      </c>
      <c r="T246" s="77">
        <f>'3.ВС'!T331</f>
        <v>2462721.16</v>
      </c>
      <c r="U246" s="77">
        <f>'3.ВС'!U331</f>
        <v>0</v>
      </c>
      <c r="V246" s="77">
        <f>'3.ВС'!V331</f>
        <v>0</v>
      </c>
      <c r="W246" s="77">
        <f>'3.ВС'!W331</f>
        <v>0</v>
      </c>
      <c r="X246" s="77">
        <f>'3.ВС'!X331</f>
        <v>0</v>
      </c>
      <c r="Y246" s="77">
        <f>'3.ВС'!Y331</f>
        <v>0</v>
      </c>
      <c r="Z246" s="77">
        <f>'3.ВС'!Z331</f>
        <v>49254423.290000007</v>
      </c>
      <c r="AA246" s="77">
        <f>'3.ВС'!AA331</f>
        <v>46791702.130000003</v>
      </c>
      <c r="AB246" s="77">
        <f>'3.ВС'!AB331</f>
        <v>2462721.16</v>
      </c>
      <c r="AC246" s="77">
        <f>'3.ВС'!AC331</f>
        <v>0</v>
      </c>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103">
        <v>0</v>
      </c>
      <c r="BC246" s="103">
        <v>0</v>
      </c>
    </row>
    <row r="247" spans="1:55" s="11" customFormat="1" ht="27.75" hidden="1" customHeight="1" x14ac:dyDescent="0.25">
      <c r="A247" s="27" t="s">
        <v>573</v>
      </c>
      <c r="B247" s="27"/>
      <c r="C247" s="27"/>
      <c r="D247" s="27"/>
      <c r="E247" s="12">
        <v>852</v>
      </c>
      <c r="F247" s="63" t="s">
        <v>477</v>
      </c>
      <c r="G247" s="63" t="s">
        <v>399</v>
      </c>
      <c r="H247" s="139" t="s">
        <v>574</v>
      </c>
      <c r="I247" s="63"/>
      <c r="J247" s="77">
        <f t="shared" ref="J247:AT248" si="154">J248</f>
        <v>73105633</v>
      </c>
      <c r="K247" s="77">
        <f t="shared" si="154"/>
        <v>73105633</v>
      </c>
      <c r="L247" s="77">
        <f t="shared" si="154"/>
        <v>0</v>
      </c>
      <c r="M247" s="77">
        <f t="shared" si="154"/>
        <v>0</v>
      </c>
      <c r="N247" s="77">
        <f t="shared" si="154"/>
        <v>0</v>
      </c>
      <c r="O247" s="77">
        <f t="shared" si="154"/>
        <v>0</v>
      </c>
      <c r="P247" s="77">
        <f t="shared" si="154"/>
        <v>0</v>
      </c>
      <c r="Q247" s="77">
        <f t="shared" si="154"/>
        <v>0</v>
      </c>
      <c r="R247" s="77">
        <f t="shared" si="154"/>
        <v>73105633</v>
      </c>
      <c r="S247" s="77">
        <f t="shared" si="154"/>
        <v>73105633</v>
      </c>
      <c r="T247" s="77">
        <f t="shared" si="154"/>
        <v>0</v>
      </c>
      <c r="U247" s="77">
        <f t="shared" si="154"/>
        <v>0</v>
      </c>
      <c r="V247" s="77">
        <f t="shared" si="154"/>
        <v>0</v>
      </c>
      <c r="W247" s="77">
        <f t="shared" si="154"/>
        <v>0</v>
      </c>
      <c r="X247" s="77">
        <f t="shared" si="154"/>
        <v>0</v>
      </c>
      <c r="Y247" s="77">
        <f t="shared" si="154"/>
        <v>0</v>
      </c>
      <c r="Z247" s="77">
        <f t="shared" si="154"/>
        <v>73105633</v>
      </c>
      <c r="AA247" s="77">
        <f t="shared" si="154"/>
        <v>73105633</v>
      </c>
      <c r="AB247" s="77">
        <f t="shared" si="154"/>
        <v>0</v>
      </c>
      <c r="AC247" s="77">
        <f t="shared" si="154"/>
        <v>0</v>
      </c>
      <c r="AD247" s="77">
        <f t="shared" si="154"/>
        <v>64961116</v>
      </c>
      <c r="AE247" s="77">
        <f t="shared" si="154"/>
        <v>64961116</v>
      </c>
      <c r="AF247" s="77">
        <f t="shared" si="154"/>
        <v>0</v>
      </c>
      <c r="AG247" s="77">
        <f t="shared" si="154"/>
        <v>0</v>
      </c>
      <c r="AH247" s="77">
        <f t="shared" si="154"/>
        <v>0</v>
      </c>
      <c r="AI247" s="77">
        <f t="shared" si="154"/>
        <v>0</v>
      </c>
      <c r="AJ247" s="77">
        <f t="shared" si="154"/>
        <v>0</v>
      </c>
      <c r="AK247" s="77">
        <f t="shared" si="154"/>
        <v>0</v>
      </c>
      <c r="AL247" s="77">
        <f t="shared" si="154"/>
        <v>64961116</v>
      </c>
      <c r="AM247" s="77">
        <f t="shared" si="154"/>
        <v>64961116</v>
      </c>
      <c r="AN247" s="77">
        <f t="shared" si="154"/>
        <v>0</v>
      </c>
      <c r="AO247" s="77">
        <f t="shared" si="154"/>
        <v>0</v>
      </c>
      <c r="AP247" s="77">
        <f t="shared" si="154"/>
        <v>64961116</v>
      </c>
      <c r="AQ247" s="77">
        <f t="shared" si="154"/>
        <v>64961116</v>
      </c>
      <c r="AR247" s="77">
        <f t="shared" si="154"/>
        <v>0</v>
      </c>
      <c r="AS247" s="77">
        <f t="shared" si="154"/>
        <v>0</v>
      </c>
      <c r="AT247" s="77">
        <f t="shared" si="154"/>
        <v>0</v>
      </c>
      <c r="AU247" s="77">
        <f t="shared" ref="AT247:BA248" si="155">AU248</f>
        <v>0</v>
      </c>
      <c r="AV247" s="77">
        <f t="shared" si="155"/>
        <v>0</v>
      </c>
      <c r="AW247" s="77">
        <f t="shared" si="155"/>
        <v>0</v>
      </c>
      <c r="AX247" s="77">
        <f t="shared" si="155"/>
        <v>64961116</v>
      </c>
      <c r="AY247" s="77">
        <f t="shared" si="155"/>
        <v>64961116</v>
      </c>
      <c r="AZ247" s="77">
        <f t="shared" si="155"/>
        <v>0</v>
      </c>
      <c r="BA247" s="77">
        <f t="shared" si="155"/>
        <v>0</v>
      </c>
      <c r="BB247" s="103">
        <v>0</v>
      </c>
      <c r="BC247" s="103">
        <v>0</v>
      </c>
    </row>
    <row r="248" spans="1:55" s="11" customFormat="1" ht="27.75" hidden="1" customHeight="1" x14ac:dyDescent="0.25">
      <c r="A248" s="27" t="s">
        <v>392</v>
      </c>
      <c r="B248" s="27"/>
      <c r="C248" s="27"/>
      <c r="D248" s="27"/>
      <c r="E248" s="12">
        <v>852</v>
      </c>
      <c r="F248" s="63" t="s">
        <v>477</v>
      </c>
      <c r="G248" s="63" t="s">
        <v>399</v>
      </c>
      <c r="H248" s="60" t="s">
        <v>574</v>
      </c>
      <c r="I248" s="63" t="s">
        <v>396</v>
      </c>
      <c r="J248" s="77">
        <f t="shared" si="154"/>
        <v>73105633</v>
      </c>
      <c r="K248" s="77">
        <f t="shared" si="154"/>
        <v>73105633</v>
      </c>
      <c r="L248" s="77">
        <f t="shared" si="154"/>
        <v>0</v>
      </c>
      <c r="M248" s="77">
        <f t="shared" si="154"/>
        <v>0</v>
      </c>
      <c r="N248" s="77">
        <f t="shared" si="154"/>
        <v>0</v>
      </c>
      <c r="O248" s="77">
        <f t="shared" si="154"/>
        <v>0</v>
      </c>
      <c r="P248" s="77">
        <f t="shared" si="154"/>
        <v>0</v>
      </c>
      <c r="Q248" s="77">
        <f t="shared" si="154"/>
        <v>0</v>
      </c>
      <c r="R248" s="77">
        <f t="shared" si="154"/>
        <v>73105633</v>
      </c>
      <c r="S248" s="77">
        <f t="shared" si="154"/>
        <v>73105633</v>
      </c>
      <c r="T248" s="77">
        <f t="shared" si="154"/>
        <v>0</v>
      </c>
      <c r="U248" s="77">
        <f t="shared" si="154"/>
        <v>0</v>
      </c>
      <c r="V248" s="77">
        <f t="shared" si="154"/>
        <v>0</v>
      </c>
      <c r="W248" s="77">
        <f t="shared" si="154"/>
        <v>0</v>
      </c>
      <c r="X248" s="77">
        <f t="shared" si="154"/>
        <v>0</v>
      </c>
      <c r="Y248" s="77">
        <f t="shared" si="154"/>
        <v>0</v>
      </c>
      <c r="Z248" s="77">
        <f t="shared" si="154"/>
        <v>73105633</v>
      </c>
      <c r="AA248" s="77">
        <f t="shared" si="154"/>
        <v>73105633</v>
      </c>
      <c r="AB248" s="77">
        <f t="shared" si="154"/>
        <v>0</v>
      </c>
      <c r="AC248" s="77">
        <f t="shared" si="154"/>
        <v>0</v>
      </c>
      <c r="AD248" s="77">
        <f t="shared" si="154"/>
        <v>64961116</v>
      </c>
      <c r="AE248" s="77">
        <f t="shared" si="154"/>
        <v>64961116</v>
      </c>
      <c r="AF248" s="77">
        <f t="shared" si="154"/>
        <v>0</v>
      </c>
      <c r="AG248" s="77">
        <f t="shared" si="154"/>
        <v>0</v>
      </c>
      <c r="AH248" s="77">
        <f t="shared" si="154"/>
        <v>0</v>
      </c>
      <c r="AI248" s="77">
        <f t="shared" si="154"/>
        <v>0</v>
      </c>
      <c r="AJ248" s="77">
        <f t="shared" si="154"/>
        <v>0</v>
      </c>
      <c r="AK248" s="77">
        <f t="shared" si="154"/>
        <v>0</v>
      </c>
      <c r="AL248" s="77">
        <f t="shared" si="154"/>
        <v>64961116</v>
      </c>
      <c r="AM248" s="77">
        <f t="shared" si="154"/>
        <v>64961116</v>
      </c>
      <c r="AN248" s="77">
        <f t="shared" si="154"/>
        <v>0</v>
      </c>
      <c r="AO248" s="77">
        <f t="shared" si="154"/>
        <v>0</v>
      </c>
      <c r="AP248" s="77">
        <f t="shared" si="154"/>
        <v>64961116</v>
      </c>
      <c r="AQ248" s="77">
        <f t="shared" si="154"/>
        <v>64961116</v>
      </c>
      <c r="AR248" s="77">
        <f t="shared" si="154"/>
        <v>0</v>
      </c>
      <c r="AS248" s="77">
        <f t="shared" si="154"/>
        <v>0</v>
      </c>
      <c r="AT248" s="77">
        <f t="shared" si="155"/>
        <v>0</v>
      </c>
      <c r="AU248" s="77">
        <f t="shared" si="155"/>
        <v>0</v>
      </c>
      <c r="AV248" s="77">
        <f t="shared" si="155"/>
        <v>0</v>
      </c>
      <c r="AW248" s="77">
        <f t="shared" si="155"/>
        <v>0</v>
      </c>
      <c r="AX248" s="77">
        <f t="shared" si="155"/>
        <v>64961116</v>
      </c>
      <c r="AY248" s="77">
        <f t="shared" si="155"/>
        <v>64961116</v>
      </c>
      <c r="AZ248" s="77">
        <f t="shared" si="155"/>
        <v>0</v>
      </c>
      <c r="BA248" s="77">
        <f t="shared" si="155"/>
        <v>0</v>
      </c>
      <c r="BB248" s="103">
        <v>0</v>
      </c>
      <c r="BC248" s="103">
        <v>0</v>
      </c>
    </row>
    <row r="249" spans="1:55" s="11" customFormat="1" ht="27.75" hidden="1" customHeight="1" x14ac:dyDescent="0.25">
      <c r="A249" s="27" t="s">
        <v>393</v>
      </c>
      <c r="B249" s="27"/>
      <c r="C249" s="27"/>
      <c r="D249" s="27"/>
      <c r="E249" s="12">
        <v>852</v>
      </c>
      <c r="F249" s="63" t="s">
        <v>477</v>
      </c>
      <c r="G249" s="63" t="s">
        <v>399</v>
      </c>
      <c r="H249" s="60" t="s">
        <v>574</v>
      </c>
      <c r="I249" s="63" t="s">
        <v>397</v>
      </c>
      <c r="J249" s="77">
        <f>'3.ВС'!J334</f>
        <v>73105633</v>
      </c>
      <c r="K249" s="77">
        <f>'3.ВС'!K334</f>
        <v>73105633</v>
      </c>
      <c r="L249" s="77">
        <f>'3.ВС'!L334</f>
        <v>0</v>
      </c>
      <c r="M249" s="77">
        <f>'3.ВС'!M334</f>
        <v>0</v>
      </c>
      <c r="N249" s="77">
        <f>'3.ВС'!N334</f>
        <v>0</v>
      </c>
      <c r="O249" s="77">
        <f>'3.ВС'!O334</f>
        <v>0</v>
      </c>
      <c r="P249" s="77">
        <f>'3.ВС'!P334</f>
        <v>0</v>
      </c>
      <c r="Q249" s="77">
        <f>'3.ВС'!Q334</f>
        <v>0</v>
      </c>
      <c r="R249" s="77">
        <f>'3.ВС'!R334</f>
        <v>73105633</v>
      </c>
      <c r="S249" s="77">
        <f>'3.ВС'!S334</f>
        <v>73105633</v>
      </c>
      <c r="T249" s="77">
        <f>'3.ВС'!T334</f>
        <v>0</v>
      </c>
      <c r="U249" s="77">
        <f>'3.ВС'!U334</f>
        <v>0</v>
      </c>
      <c r="V249" s="77">
        <f>'3.ВС'!V334</f>
        <v>0</v>
      </c>
      <c r="W249" s="77">
        <f>'3.ВС'!W334</f>
        <v>0</v>
      </c>
      <c r="X249" s="77">
        <f>'3.ВС'!X334</f>
        <v>0</v>
      </c>
      <c r="Y249" s="77">
        <f>'3.ВС'!Y334</f>
        <v>0</v>
      </c>
      <c r="Z249" s="77">
        <f>'3.ВС'!Z334</f>
        <v>73105633</v>
      </c>
      <c r="AA249" s="77">
        <f>'3.ВС'!AA334</f>
        <v>73105633</v>
      </c>
      <c r="AB249" s="77">
        <f>'3.ВС'!AB334</f>
        <v>0</v>
      </c>
      <c r="AC249" s="77">
        <f>'3.ВС'!AC334</f>
        <v>0</v>
      </c>
      <c r="AD249" s="77">
        <f>'3.ВС'!AD334</f>
        <v>64961116</v>
      </c>
      <c r="AE249" s="77">
        <f>'3.ВС'!AE334</f>
        <v>64961116</v>
      </c>
      <c r="AF249" s="77">
        <f>'3.ВС'!AF334</f>
        <v>0</v>
      </c>
      <c r="AG249" s="77">
        <f>'3.ВС'!AG334</f>
        <v>0</v>
      </c>
      <c r="AH249" s="77">
        <f>'3.ВС'!AH334</f>
        <v>0</v>
      </c>
      <c r="AI249" s="77">
        <f>'3.ВС'!AI334</f>
        <v>0</v>
      </c>
      <c r="AJ249" s="77">
        <f>'3.ВС'!AJ334</f>
        <v>0</v>
      </c>
      <c r="AK249" s="77">
        <f>'3.ВС'!AK334</f>
        <v>0</v>
      </c>
      <c r="AL249" s="77">
        <f>'3.ВС'!AL334</f>
        <v>64961116</v>
      </c>
      <c r="AM249" s="77">
        <f>'3.ВС'!AM334</f>
        <v>64961116</v>
      </c>
      <c r="AN249" s="77">
        <f>'3.ВС'!AN334</f>
        <v>0</v>
      </c>
      <c r="AO249" s="77">
        <f>'3.ВС'!AO334</f>
        <v>0</v>
      </c>
      <c r="AP249" s="77">
        <f>'3.ВС'!AP334</f>
        <v>64961116</v>
      </c>
      <c r="AQ249" s="77">
        <f>'3.ВС'!AQ334</f>
        <v>64961116</v>
      </c>
      <c r="AR249" s="77">
        <f>'3.ВС'!AR334</f>
        <v>0</v>
      </c>
      <c r="AS249" s="77">
        <f>'3.ВС'!AS334</f>
        <v>0</v>
      </c>
      <c r="AT249" s="77">
        <f>'3.ВС'!AT334</f>
        <v>0</v>
      </c>
      <c r="AU249" s="77">
        <f>'3.ВС'!AU334</f>
        <v>0</v>
      </c>
      <c r="AV249" s="77">
        <f>'3.ВС'!AV334</f>
        <v>0</v>
      </c>
      <c r="AW249" s="77">
        <f>'3.ВС'!AW334</f>
        <v>0</v>
      </c>
      <c r="AX249" s="77">
        <f>'3.ВС'!AX334</f>
        <v>64961116</v>
      </c>
      <c r="AY249" s="77">
        <f>'3.ВС'!AY334</f>
        <v>64961116</v>
      </c>
      <c r="AZ249" s="77">
        <f>'3.ВС'!AZ334</f>
        <v>0</v>
      </c>
      <c r="BA249" s="77">
        <f>'3.ВС'!BA334</f>
        <v>0</v>
      </c>
      <c r="BB249" s="103">
        <v>0</v>
      </c>
      <c r="BC249" s="103">
        <v>0</v>
      </c>
    </row>
    <row r="250" spans="1:55" s="11" customFormat="1" ht="27.75" hidden="1" customHeight="1" x14ac:dyDescent="0.25">
      <c r="A250" s="15" t="s">
        <v>575</v>
      </c>
      <c r="B250" s="27"/>
      <c r="C250" s="27"/>
      <c r="D250" s="27"/>
      <c r="E250" s="12">
        <v>852</v>
      </c>
      <c r="F250" s="63" t="s">
        <v>477</v>
      </c>
      <c r="G250" s="63" t="s">
        <v>399</v>
      </c>
      <c r="H250" s="60" t="s">
        <v>576</v>
      </c>
      <c r="I250" s="63"/>
      <c r="J250" s="77">
        <f t="shared" ref="J250:AT251" si="156">J251</f>
        <v>22797200</v>
      </c>
      <c r="K250" s="77">
        <f t="shared" si="156"/>
        <v>0</v>
      </c>
      <c r="L250" s="77">
        <f t="shared" si="156"/>
        <v>22797200</v>
      </c>
      <c r="M250" s="77">
        <f t="shared" si="156"/>
        <v>0</v>
      </c>
      <c r="N250" s="77">
        <f t="shared" si="156"/>
        <v>0</v>
      </c>
      <c r="O250" s="77">
        <f t="shared" si="156"/>
        <v>0</v>
      </c>
      <c r="P250" s="77">
        <f t="shared" si="156"/>
        <v>0</v>
      </c>
      <c r="Q250" s="77">
        <f t="shared" si="156"/>
        <v>0</v>
      </c>
      <c r="R250" s="77">
        <f t="shared" si="156"/>
        <v>22797200</v>
      </c>
      <c r="S250" s="77">
        <f t="shared" si="156"/>
        <v>0</v>
      </c>
      <c r="T250" s="77">
        <f t="shared" si="156"/>
        <v>22797200</v>
      </c>
      <c r="U250" s="77">
        <f t="shared" si="156"/>
        <v>0</v>
      </c>
      <c r="V250" s="77">
        <f t="shared" si="156"/>
        <v>0</v>
      </c>
      <c r="W250" s="77">
        <f t="shared" si="156"/>
        <v>0</v>
      </c>
      <c r="X250" s="77">
        <f t="shared" si="156"/>
        <v>0</v>
      </c>
      <c r="Y250" s="77">
        <f t="shared" si="156"/>
        <v>0</v>
      </c>
      <c r="Z250" s="77">
        <f t="shared" si="156"/>
        <v>22797200</v>
      </c>
      <c r="AA250" s="77">
        <f t="shared" si="156"/>
        <v>0</v>
      </c>
      <c r="AB250" s="77">
        <f t="shared" si="156"/>
        <v>22797200</v>
      </c>
      <c r="AC250" s="77">
        <f t="shared" si="156"/>
        <v>0</v>
      </c>
      <c r="AD250" s="77">
        <f t="shared" si="156"/>
        <v>11232300</v>
      </c>
      <c r="AE250" s="77">
        <f t="shared" si="156"/>
        <v>0</v>
      </c>
      <c r="AF250" s="77">
        <f t="shared" si="156"/>
        <v>11232300</v>
      </c>
      <c r="AG250" s="77">
        <f t="shared" si="156"/>
        <v>0</v>
      </c>
      <c r="AH250" s="77">
        <f t="shared" si="156"/>
        <v>0</v>
      </c>
      <c r="AI250" s="77">
        <f t="shared" si="156"/>
        <v>0</v>
      </c>
      <c r="AJ250" s="77">
        <f t="shared" si="156"/>
        <v>0</v>
      </c>
      <c r="AK250" s="77">
        <f t="shared" si="156"/>
        <v>0</v>
      </c>
      <c r="AL250" s="77">
        <f t="shared" si="156"/>
        <v>11232300</v>
      </c>
      <c r="AM250" s="77">
        <f t="shared" si="156"/>
        <v>0</v>
      </c>
      <c r="AN250" s="77">
        <f t="shared" si="156"/>
        <v>11232300</v>
      </c>
      <c r="AO250" s="77">
        <f t="shared" si="156"/>
        <v>0</v>
      </c>
      <c r="AP250" s="77">
        <f t="shared" si="156"/>
        <v>11147300</v>
      </c>
      <c r="AQ250" s="77">
        <f t="shared" si="156"/>
        <v>0</v>
      </c>
      <c r="AR250" s="77">
        <f t="shared" si="156"/>
        <v>11147300</v>
      </c>
      <c r="AS250" s="77">
        <f t="shared" si="156"/>
        <v>0</v>
      </c>
      <c r="AT250" s="77">
        <f t="shared" si="156"/>
        <v>0</v>
      </c>
      <c r="AU250" s="77">
        <f t="shared" ref="AT250:BA251" si="157">AU251</f>
        <v>0</v>
      </c>
      <c r="AV250" s="77">
        <f t="shared" si="157"/>
        <v>0</v>
      </c>
      <c r="AW250" s="77">
        <f t="shared" si="157"/>
        <v>0</v>
      </c>
      <c r="AX250" s="77">
        <f t="shared" si="157"/>
        <v>11147300</v>
      </c>
      <c r="AY250" s="77">
        <f t="shared" si="157"/>
        <v>0</v>
      </c>
      <c r="AZ250" s="77">
        <f t="shared" si="157"/>
        <v>11147300</v>
      </c>
      <c r="BA250" s="77">
        <f t="shared" si="157"/>
        <v>0</v>
      </c>
      <c r="BB250" s="103">
        <v>0</v>
      </c>
      <c r="BC250" s="103">
        <v>0</v>
      </c>
    </row>
    <row r="251" spans="1:55" s="11" customFormat="1" ht="27.75" hidden="1" customHeight="1" x14ac:dyDescent="0.25">
      <c r="A251" s="27" t="s">
        <v>392</v>
      </c>
      <c r="B251" s="27"/>
      <c r="C251" s="27"/>
      <c r="D251" s="27"/>
      <c r="E251" s="12">
        <v>852</v>
      </c>
      <c r="F251" s="63" t="s">
        <v>477</v>
      </c>
      <c r="G251" s="62" t="s">
        <v>399</v>
      </c>
      <c r="H251" s="60" t="s">
        <v>576</v>
      </c>
      <c r="I251" s="63" t="s">
        <v>396</v>
      </c>
      <c r="J251" s="77">
        <f t="shared" si="156"/>
        <v>22797200</v>
      </c>
      <c r="K251" s="77">
        <f t="shared" si="156"/>
        <v>0</v>
      </c>
      <c r="L251" s="77">
        <f t="shared" si="156"/>
        <v>22797200</v>
      </c>
      <c r="M251" s="77">
        <f t="shared" si="156"/>
        <v>0</v>
      </c>
      <c r="N251" s="77">
        <f t="shared" si="156"/>
        <v>0</v>
      </c>
      <c r="O251" s="77">
        <f t="shared" si="156"/>
        <v>0</v>
      </c>
      <c r="P251" s="77">
        <f t="shared" si="156"/>
        <v>0</v>
      </c>
      <c r="Q251" s="77">
        <f t="shared" si="156"/>
        <v>0</v>
      </c>
      <c r="R251" s="77">
        <f t="shared" si="156"/>
        <v>22797200</v>
      </c>
      <c r="S251" s="77">
        <f t="shared" si="156"/>
        <v>0</v>
      </c>
      <c r="T251" s="77">
        <f t="shared" si="156"/>
        <v>22797200</v>
      </c>
      <c r="U251" s="77">
        <f t="shared" si="156"/>
        <v>0</v>
      </c>
      <c r="V251" s="77">
        <f t="shared" si="156"/>
        <v>0</v>
      </c>
      <c r="W251" s="77">
        <f t="shared" si="156"/>
        <v>0</v>
      </c>
      <c r="X251" s="77">
        <f t="shared" si="156"/>
        <v>0</v>
      </c>
      <c r="Y251" s="77">
        <f t="shared" si="156"/>
        <v>0</v>
      </c>
      <c r="Z251" s="77">
        <f t="shared" si="156"/>
        <v>22797200</v>
      </c>
      <c r="AA251" s="77">
        <f t="shared" si="156"/>
        <v>0</v>
      </c>
      <c r="AB251" s="77">
        <f t="shared" si="156"/>
        <v>22797200</v>
      </c>
      <c r="AC251" s="77">
        <f t="shared" si="156"/>
        <v>0</v>
      </c>
      <c r="AD251" s="77">
        <f t="shared" si="156"/>
        <v>11232300</v>
      </c>
      <c r="AE251" s="77">
        <f t="shared" si="156"/>
        <v>0</v>
      </c>
      <c r="AF251" s="77">
        <f t="shared" si="156"/>
        <v>11232300</v>
      </c>
      <c r="AG251" s="77">
        <f t="shared" si="156"/>
        <v>0</v>
      </c>
      <c r="AH251" s="77">
        <f t="shared" si="156"/>
        <v>0</v>
      </c>
      <c r="AI251" s="77">
        <f t="shared" si="156"/>
        <v>0</v>
      </c>
      <c r="AJ251" s="77">
        <f t="shared" si="156"/>
        <v>0</v>
      </c>
      <c r="AK251" s="77">
        <f t="shared" si="156"/>
        <v>0</v>
      </c>
      <c r="AL251" s="77">
        <f t="shared" si="156"/>
        <v>11232300</v>
      </c>
      <c r="AM251" s="77">
        <f t="shared" si="156"/>
        <v>0</v>
      </c>
      <c r="AN251" s="77">
        <f t="shared" si="156"/>
        <v>11232300</v>
      </c>
      <c r="AO251" s="77">
        <f t="shared" si="156"/>
        <v>0</v>
      </c>
      <c r="AP251" s="77">
        <f t="shared" si="156"/>
        <v>11147300</v>
      </c>
      <c r="AQ251" s="77">
        <f t="shared" si="156"/>
        <v>0</v>
      </c>
      <c r="AR251" s="77">
        <f t="shared" si="156"/>
        <v>11147300</v>
      </c>
      <c r="AS251" s="77">
        <f t="shared" si="156"/>
        <v>0</v>
      </c>
      <c r="AT251" s="77">
        <f t="shared" si="157"/>
        <v>0</v>
      </c>
      <c r="AU251" s="77">
        <f t="shared" si="157"/>
        <v>0</v>
      </c>
      <c r="AV251" s="77">
        <f t="shared" si="157"/>
        <v>0</v>
      </c>
      <c r="AW251" s="77">
        <f t="shared" si="157"/>
        <v>0</v>
      </c>
      <c r="AX251" s="77">
        <f t="shared" si="157"/>
        <v>11147300</v>
      </c>
      <c r="AY251" s="77">
        <f t="shared" si="157"/>
        <v>0</v>
      </c>
      <c r="AZ251" s="77">
        <f t="shared" si="157"/>
        <v>11147300</v>
      </c>
      <c r="BA251" s="77">
        <f t="shared" si="157"/>
        <v>0</v>
      </c>
      <c r="BB251" s="103">
        <v>0</v>
      </c>
      <c r="BC251" s="103">
        <v>0</v>
      </c>
    </row>
    <row r="252" spans="1:55" s="11" customFormat="1" ht="27.75" hidden="1" customHeight="1" x14ac:dyDescent="0.25">
      <c r="A252" s="27" t="s">
        <v>393</v>
      </c>
      <c r="B252" s="27"/>
      <c r="C252" s="27"/>
      <c r="D252" s="27"/>
      <c r="E252" s="12">
        <v>852</v>
      </c>
      <c r="F252" s="63" t="s">
        <v>477</v>
      </c>
      <c r="G252" s="62" t="s">
        <v>399</v>
      </c>
      <c r="H252" s="60" t="s">
        <v>576</v>
      </c>
      <c r="I252" s="63" t="s">
        <v>397</v>
      </c>
      <c r="J252" s="77">
        <f>'3.ВС'!J337</f>
        <v>22797200</v>
      </c>
      <c r="K252" s="77">
        <f>'3.ВС'!K337</f>
        <v>0</v>
      </c>
      <c r="L252" s="77">
        <f>'3.ВС'!L337</f>
        <v>22797200</v>
      </c>
      <c r="M252" s="77">
        <f>'3.ВС'!M337</f>
        <v>0</v>
      </c>
      <c r="N252" s="77">
        <f>'3.ВС'!N337</f>
        <v>0</v>
      </c>
      <c r="O252" s="77">
        <f>'3.ВС'!O337</f>
        <v>0</v>
      </c>
      <c r="P252" s="77">
        <f>'3.ВС'!P337</f>
        <v>0</v>
      </c>
      <c r="Q252" s="77">
        <f>'3.ВС'!Q337</f>
        <v>0</v>
      </c>
      <c r="R252" s="77">
        <f>'3.ВС'!R337</f>
        <v>22797200</v>
      </c>
      <c r="S252" s="77">
        <f>'3.ВС'!S337</f>
        <v>0</v>
      </c>
      <c r="T252" s="77">
        <f>'3.ВС'!T337</f>
        <v>22797200</v>
      </c>
      <c r="U252" s="77">
        <f>'3.ВС'!U337</f>
        <v>0</v>
      </c>
      <c r="V252" s="77">
        <f>'3.ВС'!V337</f>
        <v>0</v>
      </c>
      <c r="W252" s="77">
        <f>'3.ВС'!W337</f>
        <v>0</v>
      </c>
      <c r="X252" s="77">
        <f>'3.ВС'!X337</f>
        <v>0</v>
      </c>
      <c r="Y252" s="77">
        <f>'3.ВС'!Y337</f>
        <v>0</v>
      </c>
      <c r="Z252" s="77">
        <f>'3.ВС'!Z337</f>
        <v>22797200</v>
      </c>
      <c r="AA252" s="77">
        <f>'3.ВС'!AA337</f>
        <v>0</v>
      </c>
      <c r="AB252" s="77">
        <f>'3.ВС'!AB337</f>
        <v>22797200</v>
      </c>
      <c r="AC252" s="77">
        <f>'3.ВС'!AC337</f>
        <v>0</v>
      </c>
      <c r="AD252" s="77">
        <f>'3.ВС'!AD337</f>
        <v>11232300</v>
      </c>
      <c r="AE252" s="77">
        <f>'3.ВС'!AE337</f>
        <v>0</v>
      </c>
      <c r="AF252" s="77">
        <f>'3.ВС'!AF337</f>
        <v>11232300</v>
      </c>
      <c r="AG252" s="77">
        <f>'3.ВС'!AG337</f>
        <v>0</v>
      </c>
      <c r="AH252" s="77">
        <f>'3.ВС'!AH337</f>
        <v>0</v>
      </c>
      <c r="AI252" s="77">
        <f>'3.ВС'!AI337</f>
        <v>0</v>
      </c>
      <c r="AJ252" s="77">
        <f>'3.ВС'!AJ337</f>
        <v>0</v>
      </c>
      <c r="AK252" s="77">
        <f>'3.ВС'!AK337</f>
        <v>0</v>
      </c>
      <c r="AL252" s="77">
        <f>'3.ВС'!AL337</f>
        <v>11232300</v>
      </c>
      <c r="AM252" s="77">
        <f>'3.ВС'!AM337</f>
        <v>0</v>
      </c>
      <c r="AN252" s="77">
        <f>'3.ВС'!AN337</f>
        <v>11232300</v>
      </c>
      <c r="AO252" s="77">
        <f>'3.ВС'!AO337</f>
        <v>0</v>
      </c>
      <c r="AP252" s="77">
        <f>'3.ВС'!AP337</f>
        <v>11147300</v>
      </c>
      <c r="AQ252" s="77">
        <f>'3.ВС'!AQ337</f>
        <v>0</v>
      </c>
      <c r="AR252" s="77">
        <f>'3.ВС'!AR337</f>
        <v>11147300</v>
      </c>
      <c r="AS252" s="77">
        <f>'3.ВС'!AS337</f>
        <v>0</v>
      </c>
      <c r="AT252" s="77">
        <f>'3.ВС'!AT337</f>
        <v>0</v>
      </c>
      <c r="AU252" s="77">
        <f>'3.ВС'!AU337</f>
        <v>0</v>
      </c>
      <c r="AV252" s="77">
        <f>'3.ВС'!AV337</f>
        <v>0</v>
      </c>
      <c r="AW252" s="77">
        <f>'3.ВС'!AW337</f>
        <v>0</v>
      </c>
      <c r="AX252" s="77">
        <f>'3.ВС'!AX337</f>
        <v>11147300</v>
      </c>
      <c r="AY252" s="77">
        <f>'3.ВС'!AY337</f>
        <v>0</v>
      </c>
      <c r="AZ252" s="77">
        <f>'3.ВС'!AZ337</f>
        <v>11147300</v>
      </c>
      <c r="BA252" s="77">
        <f>'3.ВС'!BA337</f>
        <v>0</v>
      </c>
      <c r="BB252" s="103">
        <v>0</v>
      </c>
      <c r="BC252" s="103">
        <v>0</v>
      </c>
    </row>
    <row r="253" spans="1:55" s="11" customFormat="1" ht="27.75" hidden="1" customHeight="1" x14ac:dyDescent="0.25">
      <c r="A253" s="27" t="s">
        <v>556</v>
      </c>
      <c r="B253" s="103"/>
      <c r="C253" s="103"/>
      <c r="D253" s="103"/>
      <c r="E253" s="12">
        <v>852</v>
      </c>
      <c r="F253" s="63" t="s">
        <v>477</v>
      </c>
      <c r="G253" s="62" t="s">
        <v>399</v>
      </c>
      <c r="H253" s="145" t="s">
        <v>656</v>
      </c>
      <c r="I253" s="63"/>
      <c r="J253" s="77">
        <f t="shared" ref="J253:AT254" si="158">J254</f>
        <v>0</v>
      </c>
      <c r="K253" s="77">
        <f t="shared" si="158"/>
        <v>0</v>
      </c>
      <c r="L253" s="77">
        <f t="shared" si="158"/>
        <v>0</v>
      </c>
      <c r="M253" s="77">
        <f t="shared" si="158"/>
        <v>0</v>
      </c>
      <c r="N253" s="77">
        <f t="shared" si="158"/>
        <v>0</v>
      </c>
      <c r="O253" s="77">
        <f t="shared" si="158"/>
        <v>0</v>
      </c>
      <c r="P253" s="77">
        <f t="shared" si="158"/>
        <v>0</v>
      </c>
      <c r="Q253" s="77">
        <f t="shared" si="158"/>
        <v>0</v>
      </c>
      <c r="R253" s="77">
        <f t="shared" si="158"/>
        <v>0</v>
      </c>
      <c r="S253" s="77">
        <f t="shared" si="158"/>
        <v>0</v>
      </c>
      <c r="T253" s="77">
        <f t="shared" si="158"/>
        <v>0</v>
      </c>
      <c r="U253" s="77">
        <f t="shared" si="158"/>
        <v>0</v>
      </c>
      <c r="V253" s="77">
        <f t="shared" si="158"/>
        <v>0</v>
      </c>
      <c r="W253" s="77">
        <f t="shared" si="158"/>
        <v>0</v>
      </c>
      <c r="X253" s="77">
        <f t="shared" si="158"/>
        <v>0</v>
      </c>
      <c r="Y253" s="77">
        <f t="shared" si="158"/>
        <v>0</v>
      </c>
      <c r="Z253" s="77">
        <f t="shared" si="158"/>
        <v>0</v>
      </c>
      <c r="AA253" s="77">
        <f t="shared" si="158"/>
        <v>0</v>
      </c>
      <c r="AB253" s="77">
        <f t="shared" si="158"/>
        <v>0</v>
      </c>
      <c r="AC253" s="77">
        <f t="shared" si="158"/>
        <v>0</v>
      </c>
      <c r="AD253" s="77">
        <f t="shared" si="158"/>
        <v>0</v>
      </c>
      <c r="AE253" s="77">
        <f t="shared" si="158"/>
        <v>0</v>
      </c>
      <c r="AF253" s="77">
        <f t="shared" si="158"/>
        <v>0</v>
      </c>
      <c r="AG253" s="77">
        <f t="shared" si="158"/>
        <v>0</v>
      </c>
      <c r="AH253" s="77">
        <f t="shared" si="158"/>
        <v>0</v>
      </c>
      <c r="AI253" s="77">
        <f t="shared" si="158"/>
        <v>0</v>
      </c>
      <c r="AJ253" s="77">
        <f t="shared" si="158"/>
        <v>0</v>
      </c>
      <c r="AK253" s="77">
        <f t="shared" si="158"/>
        <v>0</v>
      </c>
      <c r="AL253" s="77">
        <f t="shared" si="158"/>
        <v>0</v>
      </c>
      <c r="AM253" s="77">
        <f t="shared" si="158"/>
        <v>0</v>
      </c>
      <c r="AN253" s="77">
        <f t="shared" si="158"/>
        <v>0</v>
      </c>
      <c r="AO253" s="77">
        <f t="shared" si="158"/>
        <v>0</v>
      </c>
      <c r="AP253" s="77">
        <f t="shared" si="158"/>
        <v>0</v>
      </c>
      <c r="AQ253" s="77">
        <f t="shared" si="158"/>
        <v>0</v>
      </c>
      <c r="AR253" s="77">
        <f t="shared" si="158"/>
        <v>0</v>
      </c>
      <c r="AS253" s="77">
        <f t="shared" si="158"/>
        <v>0</v>
      </c>
      <c r="AT253" s="77">
        <f t="shared" si="158"/>
        <v>0</v>
      </c>
      <c r="AU253" s="77">
        <f t="shared" ref="AT253:BA254" si="159">AU254</f>
        <v>0</v>
      </c>
      <c r="AV253" s="77">
        <f t="shared" si="159"/>
        <v>0</v>
      </c>
      <c r="AW253" s="77">
        <f t="shared" si="159"/>
        <v>0</v>
      </c>
      <c r="AX253" s="77">
        <f t="shared" si="159"/>
        <v>0</v>
      </c>
      <c r="AY253" s="77">
        <f t="shared" si="159"/>
        <v>0</v>
      </c>
      <c r="AZ253" s="77">
        <f t="shared" si="159"/>
        <v>0</v>
      </c>
      <c r="BA253" s="77">
        <f t="shared" si="159"/>
        <v>0</v>
      </c>
      <c r="BB253" s="103">
        <v>0</v>
      </c>
      <c r="BC253" s="103">
        <v>0</v>
      </c>
    </row>
    <row r="254" spans="1:55" s="11" customFormat="1" ht="27.75" hidden="1" customHeight="1" x14ac:dyDescent="0.25">
      <c r="A254" s="27" t="s">
        <v>392</v>
      </c>
      <c r="B254" s="103"/>
      <c r="C254" s="103"/>
      <c r="D254" s="103"/>
      <c r="E254" s="12">
        <v>852</v>
      </c>
      <c r="F254" s="63" t="s">
        <v>477</v>
      </c>
      <c r="G254" s="62" t="s">
        <v>399</v>
      </c>
      <c r="H254" s="145" t="s">
        <v>656</v>
      </c>
      <c r="I254" s="63" t="s">
        <v>396</v>
      </c>
      <c r="J254" s="77">
        <f t="shared" si="158"/>
        <v>0</v>
      </c>
      <c r="K254" s="77">
        <f t="shared" si="158"/>
        <v>0</v>
      </c>
      <c r="L254" s="77">
        <f t="shared" si="158"/>
        <v>0</v>
      </c>
      <c r="M254" s="77">
        <f t="shared" si="158"/>
        <v>0</v>
      </c>
      <c r="N254" s="77">
        <f t="shared" si="158"/>
        <v>0</v>
      </c>
      <c r="O254" s="77">
        <f t="shared" si="158"/>
        <v>0</v>
      </c>
      <c r="P254" s="77">
        <f t="shared" si="158"/>
        <v>0</v>
      </c>
      <c r="Q254" s="77">
        <f t="shared" si="158"/>
        <v>0</v>
      </c>
      <c r="R254" s="77">
        <f t="shared" si="158"/>
        <v>0</v>
      </c>
      <c r="S254" s="77">
        <f t="shared" si="158"/>
        <v>0</v>
      </c>
      <c r="T254" s="77">
        <f t="shared" si="158"/>
        <v>0</v>
      </c>
      <c r="U254" s="77">
        <f t="shared" si="158"/>
        <v>0</v>
      </c>
      <c r="V254" s="77">
        <f t="shared" si="158"/>
        <v>0</v>
      </c>
      <c r="W254" s="77">
        <f t="shared" si="158"/>
        <v>0</v>
      </c>
      <c r="X254" s="77">
        <f t="shared" si="158"/>
        <v>0</v>
      </c>
      <c r="Y254" s="77">
        <f t="shared" si="158"/>
        <v>0</v>
      </c>
      <c r="Z254" s="77">
        <f t="shared" si="158"/>
        <v>0</v>
      </c>
      <c r="AA254" s="77">
        <f t="shared" si="158"/>
        <v>0</v>
      </c>
      <c r="AB254" s="77">
        <f t="shared" si="158"/>
        <v>0</v>
      </c>
      <c r="AC254" s="77">
        <f t="shared" si="158"/>
        <v>0</v>
      </c>
      <c r="AD254" s="77">
        <f t="shared" si="158"/>
        <v>0</v>
      </c>
      <c r="AE254" s="77">
        <f t="shared" si="158"/>
        <v>0</v>
      </c>
      <c r="AF254" s="77">
        <f t="shared" si="158"/>
        <v>0</v>
      </c>
      <c r="AG254" s="77">
        <f t="shared" si="158"/>
        <v>0</v>
      </c>
      <c r="AH254" s="77">
        <f t="shared" si="158"/>
        <v>0</v>
      </c>
      <c r="AI254" s="77">
        <f t="shared" si="158"/>
        <v>0</v>
      </c>
      <c r="AJ254" s="77">
        <f t="shared" si="158"/>
        <v>0</v>
      </c>
      <c r="AK254" s="77">
        <f t="shared" si="158"/>
        <v>0</v>
      </c>
      <c r="AL254" s="77">
        <f t="shared" si="158"/>
        <v>0</v>
      </c>
      <c r="AM254" s="77">
        <f t="shared" si="158"/>
        <v>0</v>
      </c>
      <c r="AN254" s="77">
        <f t="shared" si="158"/>
        <v>0</v>
      </c>
      <c r="AO254" s="77">
        <f t="shared" si="158"/>
        <v>0</v>
      </c>
      <c r="AP254" s="77">
        <f t="shared" si="158"/>
        <v>0</v>
      </c>
      <c r="AQ254" s="77">
        <f t="shared" si="158"/>
        <v>0</v>
      </c>
      <c r="AR254" s="77">
        <f t="shared" si="158"/>
        <v>0</v>
      </c>
      <c r="AS254" s="77">
        <f t="shared" si="158"/>
        <v>0</v>
      </c>
      <c r="AT254" s="77">
        <f t="shared" si="159"/>
        <v>0</v>
      </c>
      <c r="AU254" s="77">
        <f t="shared" si="159"/>
        <v>0</v>
      </c>
      <c r="AV254" s="77">
        <f t="shared" si="159"/>
        <v>0</v>
      </c>
      <c r="AW254" s="77">
        <f t="shared" si="159"/>
        <v>0</v>
      </c>
      <c r="AX254" s="77">
        <f t="shared" si="159"/>
        <v>0</v>
      </c>
      <c r="AY254" s="77">
        <f t="shared" si="159"/>
        <v>0</v>
      </c>
      <c r="AZ254" s="77">
        <f t="shared" si="159"/>
        <v>0</v>
      </c>
      <c r="BA254" s="77">
        <f t="shared" si="159"/>
        <v>0</v>
      </c>
      <c r="BB254" s="103">
        <v>0</v>
      </c>
      <c r="BC254" s="103">
        <v>0</v>
      </c>
    </row>
    <row r="255" spans="1:55" s="11" customFormat="1" ht="27.75" hidden="1" customHeight="1" x14ac:dyDescent="0.25">
      <c r="A255" s="27" t="s">
        <v>393</v>
      </c>
      <c r="B255" s="103"/>
      <c r="C255" s="103"/>
      <c r="D255" s="103"/>
      <c r="E255" s="12">
        <v>852</v>
      </c>
      <c r="F255" s="63" t="s">
        <v>477</v>
      </c>
      <c r="G255" s="62" t="s">
        <v>399</v>
      </c>
      <c r="H255" s="145" t="s">
        <v>656</v>
      </c>
      <c r="I255" s="63" t="s">
        <v>397</v>
      </c>
      <c r="J255" s="77">
        <f>'3.ВС'!J340</f>
        <v>0</v>
      </c>
      <c r="K255" s="77">
        <f>'3.ВС'!K340</f>
        <v>0</v>
      </c>
      <c r="L255" s="77">
        <f>'3.ВС'!L340</f>
        <v>0</v>
      </c>
      <c r="M255" s="77">
        <f>'3.ВС'!M340</f>
        <v>0</v>
      </c>
      <c r="N255" s="77">
        <f>'3.ВС'!N340</f>
        <v>0</v>
      </c>
      <c r="O255" s="77">
        <f>'3.ВС'!O340</f>
        <v>0</v>
      </c>
      <c r="P255" s="77">
        <f>'3.ВС'!P340</f>
        <v>0</v>
      </c>
      <c r="Q255" s="77">
        <f>'3.ВС'!Q340</f>
        <v>0</v>
      </c>
      <c r="R255" s="77">
        <f>'3.ВС'!R340</f>
        <v>0</v>
      </c>
      <c r="S255" s="77">
        <f>'3.ВС'!S340</f>
        <v>0</v>
      </c>
      <c r="T255" s="77">
        <f>'3.ВС'!T340</f>
        <v>0</v>
      </c>
      <c r="U255" s="77">
        <f>'3.ВС'!U340</f>
        <v>0</v>
      </c>
      <c r="V255" s="77">
        <f>'3.ВС'!V340</f>
        <v>0</v>
      </c>
      <c r="W255" s="77">
        <f>'3.ВС'!W340</f>
        <v>0</v>
      </c>
      <c r="X255" s="77">
        <f>'3.ВС'!X340</f>
        <v>0</v>
      </c>
      <c r="Y255" s="77">
        <f>'3.ВС'!Y340</f>
        <v>0</v>
      </c>
      <c r="Z255" s="77">
        <f>'3.ВС'!Z340</f>
        <v>0</v>
      </c>
      <c r="AA255" s="77">
        <f>'3.ВС'!AA340</f>
        <v>0</v>
      </c>
      <c r="AB255" s="77">
        <f>'3.ВС'!AB340</f>
        <v>0</v>
      </c>
      <c r="AC255" s="77">
        <f>'3.ВС'!AC340</f>
        <v>0</v>
      </c>
      <c r="AD255" s="77">
        <f>'3.ВС'!AD340</f>
        <v>0</v>
      </c>
      <c r="AE255" s="77">
        <f>'3.ВС'!AE340</f>
        <v>0</v>
      </c>
      <c r="AF255" s="77">
        <f>'3.ВС'!AF340</f>
        <v>0</v>
      </c>
      <c r="AG255" s="77">
        <f>'3.ВС'!AG340</f>
        <v>0</v>
      </c>
      <c r="AH255" s="77">
        <f>'3.ВС'!AH340</f>
        <v>0</v>
      </c>
      <c r="AI255" s="77">
        <f>'3.ВС'!AI340</f>
        <v>0</v>
      </c>
      <c r="AJ255" s="77">
        <f>'3.ВС'!AJ340</f>
        <v>0</v>
      </c>
      <c r="AK255" s="77">
        <f>'3.ВС'!AK340</f>
        <v>0</v>
      </c>
      <c r="AL255" s="77">
        <f>'3.ВС'!AL340</f>
        <v>0</v>
      </c>
      <c r="AM255" s="77">
        <f>'3.ВС'!AM340</f>
        <v>0</v>
      </c>
      <c r="AN255" s="77">
        <f>'3.ВС'!AN340</f>
        <v>0</v>
      </c>
      <c r="AO255" s="77">
        <f>'3.ВС'!AO340</f>
        <v>0</v>
      </c>
      <c r="AP255" s="77">
        <f>'3.ВС'!AP340</f>
        <v>0</v>
      </c>
      <c r="AQ255" s="77">
        <f>'3.ВС'!AQ340</f>
        <v>0</v>
      </c>
      <c r="AR255" s="77">
        <f>'3.ВС'!AR340</f>
        <v>0</v>
      </c>
      <c r="AS255" s="77">
        <f>'3.ВС'!AS340</f>
        <v>0</v>
      </c>
      <c r="AT255" s="77">
        <f>'3.ВС'!AT340</f>
        <v>0</v>
      </c>
      <c r="AU255" s="77">
        <f>'3.ВС'!AU340</f>
        <v>0</v>
      </c>
      <c r="AV255" s="77">
        <f>'3.ВС'!AV340</f>
        <v>0</v>
      </c>
      <c r="AW255" s="77">
        <f>'3.ВС'!AW340</f>
        <v>0</v>
      </c>
      <c r="AX255" s="77">
        <f>'3.ВС'!AX340</f>
        <v>0</v>
      </c>
      <c r="AY255" s="77">
        <f>'3.ВС'!AY340</f>
        <v>0</v>
      </c>
      <c r="AZ255" s="77">
        <f>'3.ВС'!AZ340</f>
        <v>0</v>
      </c>
      <c r="BA255" s="77">
        <f>'3.ВС'!BA340</f>
        <v>0</v>
      </c>
      <c r="BB255" s="103">
        <v>0</v>
      </c>
      <c r="BC255" s="103">
        <v>0</v>
      </c>
    </row>
    <row r="256" spans="1:55" s="11" customFormat="1" ht="19.5" customHeight="1" x14ac:dyDescent="0.25">
      <c r="A256" s="15" t="s">
        <v>483</v>
      </c>
      <c r="B256" s="27"/>
      <c r="C256" s="27"/>
      <c r="D256" s="27"/>
      <c r="E256" s="12">
        <v>852</v>
      </c>
      <c r="F256" s="63" t="s">
        <v>477</v>
      </c>
      <c r="G256" s="62" t="s">
        <v>399</v>
      </c>
      <c r="H256" s="60" t="s">
        <v>558</v>
      </c>
      <c r="I256" s="63"/>
      <c r="J256" s="77">
        <f t="shared" ref="J256:AT257" si="160">J257</f>
        <v>1710483</v>
      </c>
      <c r="K256" s="77">
        <f t="shared" si="160"/>
        <v>0</v>
      </c>
      <c r="L256" s="77">
        <f t="shared" si="160"/>
        <v>1710483</v>
      </c>
      <c r="M256" s="77">
        <f t="shared" si="160"/>
        <v>0</v>
      </c>
      <c r="N256" s="77">
        <f t="shared" si="160"/>
        <v>228507.99999999977</v>
      </c>
      <c r="O256" s="77">
        <f t="shared" si="160"/>
        <v>0</v>
      </c>
      <c r="P256" s="77">
        <f t="shared" si="160"/>
        <v>228507.99999999977</v>
      </c>
      <c r="Q256" s="77">
        <f t="shared" si="160"/>
        <v>0</v>
      </c>
      <c r="R256" s="77">
        <f t="shared" si="160"/>
        <v>1938990.9999999998</v>
      </c>
      <c r="S256" s="77">
        <f t="shared" si="160"/>
        <v>0</v>
      </c>
      <c r="T256" s="77">
        <f t="shared" si="160"/>
        <v>1938990.9999999998</v>
      </c>
      <c r="U256" s="77">
        <f t="shared" si="160"/>
        <v>0</v>
      </c>
      <c r="V256" s="77">
        <f t="shared" si="160"/>
        <v>1002566</v>
      </c>
      <c r="W256" s="77">
        <f t="shared" si="160"/>
        <v>0</v>
      </c>
      <c r="X256" s="77">
        <f t="shared" si="160"/>
        <v>1002566</v>
      </c>
      <c r="Y256" s="77">
        <f t="shared" si="160"/>
        <v>0</v>
      </c>
      <c r="Z256" s="77">
        <f t="shared" si="160"/>
        <v>2941557</v>
      </c>
      <c r="AA256" s="77">
        <f t="shared" si="160"/>
        <v>0</v>
      </c>
      <c r="AB256" s="77">
        <f t="shared" si="160"/>
        <v>2941557</v>
      </c>
      <c r="AC256" s="77">
        <f t="shared" si="160"/>
        <v>0</v>
      </c>
      <c r="AD256" s="77">
        <f t="shared" si="160"/>
        <v>0</v>
      </c>
      <c r="AE256" s="77">
        <f t="shared" si="160"/>
        <v>0</v>
      </c>
      <c r="AF256" s="77">
        <f t="shared" si="160"/>
        <v>0</v>
      </c>
      <c r="AG256" s="77">
        <f t="shared" si="160"/>
        <v>0</v>
      </c>
      <c r="AH256" s="77">
        <f t="shared" si="160"/>
        <v>0</v>
      </c>
      <c r="AI256" s="77">
        <f t="shared" si="160"/>
        <v>0</v>
      </c>
      <c r="AJ256" s="77">
        <f t="shared" si="160"/>
        <v>0</v>
      </c>
      <c r="AK256" s="77">
        <f t="shared" si="160"/>
        <v>0</v>
      </c>
      <c r="AL256" s="77">
        <f t="shared" si="160"/>
        <v>0</v>
      </c>
      <c r="AM256" s="77">
        <f t="shared" si="160"/>
        <v>0</v>
      </c>
      <c r="AN256" s="77">
        <f t="shared" si="160"/>
        <v>0</v>
      </c>
      <c r="AO256" s="77">
        <f t="shared" si="160"/>
        <v>0</v>
      </c>
      <c r="AP256" s="77">
        <f t="shared" si="160"/>
        <v>0</v>
      </c>
      <c r="AQ256" s="77">
        <f t="shared" si="160"/>
        <v>0</v>
      </c>
      <c r="AR256" s="77">
        <f t="shared" si="160"/>
        <v>0</v>
      </c>
      <c r="AS256" s="77">
        <f t="shared" si="160"/>
        <v>0</v>
      </c>
      <c r="AT256" s="77">
        <f t="shared" si="160"/>
        <v>0</v>
      </c>
      <c r="AU256" s="77">
        <f t="shared" ref="AT256:BA257" si="161">AU257</f>
        <v>0</v>
      </c>
      <c r="AV256" s="77">
        <f t="shared" si="161"/>
        <v>0</v>
      </c>
      <c r="AW256" s="77">
        <f t="shared" si="161"/>
        <v>0</v>
      </c>
      <c r="AX256" s="77">
        <f t="shared" si="161"/>
        <v>0</v>
      </c>
      <c r="AY256" s="77">
        <f t="shared" si="161"/>
        <v>0</v>
      </c>
      <c r="AZ256" s="77">
        <f t="shared" si="161"/>
        <v>0</v>
      </c>
      <c r="BA256" s="77">
        <f t="shared" si="161"/>
        <v>0</v>
      </c>
      <c r="BB256" s="103">
        <v>0</v>
      </c>
      <c r="BC256" s="103">
        <v>0</v>
      </c>
    </row>
    <row r="257" spans="1:55" s="11" customFormat="1" ht="46.5" customHeight="1" x14ac:dyDescent="0.25">
      <c r="A257" s="27" t="s">
        <v>392</v>
      </c>
      <c r="B257" s="27"/>
      <c r="C257" s="27"/>
      <c r="D257" s="27"/>
      <c r="E257" s="12">
        <v>852</v>
      </c>
      <c r="F257" s="63" t="s">
        <v>477</v>
      </c>
      <c r="G257" s="62" t="s">
        <v>399</v>
      </c>
      <c r="H257" s="60" t="s">
        <v>558</v>
      </c>
      <c r="I257" s="63" t="s">
        <v>396</v>
      </c>
      <c r="J257" s="77">
        <f t="shared" si="160"/>
        <v>1710483</v>
      </c>
      <c r="K257" s="77">
        <f t="shared" si="160"/>
        <v>0</v>
      </c>
      <c r="L257" s="77">
        <f t="shared" si="160"/>
        <v>1710483</v>
      </c>
      <c r="M257" s="77">
        <f t="shared" si="160"/>
        <v>0</v>
      </c>
      <c r="N257" s="77">
        <f t="shared" si="160"/>
        <v>228507.99999999977</v>
      </c>
      <c r="O257" s="77">
        <f t="shared" si="160"/>
        <v>0</v>
      </c>
      <c r="P257" s="77">
        <f t="shared" si="160"/>
        <v>228507.99999999977</v>
      </c>
      <c r="Q257" s="77">
        <f t="shared" si="160"/>
        <v>0</v>
      </c>
      <c r="R257" s="77">
        <f t="shared" si="160"/>
        <v>1938990.9999999998</v>
      </c>
      <c r="S257" s="77">
        <f t="shared" si="160"/>
        <v>0</v>
      </c>
      <c r="T257" s="77">
        <f t="shared" si="160"/>
        <v>1938990.9999999998</v>
      </c>
      <c r="U257" s="77">
        <f t="shared" si="160"/>
        <v>0</v>
      </c>
      <c r="V257" s="77">
        <f t="shared" si="160"/>
        <v>1002566</v>
      </c>
      <c r="W257" s="77">
        <f t="shared" si="160"/>
        <v>0</v>
      </c>
      <c r="X257" s="77">
        <f t="shared" si="160"/>
        <v>1002566</v>
      </c>
      <c r="Y257" s="77">
        <f t="shared" si="160"/>
        <v>0</v>
      </c>
      <c r="Z257" s="77">
        <f t="shared" si="160"/>
        <v>2941557</v>
      </c>
      <c r="AA257" s="77">
        <f t="shared" si="160"/>
        <v>0</v>
      </c>
      <c r="AB257" s="77">
        <f t="shared" si="160"/>
        <v>2941557</v>
      </c>
      <c r="AC257" s="77">
        <f t="shared" si="160"/>
        <v>0</v>
      </c>
      <c r="AD257" s="77">
        <f t="shared" si="160"/>
        <v>0</v>
      </c>
      <c r="AE257" s="77">
        <f t="shared" si="160"/>
        <v>0</v>
      </c>
      <c r="AF257" s="77">
        <f t="shared" si="160"/>
        <v>0</v>
      </c>
      <c r="AG257" s="77">
        <f t="shared" si="160"/>
        <v>0</v>
      </c>
      <c r="AH257" s="77">
        <f t="shared" si="160"/>
        <v>0</v>
      </c>
      <c r="AI257" s="77">
        <f t="shared" si="160"/>
        <v>0</v>
      </c>
      <c r="AJ257" s="77">
        <f t="shared" si="160"/>
        <v>0</v>
      </c>
      <c r="AK257" s="77">
        <f t="shared" si="160"/>
        <v>0</v>
      </c>
      <c r="AL257" s="77">
        <f t="shared" si="160"/>
        <v>0</v>
      </c>
      <c r="AM257" s="77">
        <f t="shared" si="160"/>
        <v>0</v>
      </c>
      <c r="AN257" s="77">
        <f t="shared" si="160"/>
        <v>0</v>
      </c>
      <c r="AO257" s="77">
        <f t="shared" si="160"/>
        <v>0</v>
      </c>
      <c r="AP257" s="77">
        <f t="shared" si="160"/>
        <v>0</v>
      </c>
      <c r="AQ257" s="77">
        <f t="shared" si="160"/>
        <v>0</v>
      </c>
      <c r="AR257" s="77">
        <f t="shared" si="160"/>
        <v>0</v>
      </c>
      <c r="AS257" s="77">
        <f t="shared" si="160"/>
        <v>0</v>
      </c>
      <c r="AT257" s="77">
        <f t="shared" si="161"/>
        <v>0</v>
      </c>
      <c r="AU257" s="77">
        <f t="shared" si="161"/>
        <v>0</v>
      </c>
      <c r="AV257" s="77">
        <f t="shared" si="161"/>
        <v>0</v>
      </c>
      <c r="AW257" s="77">
        <f t="shared" si="161"/>
        <v>0</v>
      </c>
      <c r="AX257" s="77">
        <f t="shared" si="161"/>
        <v>0</v>
      </c>
      <c r="AY257" s="77">
        <f t="shared" si="161"/>
        <v>0</v>
      </c>
      <c r="AZ257" s="77">
        <f t="shared" si="161"/>
        <v>0</v>
      </c>
      <c r="BA257" s="77">
        <f t="shared" si="161"/>
        <v>0</v>
      </c>
      <c r="BB257" s="103">
        <v>0</v>
      </c>
      <c r="BC257" s="103">
        <v>0</v>
      </c>
    </row>
    <row r="258" spans="1:55" s="11" customFormat="1" ht="19.5" customHeight="1" x14ac:dyDescent="0.25">
      <c r="A258" s="27" t="s">
        <v>393</v>
      </c>
      <c r="B258" s="27"/>
      <c r="C258" s="27"/>
      <c r="D258" s="27"/>
      <c r="E258" s="12">
        <v>852</v>
      </c>
      <c r="F258" s="63" t="s">
        <v>477</v>
      </c>
      <c r="G258" s="62" t="s">
        <v>399</v>
      </c>
      <c r="H258" s="60" t="s">
        <v>558</v>
      </c>
      <c r="I258" s="63" t="s">
        <v>397</v>
      </c>
      <c r="J258" s="77">
        <f>'3.ВС'!J343</f>
        <v>1710483</v>
      </c>
      <c r="K258" s="77">
        <f>'3.ВС'!K343</f>
        <v>0</v>
      </c>
      <c r="L258" s="77">
        <f>'3.ВС'!L343</f>
        <v>1710483</v>
      </c>
      <c r="M258" s="77">
        <f>'3.ВС'!M343</f>
        <v>0</v>
      </c>
      <c r="N258" s="77">
        <f>'3.ВС'!N343</f>
        <v>228507.99999999977</v>
      </c>
      <c r="O258" s="77">
        <f>'3.ВС'!O343</f>
        <v>0</v>
      </c>
      <c r="P258" s="77">
        <f>'3.ВС'!P343</f>
        <v>228507.99999999977</v>
      </c>
      <c r="Q258" s="77">
        <f>'3.ВС'!Q343</f>
        <v>0</v>
      </c>
      <c r="R258" s="77">
        <f>'3.ВС'!R343</f>
        <v>1938990.9999999998</v>
      </c>
      <c r="S258" s="77">
        <f>'3.ВС'!S343</f>
        <v>0</v>
      </c>
      <c r="T258" s="77">
        <f>'3.ВС'!T343</f>
        <v>1938990.9999999998</v>
      </c>
      <c r="U258" s="77">
        <f>'3.ВС'!U343</f>
        <v>0</v>
      </c>
      <c r="V258" s="77">
        <f>'3.ВС'!V343</f>
        <v>1002566</v>
      </c>
      <c r="W258" s="77">
        <f>'3.ВС'!W343</f>
        <v>0</v>
      </c>
      <c r="X258" s="77">
        <f>'3.ВС'!X343</f>
        <v>1002566</v>
      </c>
      <c r="Y258" s="77">
        <f>'3.ВС'!Y343</f>
        <v>0</v>
      </c>
      <c r="Z258" s="77">
        <f>'3.ВС'!Z343</f>
        <v>2941557</v>
      </c>
      <c r="AA258" s="77">
        <f>'3.ВС'!AA343</f>
        <v>0</v>
      </c>
      <c r="AB258" s="77">
        <f>'3.ВС'!AB343</f>
        <v>2941557</v>
      </c>
      <c r="AC258" s="77">
        <f>'3.ВС'!AC343</f>
        <v>0</v>
      </c>
      <c r="AD258" s="77">
        <f>'3.ВС'!AD343</f>
        <v>0</v>
      </c>
      <c r="AE258" s="77">
        <f>'3.ВС'!AE343</f>
        <v>0</v>
      </c>
      <c r="AF258" s="77">
        <f>'3.ВС'!AF343</f>
        <v>0</v>
      </c>
      <c r="AG258" s="77">
        <f>'3.ВС'!AG343</f>
        <v>0</v>
      </c>
      <c r="AH258" s="77">
        <f>'3.ВС'!AH343</f>
        <v>0</v>
      </c>
      <c r="AI258" s="77">
        <f>'3.ВС'!AI343</f>
        <v>0</v>
      </c>
      <c r="AJ258" s="77">
        <f>'3.ВС'!AJ343</f>
        <v>0</v>
      </c>
      <c r="AK258" s="77">
        <f>'3.ВС'!AK343</f>
        <v>0</v>
      </c>
      <c r="AL258" s="77">
        <f>'3.ВС'!AL343</f>
        <v>0</v>
      </c>
      <c r="AM258" s="77">
        <f>'3.ВС'!AM343</f>
        <v>0</v>
      </c>
      <c r="AN258" s="77">
        <f>'3.ВС'!AN343</f>
        <v>0</v>
      </c>
      <c r="AO258" s="77">
        <f>'3.ВС'!AO343</f>
        <v>0</v>
      </c>
      <c r="AP258" s="77">
        <f>'3.ВС'!AP343</f>
        <v>0</v>
      </c>
      <c r="AQ258" s="77">
        <f>'3.ВС'!AQ343</f>
        <v>0</v>
      </c>
      <c r="AR258" s="77">
        <f>'3.ВС'!AR343</f>
        <v>0</v>
      </c>
      <c r="AS258" s="77">
        <f>'3.ВС'!AS343</f>
        <v>0</v>
      </c>
      <c r="AT258" s="77">
        <f>'3.ВС'!AT343</f>
        <v>0</v>
      </c>
      <c r="AU258" s="77">
        <f>'3.ВС'!AU343</f>
        <v>0</v>
      </c>
      <c r="AV258" s="77">
        <f>'3.ВС'!AV343</f>
        <v>0</v>
      </c>
      <c r="AW258" s="77">
        <f>'3.ВС'!AW343</f>
        <v>0</v>
      </c>
      <c r="AX258" s="77">
        <f>'3.ВС'!AX343</f>
        <v>0</v>
      </c>
      <c r="AY258" s="77">
        <f>'3.ВС'!AY343</f>
        <v>0</v>
      </c>
      <c r="AZ258" s="77">
        <f>'3.ВС'!AZ343</f>
        <v>0</v>
      </c>
      <c r="BA258" s="77">
        <f>'3.ВС'!BA343</f>
        <v>0</v>
      </c>
      <c r="BB258" s="103">
        <v>0</v>
      </c>
      <c r="BC258" s="103">
        <v>0</v>
      </c>
    </row>
    <row r="259" spans="1:55" s="11" customFormat="1" ht="27.75" hidden="1" customHeight="1" x14ac:dyDescent="0.25">
      <c r="A259" s="15" t="s">
        <v>559</v>
      </c>
      <c r="B259" s="27"/>
      <c r="C259" s="27"/>
      <c r="D259" s="27"/>
      <c r="E259" s="12">
        <v>852</v>
      </c>
      <c r="F259" s="62" t="s">
        <v>477</v>
      </c>
      <c r="G259" s="62" t="s">
        <v>399</v>
      </c>
      <c r="H259" s="60" t="s">
        <v>560</v>
      </c>
      <c r="I259" s="63"/>
      <c r="J259" s="77">
        <f t="shared" ref="J259:AT260" si="162">J260</f>
        <v>0</v>
      </c>
      <c r="K259" s="77">
        <f t="shared" si="162"/>
        <v>0</v>
      </c>
      <c r="L259" s="77">
        <f t="shared" si="162"/>
        <v>0</v>
      </c>
      <c r="M259" s="77">
        <f t="shared" si="162"/>
        <v>0</v>
      </c>
      <c r="N259" s="77">
        <f t="shared" si="162"/>
        <v>0</v>
      </c>
      <c r="O259" s="77">
        <f t="shared" si="162"/>
        <v>0</v>
      </c>
      <c r="P259" s="77">
        <f t="shared" si="162"/>
        <v>0</v>
      </c>
      <c r="Q259" s="77">
        <f t="shared" si="162"/>
        <v>0</v>
      </c>
      <c r="R259" s="77">
        <f t="shared" si="162"/>
        <v>0</v>
      </c>
      <c r="S259" s="77">
        <f t="shared" si="162"/>
        <v>0</v>
      </c>
      <c r="T259" s="77">
        <f t="shared" si="162"/>
        <v>0</v>
      </c>
      <c r="U259" s="77">
        <f t="shared" si="162"/>
        <v>0</v>
      </c>
      <c r="V259" s="77">
        <f t="shared" si="162"/>
        <v>0</v>
      </c>
      <c r="W259" s="77">
        <f t="shared" si="162"/>
        <v>0</v>
      </c>
      <c r="X259" s="77">
        <f t="shared" si="162"/>
        <v>0</v>
      </c>
      <c r="Y259" s="77">
        <f t="shared" si="162"/>
        <v>0</v>
      </c>
      <c r="Z259" s="77">
        <f t="shared" si="162"/>
        <v>0</v>
      </c>
      <c r="AA259" s="77">
        <f t="shared" si="162"/>
        <v>0</v>
      </c>
      <c r="AB259" s="77">
        <f t="shared" si="162"/>
        <v>0</v>
      </c>
      <c r="AC259" s="77">
        <f t="shared" si="162"/>
        <v>0</v>
      </c>
      <c r="AD259" s="77">
        <f t="shared" si="162"/>
        <v>0</v>
      </c>
      <c r="AE259" s="77">
        <f t="shared" si="162"/>
        <v>0</v>
      </c>
      <c r="AF259" s="77">
        <f t="shared" si="162"/>
        <v>0</v>
      </c>
      <c r="AG259" s="77">
        <f t="shared" si="162"/>
        <v>0</v>
      </c>
      <c r="AH259" s="77">
        <f t="shared" si="162"/>
        <v>0</v>
      </c>
      <c r="AI259" s="77">
        <f t="shared" si="162"/>
        <v>0</v>
      </c>
      <c r="AJ259" s="77">
        <f t="shared" si="162"/>
        <v>0</v>
      </c>
      <c r="AK259" s="77">
        <f t="shared" si="162"/>
        <v>0</v>
      </c>
      <c r="AL259" s="77">
        <f t="shared" si="162"/>
        <v>0</v>
      </c>
      <c r="AM259" s="77">
        <f t="shared" si="162"/>
        <v>0</v>
      </c>
      <c r="AN259" s="77">
        <f t="shared" si="162"/>
        <v>0</v>
      </c>
      <c r="AO259" s="77">
        <f t="shared" si="162"/>
        <v>0</v>
      </c>
      <c r="AP259" s="77">
        <f t="shared" si="162"/>
        <v>0</v>
      </c>
      <c r="AQ259" s="77">
        <f t="shared" si="162"/>
        <v>0</v>
      </c>
      <c r="AR259" s="77">
        <f t="shared" si="162"/>
        <v>0</v>
      </c>
      <c r="AS259" s="77">
        <f t="shared" si="162"/>
        <v>0</v>
      </c>
      <c r="AT259" s="77">
        <f t="shared" si="162"/>
        <v>0</v>
      </c>
      <c r="AU259" s="77">
        <f t="shared" ref="AT259:BA260" si="163">AU260</f>
        <v>0</v>
      </c>
      <c r="AV259" s="77">
        <f t="shared" si="163"/>
        <v>0</v>
      </c>
      <c r="AW259" s="77">
        <f t="shared" si="163"/>
        <v>0</v>
      </c>
      <c r="AX259" s="77">
        <f t="shared" si="163"/>
        <v>0</v>
      </c>
      <c r="AY259" s="77">
        <f t="shared" si="163"/>
        <v>0</v>
      </c>
      <c r="AZ259" s="77">
        <f t="shared" si="163"/>
        <v>0</v>
      </c>
      <c r="BA259" s="77">
        <f t="shared" si="163"/>
        <v>0</v>
      </c>
      <c r="BB259" s="103">
        <v>0</v>
      </c>
      <c r="BC259" s="103">
        <v>0</v>
      </c>
    </row>
    <row r="260" spans="1:55" s="11" customFormat="1" ht="27.75" hidden="1" customHeight="1" x14ac:dyDescent="0.25">
      <c r="A260" s="27" t="s">
        <v>392</v>
      </c>
      <c r="B260" s="27"/>
      <c r="C260" s="27"/>
      <c r="D260" s="27"/>
      <c r="E260" s="12">
        <v>852</v>
      </c>
      <c r="F260" s="63" t="s">
        <v>477</v>
      </c>
      <c r="G260" s="62" t="s">
        <v>399</v>
      </c>
      <c r="H260" s="60" t="s">
        <v>560</v>
      </c>
      <c r="I260" s="63" t="s">
        <v>396</v>
      </c>
      <c r="J260" s="77">
        <f t="shared" si="162"/>
        <v>0</v>
      </c>
      <c r="K260" s="77">
        <f t="shared" si="162"/>
        <v>0</v>
      </c>
      <c r="L260" s="77">
        <f t="shared" si="162"/>
        <v>0</v>
      </c>
      <c r="M260" s="77">
        <f t="shared" si="162"/>
        <v>0</v>
      </c>
      <c r="N260" s="77">
        <f t="shared" si="162"/>
        <v>0</v>
      </c>
      <c r="O260" s="77">
        <f t="shared" si="162"/>
        <v>0</v>
      </c>
      <c r="P260" s="77">
        <f t="shared" si="162"/>
        <v>0</v>
      </c>
      <c r="Q260" s="77">
        <f t="shared" si="162"/>
        <v>0</v>
      </c>
      <c r="R260" s="77">
        <f t="shared" si="162"/>
        <v>0</v>
      </c>
      <c r="S260" s="77">
        <f t="shared" si="162"/>
        <v>0</v>
      </c>
      <c r="T260" s="77">
        <f t="shared" si="162"/>
        <v>0</v>
      </c>
      <c r="U260" s="77">
        <f t="shared" si="162"/>
        <v>0</v>
      </c>
      <c r="V260" s="77">
        <f t="shared" si="162"/>
        <v>0</v>
      </c>
      <c r="W260" s="77">
        <f t="shared" si="162"/>
        <v>0</v>
      </c>
      <c r="X260" s="77">
        <f t="shared" si="162"/>
        <v>0</v>
      </c>
      <c r="Y260" s="77">
        <f t="shared" si="162"/>
        <v>0</v>
      </c>
      <c r="Z260" s="77">
        <f t="shared" si="162"/>
        <v>0</v>
      </c>
      <c r="AA260" s="77">
        <f t="shared" si="162"/>
        <v>0</v>
      </c>
      <c r="AB260" s="77">
        <f t="shared" si="162"/>
        <v>0</v>
      </c>
      <c r="AC260" s="77">
        <f t="shared" si="162"/>
        <v>0</v>
      </c>
      <c r="AD260" s="77">
        <f t="shared" si="162"/>
        <v>0</v>
      </c>
      <c r="AE260" s="77">
        <f t="shared" si="162"/>
        <v>0</v>
      </c>
      <c r="AF260" s="77">
        <f t="shared" si="162"/>
        <v>0</v>
      </c>
      <c r="AG260" s="77">
        <f t="shared" si="162"/>
        <v>0</v>
      </c>
      <c r="AH260" s="77">
        <f t="shared" si="162"/>
        <v>0</v>
      </c>
      <c r="AI260" s="77">
        <f t="shared" si="162"/>
        <v>0</v>
      </c>
      <c r="AJ260" s="77">
        <f t="shared" si="162"/>
        <v>0</v>
      </c>
      <c r="AK260" s="77">
        <f t="shared" si="162"/>
        <v>0</v>
      </c>
      <c r="AL260" s="77">
        <f t="shared" si="162"/>
        <v>0</v>
      </c>
      <c r="AM260" s="77">
        <f t="shared" si="162"/>
        <v>0</v>
      </c>
      <c r="AN260" s="77">
        <f t="shared" si="162"/>
        <v>0</v>
      </c>
      <c r="AO260" s="77">
        <f t="shared" si="162"/>
        <v>0</v>
      </c>
      <c r="AP260" s="77">
        <f t="shared" si="162"/>
        <v>0</v>
      </c>
      <c r="AQ260" s="77">
        <f t="shared" si="162"/>
        <v>0</v>
      </c>
      <c r="AR260" s="77">
        <f t="shared" si="162"/>
        <v>0</v>
      </c>
      <c r="AS260" s="77">
        <f t="shared" si="162"/>
        <v>0</v>
      </c>
      <c r="AT260" s="77">
        <f t="shared" si="163"/>
        <v>0</v>
      </c>
      <c r="AU260" s="77">
        <f t="shared" si="163"/>
        <v>0</v>
      </c>
      <c r="AV260" s="77">
        <f t="shared" si="163"/>
        <v>0</v>
      </c>
      <c r="AW260" s="77">
        <f t="shared" si="163"/>
        <v>0</v>
      </c>
      <c r="AX260" s="77">
        <f t="shared" si="163"/>
        <v>0</v>
      </c>
      <c r="AY260" s="77">
        <f t="shared" si="163"/>
        <v>0</v>
      </c>
      <c r="AZ260" s="77">
        <f t="shared" si="163"/>
        <v>0</v>
      </c>
      <c r="BA260" s="77">
        <f t="shared" si="163"/>
        <v>0</v>
      </c>
      <c r="BB260" s="103">
        <v>0</v>
      </c>
      <c r="BC260" s="103">
        <v>0</v>
      </c>
    </row>
    <row r="261" spans="1:55" s="11" customFormat="1" ht="27.75" hidden="1" customHeight="1" x14ac:dyDescent="0.25">
      <c r="A261" s="27" t="s">
        <v>393</v>
      </c>
      <c r="B261" s="27"/>
      <c r="C261" s="27"/>
      <c r="D261" s="27"/>
      <c r="E261" s="12">
        <v>852</v>
      </c>
      <c r="F261" s="63" t="s">
        <v>477</v>
      </c>
      <c r="G261" s="62" t="s">
        <v>399</v>
      </c>
      <c r="H261" s="60" t="s">
        <v>560</v>
      </c>
      <c r="I261" s="63" t="s">
        <v>397</v>
      </c>
      <c r="J261" s="77">
        <f>'3.ВС'!J346</f>
        <v>0</v>
      </c>
      <c r="K261" s="77">
        <f>'3.ВС'!K346</f>
        <v>0</v>
      </c>
      <c r="L261" s="77">
        <f>'3.ВС'!L346</f>
        <v>0</v>
      </c>
      <c r="M261" s="77">
        <f>'3.ВС'!M346</f>
        <v>0</v>
      </c>
      <c r="N261" s="77">
        <f>'3.ВС'!N346</f>
        <v>0</v>
      </c>
      <c r="O261" s="77">
        <f>'3.ВС'!O346</f>
        <v>0</v>
      </c>
      <c r="P261" s="77">
        <f>'3.ВС'!P346</f>
        <v>0</v>
      </c>
      <c r="Q261" s="77">
        <f>'3.ВС'!Q346</f>
        <v>0</v>
      </c>
      <c r="R261" s="77">
        <f>'3.ВС'!R346</f>
        <v>0</v>
      </c>
      <c r="S261" s="77">
        <f>'3.ВС'!S346</f>
        <v>0</v>
      </c>
      <c r="T261" s="77">
        <f>'3.ВС'!T346</f>
        <v>0</v>
      </c>
      <c r="U261" s="77">
        <f>'3.ВС'!U346</f>
        <v>0</v>
      </c>
      <c r="V261" s="77">
        <f>'3.ВС'!V346</f>
        <v>0</v>
      </c>
      <c r="W261" s="77">
        <f>'3.ВС'!W346</f>
        <v>0</v>
      </c>
      <c r="X261" s="77">
        <f>'3.ВС'!X346</f>
        <v>0</v>
      </c>
      <c r="Y261" s="77">
        <f>'3.ВС'!Y346</f>
        <v>0</v>
      </c>
      <c r="Z261" s="77">
        <f>'3.ВС'!Z346</f>
        <v>0</v>
      </c>
      <c r="AA261" s="77">
        <f>'3.ВС'!AA346</f>
        <v>0</v>
      </c>
      <c r="AB261" s="77">
        <f>'3.ВС'!AB346</f>
        <v>0</v>
      </c>
      <c r="AC261" s="77">
        <f>'3.ВС'!AC346</f>
        <v>0</v>
      </c>
      <c r="AD261" s="77">
        <f>'3.ВС'!AD346</f>
        <v>0</v>
      </c>
      <c r="AE261" s="77">
        <f>'3.ВС'!AE346</f>
        <v>0</v>
      </c>
      <c r="AF261" s="77">
        <f>'3.ВС'!AF346</f>
        <v>0</v>
      </c>
      <c r="AG261" s="77">
        <f>'3.ВС'!AG346</f>
        <v>0</v>
      </c>
      <c r="AH261" s="77">
        <f>'3.ВС'!AH346</f>
        <v>0</v>
      </c>
      <c r="AI261" s="77">
        <f>'3.ВС'!AI346</f>
        <v>0</v>
      </c>
      <c r="AJ261" s="77">
        <f>'3.ВС'!AJ346</f>
        <v>0</v>
      </c>
      <c r="AK261" s="77">
        <f>'3.ВС'!AK346</f>
        <v>0</v>
      </c>
      <c r="AL261" s="77">
        <f>'3.ВС'!AL346</f>
        <v>0</v>
      </c>
      <c r="AM261" s="77">
        <f>'3.ВС'!AM346</f>
        <v>0</v>
      </c>
      <c r="AN261" s="77">
        <f>'3.ВС'!AN346</f>
        <v>0</v>
      </c>
      <c r="AO261" s="77">
        <f>'3.ВС'!AO346</f>
        <v>0</v>
      </c>
      <c r="AP261" s="77">
        <f>'3.ВС'!AP346</f>
        <v>0</v>
      </c>
      <c r="AQ261" s="77">
        <f>'3.ВС'!AQ346</f>
        <v>0</v>
      </c>
      <c r="AR261" s="77">
        <f>'3.ВС'!AR346</f>
        <v>0</v>
      </c>
      <c r="AS261" s="77">
        <f>'3.ВС'!AS346</f>
        <v>0</v>
      </c>
      <c r="AT261" s="77">
        <f>'3.ВС'!AT346</f>
        <v>0</v>
      </c>
      <c r="AU261" s="77">
        <f>'3.ВС'!AU346</f>
        <v>0</v>
      </c>
      <c r="AV261" s="77">
        <f>'3.ВС'!AV346</f>
        <v>0</v>
      </c>
      <c r="AW261" s="77">
        <f>'3.ВС'!AW346</f>
        <v>0</v>
      </c>
      <c r="AX261" s="77">
        <f>'3.ВС'!AX346</f>
        <v>0</v>
      </c>
      <c r="AY261" s="77">
        <f>'3.ВС'!AY346</f>
        <v>0</v>
      </c>
      <c r="AZ261" s="77">
        <f>'3.ВС'!AZ346</f>
        <v>0</v>
      </c>
      <c r="BA261" s="77">
        <f>'3.ВС'!BA346</f>
        <v>0</v>
      </c>
      <c r="BB261" s="103">
        <v>0</v>
      </c>
      <c r="BC261" s="103">
        <v>0</v>
      </c>
    </row>
    <row r="262" spans="1:55" s="11" customFormat="1" ht="31.5" customHeight="1" x14ac:dyDescent="0.25">
      <c r="A262" s="15" t="s">
        <v>485</v>
      </c>
      <c r="B262" s="27"/>
      <c r="C262" s="27"/>
      <c r="D262" s="27"/>
      <c r="E262" s="12">
        <v>852</v>
      </c>
      <c r="F262" s="62" t="s">
        <v>477</v>
      </c>
      <c r="G262" s="62" t="s">
        <v>399</v>
      </c>
      <c r="H262" s="60" t="s">
        <v>561</v>
      </c>
      <c r="I262" s="63"/>
      <c r="J262" s="77">
        <f t="shared" ref="J262:AT263" si="164">J263</f>
        <v>972067</v>
      </c>
      <c r="K262" s="77">
        <f t="shared" si="164"/>
        <v>0</v>
      </c>
      <c r="L262" s="77">
        <f t="shared" si="164"/>
        <v>972067</v>
      </c>
      <c r="M262" s="77">
        <f t="shared" si="164"/>
        <v>0</v>
      </c>
      <c r="N262" s="77">
        <f t="shared" si="164"/>
        <v>203000</v>
      </c>
      <c r="O262" s="77">
        <f t="shared" si="164"/>
        <v>0</v>
      </c>
      <c r="P262" s="77">
        <f t="shared" si="164"/>
        <v>203000</v>
      </c>
      <c r="Q262" s="77">
        <f t="shared" si="164"/>
        <v>0</v>
      </c>
      <c r="R262" s="77">
        <f t="shared" si="164"/>
        <v>1175067</v>
      </c>
      <c r="S262" s="77">
        <f t="shared" si="164"/>
        <v>0</v>
      </c>
      <c r="T262" s="77">
        <f t="shared" si="164"/>
        <v>1175067</v>
      </c>
      <c r="U262" s="77">
        <f t="shared" si="164"/>
        <v>0</v>
      </c>
      <c r="V262" s="77">
        <f t="shared" si="164"/>
        <v>935413</v>
      </c>
      <c r="W262" s="77">
        <f t="shared" si="164"/>
        <v>0</v>
      </c>
      <c r="X262" s="77">
        <f t="shared" si="164"/>
        <v>935413</v>
      </c>
      <c r="Y262" s="77">
        <f t="shared" si="164"/>
        <v>0</v>
      </c>
      <c r="Z262" s="77">
        <f t="shared" si="164"/>
        <v>2110480</v>
      </c>
      <c r="AA262" s="77">
        <f t="shared" si="164"/>
        <v>0</v>
      </c>
      <c r="AB262" s="77">
        <f t="shared" si="164"/>
        <v>2110480</v>
      </c>
      <c r="AC262" s="77">
        <f t="shared" si="164"/>
        <v>0</v>
      </c>
      <c r="AD262" s="77">
        <f t="shared" si="164"/>
        <v>0</v>
      </c>
      <c r="AE262" s="77">
        <f t="shared" si="164"/>
        <v>0</v>
      </c>
      <c r="AF262" s="77">
        <f t="shared" si="164"/>
        <v>0</v>
      </c>
      <c r="AG262" s="77">
        <f t="shared" si="164"/>
        <v>0</v>
      </c>
      <c r="AH262" s="77">
        <f t="shared" si="164"/>
        <v>0</v>
      </c>
      <c r="AI262" s="77">
        <f t="shared" si="164"/>
        <v>0</v>
      </c>
      <c r="AJ262" s="77">
        <f t="shared" si="164"/>
        <v>0</v>
      </c>
      <c r="AK262" s="77">
        <f t="shared" si="164"/>
        <v>0</v>
      </c>
      <c r="AL262" s="77">
        <f t="shared" si="164"/>
        <v>0</v>
      </c>
      <c r="AM262" s="77">
        <f t="shared" si="164"/>
        <v>0</v>
      </c>
      <c r="AN262" s="77">
        <f t="shared" si="164"/>
        <v>0</v>
      </c>
      <c r="AO262" s="77">
        <f t="shared" si="164"/>
        <v>0</v>
      </c>
      <c r="AP262" s="77">
        <f t="shared" si="164"/>
        <v>0</v>
      </c>
      <c r="AQ262" s="77">
        <f t="shared" si="164"/>
        <v>0</v>
      </c>
      <c r="AR262" s="77">
        <f t="shared" si="164"/>
        <v>0</v>
      </c>
      <c r="AS262" s="77">
        <f t="shared" si="164"/>
        <v>0</v>
      </c>
      <c r="AT262" s="77">
        <f t="shared" si="164"/>
        <v>0</v>
      </c>
      <c r="AU262" s="77">
        <f t="shared" ref="AT262:BA263" si="165">AU263</f>
        <v>0</v>
      </c>
      <c r="AV262" s="77">
        <f t="shared" si="165"/>
        <v>0</v>
      </c>
      <c r="AW262" s="77">
        <f t="shared" si="165"/>
        <v>0</v>
      </c>
      <c r="AX262" s="77">
        <f t="shared" si="165"/>
        <v>0</v>
      </c>
      <c r="AY262" s="77">
        <f t="shared" si="165"/>
        <v>0</v>
      </c>
      <c r="AZ262" s="77">
        <f t="shared" si="165"/>
        <v>0</v>
      </c>
      <c r="BA262" s="77">
        <f t="shared" si="165"/>
        <v>0</v>
      </c>
      <c r="BB262" s="103">
        <v>0</v>
      </c>
      <c r="BC262" s="103">
        <v>0</v>
      </c>
    </row>
    <row r="263" spans="1:55" s="11" customFormat="1" ht="46.5" customHeight="1" x14ac:dyDescent="0.25">
      <c r="A263" s="27" t="s">
        <v>392</v>
      </c>
      <c r="B263" s="27"/>
      <c r="C263" s="27"/>
      <c r="D263" s="27"/>
      <c r="E263" s="12">
        <v>852</v>
      </c>
      <c r="F263" s="63" t="s">
        <v>477</v>
      </c>
      <c r="G263" s="62" t="s">
        <v>399</v>
      </c>
      <c r="H263" s="60" t="s">
        <v>561</v>
      </c>
      <c r="I263" s="63" t="s">
        <v>396</v>
      </c>
      <c r="J263" s="77">
        <f t="shared" si="164"/>
        <v>972067</v>
      </c>
      <c r="K263" s="77">
        <f t="shared" si="164"/>
        <v>0</v>
      </c>
      <c r="L263" s="77">
        <f t="shared" si="164"/>
        <v>972067</v>
      </c>
      <c r="M263" s="77">
        <f t="shared" si="164"/>
        <v>0</v>
      </c>
      <c r="N263" s="77">
        <f t="shared" si="164"/>
        <v>203000</v>
      </c>
      <c r="O263" s="77">
        <f t="shared" si="164"/>
        <v>0</v>
      </c>
      <c r="P263" s="77">
        <f t="shared" si="164"/>
        <v>203000</v>
      </c>
      <c r="Q263" s="77">
        <f t="shared" si="164"/>
        <v>0</v>
      </c>
      <c r="R263" s="77">
        <f t="shared" si="164"/>
        <v>1175067</v>
      </c>
      <c r="S263" s="77">
        <f t="shared" si="164"/>
        <v>0</v>
      </c>
      <c r="T263" s="77">
        <f t="shared" si="164"/>
        <v>1175067</v>
      </c>
      <c r="U263" s="77">
        <f t="shared" si="164"/>
        <v>0</v>
      </c>
      <c r="V263" s="77">
        <f t="shared" si="164"/>
        <v>935413</v>
      </c>
      <c r="W263" s="77">
        <f t="shared" si="164"/>
        <v>0</v>
      </c>
      <c r="X263" s="77">
        <f t="shared" si="164"/>
        <v>935413</v>
      </c>
      <c r="Y263" s="77">
        <f t="shared" si="164"/>
        <v>0</v>
      </c>
      <c r="Z263" s="77">
        <f t="shared" si="164"/>
        <v>2110480</v>
      </c>
      <c r="AA263" s="77">
        <f t="shared" si="164"/>
        <v>0</v>
      </c>
      <c r="AB263" s="77">
        <f t="shared" si="164"/>
        <v>2110480</v>
      </c>
      <c r="AC263" s="77">
        <f t="shared" si="164"/>
        <v>0</v>
      </c>
      <c r="AD263" s="77">
        <f t="shared" si="164"/>
        <v>0</v>
      </c>
      <c r="AE263" s="77">
        <f t="shared" si="164"/>
        <v>0</v>
      </c>
      <c r="AF263" s="77">
        <f t="shared" si="164"/>
        <v>0</v>
      </c>
      <c r="AG263" s="77">
        <f t="shared" si="164"/>
        <v>0</v>
      </c>
      <c r="AH263" s="77">
        <f t="shared" si="164"/>
        <v>0</v>
      </c>
      <c r="AI263" s="77">
        <f t="shared" si="164"/>
        <v>0</v>
      </c>
      <c r="AJ263" s="77">
        <f t="shared" si="164"/>
        <v>0</v>
      </c>
      <c r="AK263" s="77">
        <f t="shared" si="164"/>
        <v>0</v>
      </c>
      <c r="AL263" s="77">
        <f t="shared" si="164"/>
        <v>0</v>
      </c>
      <c r="AM263" s="77">
        <f t="shared" si="164"/>
        <v>0</v>
      </c>
      <c r="AN263" s="77">
        <f t="shared" si="164"/>
        <v>0</v>
      </c>
      <c r="AO263" s="77">
        <f t="shared" si="164"/>
        <v>0</v>
      </c>
      <c r="AP263" s="77">
        <f t="shared" si="164"/>
        <v>0</v>
      </c>
      <c r="AQ263" s="77">
        <f t="shared" si="164"/>
        <v>0</v>
      </c>
      <c r="AR263" s="77">
        <f t="shared" si="164"/>
        <v>0</v>
      </c>
      <c r="AS263" s="77">
        <f t="shared" si="164"/>
        <v>0</v>
      </c>
      <c r="AT263" s="77">
        <f t="shared" si="165"/>
        <v>0</v>
      </c>
      <c r="AU263" s="77">
        <f t="shared" si="165"/>
        <v>0</v>
      </c>
      <c r="AV263" s="77">
        <f t="shared" si="165"/>
        <v>0</v>
      </c>
      <c r="AW263" s="77">
        <f t="shared" si="165"/>
        <v>0</v>
      </c>
      <c r="AX263" s="77">
        <f t="shared" si="165"/>
        <v>0</v>
      </c>
      <c r="AY263" s="77">
        <f t="shared" si="165"/>
        <v>0</v>
      </c>
      <c r="AZ263" s="77">
        <f t="shared" si="165"/>
        <v>0</v>
      </c>
      <c r="BA263" s="77">
        <f t="shared" si="165"/>
        <v>0</v>
      </c>
      <c r="BB263" s="103">
        <v>0</v>
      </c>
      <c r="BC263" s="103">
        <v>0</v>
      </c>
    </row>
    <row r="264" spans="1:55" s="11" customFormat="1" ht="19.5" customHeight="1" x14ac:dyDescent="0.25">
      <c r="A264" s="27" t="s">
        <v>393</v>
      </c>
      <c r="B264" s="27"/>
      <c r="C264" s="27"/>
      <c r="D264" s="27"/>
      <c r="E264" s="12">
        <v>852</v>
      </c>
      <c r="F264" s="63" t="s">
        <v>477</v>
      </c>
      <c r="G264" s="62" t="s">
        <v>399</v>
      </c>
      <c r="H264" s="60" t="s">
        <v>561</v>
      </c>
      <c r="I264" s="63" t="s">
        <v>397</v>
      </c>
      <c r="J264" s="77">
        <f>'3.ВС'!J349</f>
        <v>972067</v>
      </c>
      <c r="K264" s="77">
        <f>'3.ВС'!K349</f>
        <v>0</v>
      </c>
      <c r="L264" s="77">
        <f>'3.ВС'!L349</f>
        <v>972067</v>
      </c>
      <c r="M264" s="77">
        <f>'3.ВС'!M349</f>
        <v>0</v>
      </c>
      <c r="N264" s="77">
        <f>'3.ВС'!N349</f>
        <v>203000</v>
      </c>
      <c r="O264" s="77">
        <f>'3.ВС'!O349</f>
        <v>0</v>
      </c>
      <c r="P264" s="77">
        <f>'3.ВС'!P349</f>
        <v>203000</v>
      </c>
      <c r="Q264" s="77">
        <f>'3.ВС'!Q349</f>
        <v>0</v>
      </c>
      <c r="R264" s="77">
        <f>'3.ВС'!R349</f>
        <v>1175067</v>
      </c>
      <c r="S264" s="77">
        <f>'3.ВС'!S349</f>
        <v>0</v>
      </c>
      <c r="T264" s="77">
        <f>'3.ВС'!T349</f>
        <v>1175067</v>
      </c>
      <c r="U264" s="77">
        <f>'3.ВС'!U349</f>
        <v>0</v>
      </c>
      <c r="V264" s="77">
        <f>'3.ВС'!V349</f>
        <v>935413</v>
      </c>
      <c r="W264" s="77">
        <f>'3.ВС'!W349</f>
        <v>0</v>
      </c>
      <c r="X264" s="77">
        <f>'3.ВС'!X349</f>
        <v>935413</v>
      </c>
      <c r="Y264" s="77">
        <f>'3.ВС'!Y349</f>
        <v>0</v>
      </c>
      <c r="Z264" s="77">
        <f>'3.ВС'!Z349</f>
        <v>2110480</v>
      </c>
      <c r="AA264" s="77">
        <f>'3.ВС'!AA349</f>
        <v>0</v>
      </c>
      <c r="AB264" s="77">
        <f>'3.ВС'!AB349</f>
        <v>2110480</v>
      </c>
      <c r="AC264" s="77">
        <f>'3.ВС'!AC349</f>
        <v>0</v>
      </c>
      <c r="AD264" s="77">
        <f>'3.ВС'!AD349</f>
        <v>0</v>
      </c>
      <c r="AE264" s="77">
        <f>'3.ВС'!AE349</f>
        <v>0</v>
      </c>
      <c r="AF264" s="77">
        <f>'3.ВС'!AF349</f>
        <v>0</v>
      </c>
      <c r="AG264" s="77">
        <f>'3.ВС'!AG349</f>
        <v>0</v>
      </c>
      <c r="AH264" s="77">
        <f>'3.ВС'!AH349</f>
        <v>0</v>
      </c>
      <c r="AI264" s="77">
        <f>'3.ВС'!AI349</f>
        <v>0</v>
      </c>
      <c r="AJ264" s="77">
        <f>'3.ВС'!AJ349</f>
        <v>0</v>
      </c>
      <c r="AK264" s="77">
        <f>'3.ВС'!AK349</f>
        <v>0</v>
      </c>
      <c r="AL264" s="77">
        <f>'3.ВС'!AL349</f>
        <v>0</v>
      </c>
      <c r="AM264" s="77">
        <f>'3.ВС'!AM349</f>
        <v>0</v>
      </c>
      <c r="AN264" s="77">
        <f>'3.ВС'!AN349</f>
        <v>0</v>
      </c>
      <c r="AO264" s="77">
        <f>'3.ВС'!AO349</f>
        <v>0</v>
      </c>
      <c r="AP264" s="77">
        <f>'3.ВС'!AP349</f>
        <v>0</v>
      </c>
      <c r="AQ264" s="77">
        <f>'3.ВС'!AQ349</f>
        <v>0</v>
      </c>
      <c r="AR264" s="77">
        <f>'3.ВС'!AR349</f>
        <v>0</v>
      </c>
      <c r="AS264" s="77">
        <f>'3.ВС'!AS349</f>
        <v>0</v>
      </c>
      <c r="AT264" s="77">
        <f>'3.ВС'!AT349</f>
        <v>0</v>
      </c>
      <c r="AU264" s="77">
        <f>'3.ВС'!AU349</f>
        <v>0</v>
      </c>
      <c r="AV264" s="77">
        <f>'3.ВС'!AV349</f>
        <v>0</v>
      </c>
      <c r="AW264" s="77">
        <f>'3.ВС'!AW349</f>
        <v>0</v>
      </c>
      <c r="AX264" s="77">
        <f>'3.ВС'!AX349</f>
        <v>0</v>
      </c>
      <c r="AY264" s="77">
        <f>'3.ВС'!AY349</f>
        <v>0</v>
      </c>
      <c r="AZ264" s="77">
        <f>'3.ВС'!AZ349</f>
        <v>0</v>
      </c>
      <c r="BA264" s="77">
        <f>'3.ВС'!BA349</f>
        <v>0</v>
      </c>
      <c r="BB264" s="103">
        <v>0</v>
      </c>
      <c r="BC264" s="103">
        <v>0</v>
      </c>
    </row>
    <row r="265" spans="1:55" s="11" customFormat="1" ht="27.75" hidden="1" customHeight="1" x14ac:dyDescent="0.25">
      <c r="A265" s="27" t="s">
        <v>577</v>
      </c>
      <c r="B265" s="27"/>
      <c r="C265" s="27"/>
      <c r="D265" s="27"/>
      <c r="E265" s="12">
        <v>852</v>
      </c>
      <c r="F265" s="63" t="s">
        <v>477</v>
      </c>
      <c r="G265" s="63" t="s">
        <v>399</v>
      </c>
      <c r="H265" s="60" t="s">
        <v>578</v>
      </c>
      <c r="I265" s="63"/>
      <c r="J265" s="77">
        <f t="shared" ref="J265:AT266" si="166">J266</f>
        <v>5109180</v>
      </c>
      <c r="K265" s="77">
        <f t="shared" si="166"/>
        <v>4853721</v>
      </c>
      <c r="L265" s="77">
        <f t="shared" si="166"/>
        <v>255459</v>
      </c>
      <c r="M265" s="77">
        <f t="shared" si="166"/>
        <v>0</v>
      </c>
      <c r="N265" s="77">
        <f t="shared" si="166"/>
        <v>0</v>
      </c>
      <c r="O265" s="77">
        <f t="shared" si="166"/>
        <v>0</v>
      </c>
      <c r="P265" s="77">
        <f t="shared" si="166"/>
        <v>0</v>
      </c>
      <c r="Q265" s="77">
        <f t="shared" si="166"/>
        <v>0</v>
      </c>
      <c r="R265" s="77">
        <f t="shared" si="166"/>
        <v>5109180</v>
      </c>
      <c r="S265" s="77">
        <f t="shared" si="166"/>
        <v>4853721</v>
      </c>
      <c r="T265" s="77">
        <f t="shared" si="166"/>
        <v>255459</v>
      </c>
      <c r="U265" s="77">
        <f t="shared" si="166"/>
        <v>0</v>
      </c>
      <c r="V265" s="77">
        <f t="shared" si="166"/>
        <v>0</v>
      </c>
      <c r="W265" s="77">
        <f t="shared" si="166"/>
        <v>0</v>
      </c>
      <c r="X265" s="77">
        <f t="shared" si="166"/>
        <v>0</v>
      </c>
      <c r="Y265" s="77">
        <f t="shared" si="166"/>
        <v>0</v>
      </c>
      <c r="Z265" s="77">
        <f t="shared" si="166"/>
        <v>5109180</v>
      </c>
      <c r="AA265" s="77">
        <f t="shared" si="166"/>
        <v>4853721</v>
      </c>
      <c r="AB265" s="77">
        <f t="shared" si="166"/>
        <v>255459</v>
      </c>
      <c r="AC265" s="77">
        <f t="shared" si="166"/>
        <v>0</v>
      </c>
      <c r="AD265" s="77">
        <f t="shared" si="166"/>
        <v>5125942</v>
      </c>
      <c r="AE265" s="77">
        <f t="shared" si="166"/>
        <v>4869644</v>
      </c>
      <c r="AF265" s="77">
        <f t="shared" si="166"/>
        <v>256298</v>
      </c>
      <c r="AG265" s="77">
        <f t="shared" si="166"/>
        <v>0</v>
      </c>
      <c r="AH265" s="77">
        <f t="shared" si="166"/>
        <v>-0.95</v>
      </c>
      <c r="AI265" s="77">
        <f t="shared" si="166"/>
        <v>0</v>
      </c>
      <c r="AJ265" s="77">
        <f t="shared" si="166"/>
        <v>-0.95</v>
      </c>
      <c r="AK265" s="77">
        <f t="shared" si="166"/>
        <v>0</v>
      </c>
      <c r="AL265" s="77">
        <f t="shared" si="166"/>
        <v>5125941.05</v>
      </c>
      <c r="AM265" s="77">
        <f t="shared" si="166"/>
        <v>4869644</v>
      </c>
      <c r="AN265" s="77">
        <f t="shared" si="166"/>
        <v>256297.05</v>
      </c>
      <c r="AO265" s="77">
        <f t="shared" si="166"/>
        <v>0</v>
      </c>
      <c r="AP265" s="77">
        <f t="shared" si="166"/>
        <v>5150551</v>
      </c>
      <c r="AQ265" s="77">
        <f t="shared" si="166"/>
        <v>4893023</v>
      </c>
      <c r="AR265" s="77">
        <f t="shared" si="166"/>
        <v>257528</v>
      </c>
      <c r="AS265" s="77">
        <f t="shared" si="166"/>
        <v>0</v>
      </c>
      <c r="AT265" s="77">
        <f t="shared" si="166"/>
        <v>-0.47</v>
      </c>
      <c r="AU265" s="77">
        <f t="shared" ref="AT265:BA266" si="167">AU266</f>
        <v>0</v>
      </c>
      <c r="AV265" s="77">
        <f t="shared" si="167"/>
        <v>-0.47</v>
      </c>
      <c r="AW265" s="77">
        <f t="shared" si="167"/>
        <v>0</v>
      </c>
      <c r="AX265" s="77">
        <f t="shared" si="167"/>
        <v>5150550.53</v>
      </c>
      <c r="AY265" s="77">
        <f t="shared" si="167"/>
        <v>4893023</v>
      </c>
      <c r="AZ265" s="77">
        <f t="shared" si="167"/>
        <v>257527.53</v>
      </c>
      <c r="BA265" s="77">
        <f t="shared" si="167"/>
        <v>0</v>
      </c>
      <c r="BB265" s="103">
        <v>0</v>
      </c>
      <c r="BC265" s="103">
        <v>0</v>
      </c>
    </row>
    <row r="266" spans="1:55" s="11" customFormat="1" ht="27.75" hidden="1" customHeight="1" x14ac:dyDescent="0.25">
      <c r="A266" s="27" t="s">
        <v>392</v>
      </c>
      <c r="B266" s="27"/>
      <c r="C266" s="27"/>
      <c r="D266" s="27"/>
      <c r="E266" s="12">
        <v>852</v>
      </c>
      <c r="F266" s="63" t="s">
        <v>477</v>
      </c>
      <c r="G266" s="63" t="s">
        <v>399</v>
      </c>
      <c r="H266" s="60" t="s">
        <v>578</v>
      </c>
      <c r="I266" s="63" t="s">
        <v>396</v>
      </c>
      <c r="J266" s="77">
        <f t="shared" si="166"/>
        <v>5109180</v>
      </c>
      <c r="K266" s="77">
        <f t="shared" si="166"/>
        <v>4853721</v>
      </c>
      <c r="L266" s="77">
        <f t="shared" si="166"/>
        <v>255459</v>
      </c>
      <c r="M266" s="77">
        <f t="shared" si="166"/>
        <v>0</v>
      </c>
      <c r="N266" s="77">
        <f t="shared" si="166"/>
        <v>0</v>
      </c>
      <c r="O266" s="77">
        <f t="shared" si="166"/>
        <v>0</v>
      </c>
      <c r="P266" s="77">
        <f t="shared" si="166"/>
        <v>0</v>
      </c>
      <c r="Q266" s="77">
        <f t="shared" si="166"/>
        <v>0</v>
      </c>
      <c r="R266" s="77">
        <f t="shared" si="166"/>
        <v>5109180</v>
      </c>
      <c r="S266" s="77">
        <f t="shared" si="166"/>
        <v>4853721</v>
      </c>
      <c r="T266" s="77">
        <f t="shared" si="166"/>
        <v>255459</v>
      </c>
      <c r="U266" s="77">
        <f t="shared" si="166"/>
        <v>0</v>
      </c>
      <c r="V266" s="77">
        <f t="shared" si="166"/>
        <v>0</v>
      </c>
      <c r="W266" s="77">
        <f t="shared" si="166"/>
        <v>0</v>
      </c>
      <c r="X266" s="77">
        <f t="shared" si="166"/>
        <v>0</v>
      </c>
      <c r="Y266" s="77">
        <f t="shared" si="166"/>
        <v>0</v>
      </c>
      <c r="Z266" s="77">
        <f t="shared" si="166"/>
        <v>5109180</v>
      </c>
      <c r="AA266" s="77">
        <f t="shared" si="166"/>
        <v>4853721</v>
      </c>
      <c r="AB266" s="77">
        <f t="shared" si="166"/>
        <v>255459</v>
      </c>
      <c r="AC266" s="77">
        <f t="shared" si="166"/>
        <v>0</v>
      </c>
      <c r="AD266" s="77">
        <f t="shared" si="166"/>
        <v>5125942</v>
      </c>
      <c r="AE266" s="77">
        <f t="shared" si="166"/>
        <v>4869644</v>
      </c>
      <c r="AF266" s="77">
        <f t="shared" si="166"/>
        <v>256298</v>
      </c>
      <c r="AG266" s="77">
        <f t="shared" si="166"/>
        <v>0</v>
      </c>
      <c r="AH266" s="77">
        <f t="shared" si="166"/>
        <v>-0.95</v>
      </c>
      <c r="AI266" s="77">
        <f t="shared" si="166"/>
        <v>0</v>
      </c>
      <c r="AJ266" s="77">
        <f t="shared" si="166"/>
        <v>-0.95</v>
      </c>
      <c r="AK266" s="77">
        <f t="shared" si="166"/>
        <v>0</v>
      </c>
      <c r="AL266" s="77">
        <f t="shared" si="166"/>
        <v>5125941.05</v>
      </c>
      <c r="AM266" s="77">
        <f t="shared" si="166"/>
        <v>4869644</v>
      </c>
      <c r="AN266" s="77">
        <f t="shared" si="166"/>
        <v>256297.05</v>
      </c>
      <c r="AO266" s="77">
        <f t="shared" si="166"/>
        <v>0</v>
      </c>
      <c r="AP266" s="77">
        <f t="shared" si="166"/>
        <v>5150551</v>
      </c>
      <c r="AQ266" s="77">
        <f t="shared" si="166"/>
        <v>4893023</v>
      </c>
      <c r="AR266" s="77">
        <f t="shared" si="166"/>
        <v>257528</v>
      </c>
      <c r="AS266" s="77">
        <f t="shared" si="166"/>
        <v>0</v>
      </c>
      <c r="AT266" s="77">
        <f t="shared" si="167"/>
        <v>-0.47</v>
      </c>
      <c r="AU266" s="77">
        <f t="shared" si="167"/>
        <v>0</v>
      </c>
      <c r="AV266" s="77">
        <f t="shared" si="167"/>
        <v>-0.47</v>
      </c>
      <c r="AW266" s="77">
        <f t="shared" si="167"/>
        <v>0</v>
      </c>
      <c r="AX266" s="77">
        <f t="shared" si="167"/>
        <v>5150550.53</v>
      </c>
      <c r="AY266" s="77">
        <f t="shared" si="167"/>
        <v>4893023</v>
      </c>
      <c r="AZ266" s="77">
        <f t="shared" si="167"/>
        <v>257527.53</v>
      </c>
      <c r="BA266" s="77">
        <f t="shared" si="167"/>
        <v>0</v>
      </c>
      <c r="BB266" s="103">
        <v>0</v>
      </c>
      <c r="BC266" s="103">
        <v>0</v>
      </c>
    </row>
    <row r="267" spans="1:55" s="11" customFormat="1" ht="27.75" hidden="1" customHeight="1" x14ac:dyDescent="0.25">
      <c r="A267" s="27" t="s">
        <v>393</v>
      </c>
      <c r="B267" s="27"/>
      <c r="C267" s="27"/>
      <c r="D267" s="27"/>
      <c r="E267" s="12">
        <v>852</v>
      </c>
      <c r="F267" s="63" t="s">
        <v>477</v>
      </c>
      <c r="G267" s="63" t="s">
        <v>399</v>
      </c>
      <c r="H267" s="60" t="s">
        <v>578</v>
      </c>
      <c r="I267" s="63" t="s">
        <v>397</v>
      </c>
      <c r="J267" s="77">
        <f>'3.ВС'!J352</f>
        <v>5109180</v>
      </c>
      <c r="K267" s="77">
        <f>'3.ВС'!K352</f>
        <v>4853721</v>
      </c>
      <c r="L267" s="77">
        <f>'3.ВС'!L352</f>
        <v>255459</v>
      </c>
      <c r="M267" s="77">
        <f>'3.ВС'!M352</f>
        <v>0</v>
      </c>
      <c r="N267" s="77">
        <f>'3.ВС'!N352</f>
        <v>0</v>
      </c>
      <c r="O267" s="77">
        <f>'3.ВС'!O352</f>
        <v>0</v>
      </c>
      <c r="P267" s="77">
        <f>'3.ВС'!P352</f>
        <v>0</v>
      </c>
      <c r="Q267" s="77">
        <f>'3.ВС'!Q352</f>
        <v>0</v>
      </c>
      <c r="R267" s="77">
        <f>'3.ВС'!R352</f>
        <v>5109180</v>
      </c>
      <c r="S267" s="77">
        <f>'3.ВС'!S352</f>
        <v>4853721</v>
      </c>
      <c r="T267" s="77">
        <f>'3.ВС'!T352</f>
        <v>255459</v>
      </c>
      <c r="U267" s="77">
        <f>'3.ВС'!U352</f>
        <v>0</v>
      </c>
      <c r="V267" s="77">
        <f>'3.ВС'!V352</f>
        <v>0</v>
      </c>
      <c r="W267" s="77">
        <f>'3.ВС'!W352</f>
        <v>0</v>
      </c>
      <c r="X267" s="77">
        <f>'3.ВС'!X352</f>
        <v>0</v>
      </c>
      <c r="Y267" s="77">
        <f>'3.ВС'!Y352</f>
        <v>0</v>
      </c>
      <c r="Z267" s="77">
        <f>'3.ВС'!Z352</f>
        <v>5109180</v>
      </c>
      <c r="AA267" s="77">
        <f>'3.ВС'!AA352</f>
        <v>4853721</v>
      </c>
      <c r="AB267" s="77">
        <f>'3.ВС'!AB352</f>
        <v>255459</v>
      </c>
      <c r="AC267" s="77">
        <f>'3.ВС'!AC352</f>
        <v>0</v>
      </c>
      <c r="AD267" s="77">
        <f>'3.ВС'!AD352</f>
        <v>5125942</v>
      </c>
      <c r="AE267" s="77">
        <f>'3.ВС'!AE352</f>
        <v>4869644</v>
      </c>
      <c r="AF267" s="77">
        <f>'3.ВС'!AF352</f>
        <v>256298</v>
      </c>
      <c r="AG267" s="77">
        <f>'3.ВС'!AG352</f>
        <v>0</v>
      </c>
      <c r="AH267" s="77">
        <f>'3.ВС'!AH352</f>
        <v>-0.95</v>
      </c>
      <c r="AI267" s="77">
        <f>'3.ВС'!AI352</f>
        <v>0</v>
      </c>
      <c r="AJ267" s="77">
        <f>'3.ВС'!AJ352</f>
        <v>-0.95</v>
      </c>
      <c r="AK267" s="77">
        <f>'3.ВС'!AK352</f>
        <v>0</v>
      </c>
      <c r="AL267" s="77">
        <f>'3.ВС'!AL352</f>
        <v>5125941.05</v>
      </c>
      <c r="AM267" s="77">
        <f>'3.ВС'!AM352</f>
        <v>4869644</v>
      </c>
      <c r="AN267" s="77">
        <f>'3.ВС'!AN352</f>
        <v>256297.05</v>
      </c>
      <c r="AO267" s="77">
        <f>'3.ВС'!AO352</f>
        <v>0</v>
      </c>
      <c r="AP267" s="77">
        <f>'3.ВС'!AP352</f>
        <v>5150551</v>
      </c>
      <c r="AQ267" s="77">
        <f>'3.ВС'!AQ352</f>
        <v>4893023</v>
      </c>
      <c r="AR267" s="77">
        <f>'3.ВС'!AR352</f>
        <v>257528</v>
      </c>
      <c r="AS267" s="77">
        <f>'3.ВС'!AS352</f>
        <v>0</v>
      </c>
      <c r="AT267" s="77">
        <f>'3.ВС'!AT352</f>
        <v>-0.47</v>
      </c>
      <c r="AU267" s="77">
        <f>'3.ВС'!AU352</f>
        <v>0</v>
      </c>
      <c r="AV267" s="77">
        <f>'3.ВС'!AV352</f>
        <v>-0.47</v>
      </c>
      <c r="AW267" s="77">
        <f>'3.ВС'!AW352</f>
        <v>0</v>
      </c>
      <c r="AX267" s="77">
        <f>'3.ВС'!AX352</f>
        <v>5150550.53</v>
      </c>
      <c r="AY267" s="77">
        <f>'3.ВС'!AY352</f>
        <v>4893023</v>
      </c>
      <c r="AZ267" s="77">
        <f>'3.ВС'!AZ352</f>
        <v>257527.53</v>
      </c>
      <c r="BA267" s="77">
        <f>'3.ВС'!BA352</f>
        <v>0</v>
      </c>
      <c r="BB267" s="103">
        <v>0</v>
      </c>
      <c r="BC267" s="103">
        <v>0</v>
      </c>
    </row>
    <row r="268" spans="1:55" s="11" customFormat="1" ht="27.75" hidden="1" customHeight="1" x14ac:dyDescent="0.25">
      <c r="A268" s="27" t="s">
        <v>579</v>
      </c>
      <c r="B268" s="103"/>
      <c r="C268" s="103"/>
      <c r="D268" s="103"/>
      <c r="E268" s="12">
        <v>852</v>
      </c>
      <c r="F268" s="63" t="s">
        <v>477</v>
      </c>
      <c r="G268" s="62" t="s">
        <v>399</v>
      </c>
      <c r="H268" s="145" t="s">
        <v>580</v>
      </c>
      <c r="I268" s="63"/>
      <c r="J268" s="77">
        <f t="shared" ref="J268:AT269" si="168">J269</f>
        <v>236180</v>
      </c>
      <c r="K268" s="77">
        <f t="shared" si="168"/>
        <v>224370</v>
      </c>
      <c r="L268" s="77">
        <f t="shared" si="168"/>
        <v>11810</v>
      </c>
      <c r="M268" s="77">
        <f t="shared" si="168"/>
        <v>0</v>
      </c>
      <c r="N268" s="77">
        <f t="shared" si="168"/>
        <v>-1.04</v>
      </c>
      <c r="O268" s="77">
        <f t="shared" si="168"/>
        <v>0</v>
      </c>
      <c r="P268" s="77">
        <f t="shared" si="168"/>
        <v>-1.04</v>
      </c>
      <c r="Q268" s="77">
        <f t="shared" si="168"/>
        <v>0</v>
      </c>
      <c r="R268" s="77">
        <f t="shared" si="168"/>
        <v>236178.96</v>
      </c>
      <c r="S268" s="77">
        <f t="shared" si="168"/>
        <v>224370</v>
      </c>
      <c r="T268" s="77">
        <f t="shared" si="168"/>
        <v>11808.96</v>
      </c>
      <c r="U268" s="77">
        <f t="shared" si="168"/>
        <v>0</v>
      </c>
      <c r="V268" s="77">
        <f t="shared" si="168"/>
        <v>0</v>
      </c>
      <c r="W268" s="77">
        <f t="shared" si="168"/>
        <v>0</v>
      </c>
      <c r="X268" s="77">
        <f t="shared" si="168"/>
        <v>0</v>
      </c>
      <c r="Y268" s="77">
        <f t="shared" si="168"/>
        <v>0</v>
      </c>
      <c r="Z268" s="77">
        <f t="shared" si="168"/>
        <v>236178.96</v>
      </c>
      <c r="AA268" s="77">
        <f t="shared" si="168"/>
        <v>224370</v>
      </c>
      <c r="AB268" s="77">
        <f t="shared" si="168"/>
        <v>11808.96</v>
      </c>
      <c r="AC268" s="77">
        <f t="shared" si="168"/>
        <v>0</v>
      </c>
      <c r="AD268" s="77">
        <f t="shared" si="168"/>
        <v>181524</v>
      </c>
      <c r="AE268" s="77">
        <f t="shared" si="168"/>
        <v>172447</v>
      </c>
      <c r="AF268" s="77">
        <f t="shared" si="168"/>
        <v>9077</v>
      </c>
      <c r="AG268" s="77">
        <f t="shared" si="168"/>
        <v>0</v>
      </c>
      <c r="AH268" s="77">
        <f t="shared" si="168"/>
        <v>-0.84</v>
      </c>
      <c r="AI268" s="77">
        <f t="shared" si="168"/>
        <v>0</v>
      </c>
      <c r="AJ268" s="77">
        <f t="shared" si="168"/>
        <v>-0.84</v>
      </c>
      <c r="AK268" s="77">
        <f t="shared" si="168"/>
        <v>0</v>
      </c>
      <c r="AL268" s="77">
        <f t="shared" si="168"/>
        <v>181523.16</v>
      </c>
      <c r="AM268" s="77">
        <f t="shared" si="168"/>
        <v>172447</v>
      </c>
      <c r="AN268" s="77">
        <f t="shared" si="168"/>
        <v>9076.16</v>
      </c>
      <c r="AO268" s="77">
        <f t="shared" si="168"/>
        <v>0</v>
      </c>
      <c r="AP268" s="77">
        <f t="shared" si="168"/>
        <v>221047</v>
      </c>
      <c r="AQ268" s="77">
        <f t="shared" si="168"/>
        <v>209994</v>
      </c>
      <c r="AR268" s="77">
        <f t="shared" si="168"/>
        <v>11053</v>
      </c>
      <c r="AS268" s="77">
        <f t="shared" si="168"/>
        <v>0</v>
      </c>
      <c r="AT268" s="77">
        <f t="shared" si="168"/>
        <v>-0.68</v>
      </c>
      <c r="AU268" s="77">
        <f t="shared" ref="AT268:BA269" si="169">AU269</f>
        <v>0</v>
      </c>
      <c r="AV268" s="77">
        <f t="shared" si="169"/>
        <v>-0.68</v>
      </c>
      <c r="AW268" s="77">
        <f t="shared" si="169"/>
        <v>0</v>
      </c>
      <c r="AX268" s="77">
        <f t="shared" si="169"/>
        <v>221046.32</v>
      </c>
      <c r="AY268" s="77">
        <f t="shared" si="169"/>
        <v>209994</v>
      </c>
      <c r="AZ268" s="77">
        <f t="shared" si="169"/>
        <v>11052.32</v>
      </c>
      <c r="BA268" s="77">
        <f t="shared" si="169"/>
        <v>0</v>
      </c>
      <c r="BB268" s="103">
        <v>0</v>
      </c>
      <c r="BC268" s="103">
        <v>0</v>
      </c>
    </row>
    <row r="269" spans="1:55" s="11" customFormat="1" ht="27.75" hidden="1" customHeight="1" x14ac:dyDescent="0.25">
      <c r="A269" s="27" t="s">
        <v>392</v>
      </c>
      <c r="B269" s="103"/>
      <c r="C269" s="103"/>
      <c r="D269" s="103"/>
      <c r="E269" s="12">
        <v>852</v>
      </c>
      <c r="F269" s="63" t="s">
        <v>477</v>
      </c>
      <c r="G269" s="62" t="s">
        <v>399</v>
      </c>
      <c r="H269" s="145" t="s">
        <v>580</v>
      </c>
      <c r="I269" s="63" t="s">
        <v>396</v>
      </c>
      <c r="J269" s="77">
        <f t="shared" si="168"/>
        <v>236180</v>
      </c>
      <c r="K269" s="77">
        <f t="shared" si="168"/>
        <v>224370</v>
      </c>
      <c r="L269" s="77">
        <f t="shared" si="168"/>
        <v>11810</v>
      </c>
      <c r="M269" s="77">
        <f t="shared" si="168"/>
        <v>0</v>
      </c>
      <c r="N269" s="77">
        <f t="shared" si="168"/>
        <v>-1.04</v>
      </c>
      <c r="O269" s="77">
        <f t="shared" si="168"/>
        <v>0</v>
      </c>
      <c r="P269" s="77">
        <f t="shared" si="168"/>
        <v>-1.04</v>
      </c>
      <c r="Q269" s="77">
        <f t="shared" si="168"/>
        <v>0</v>
      </c>
      <c r="R269" s="77">
        <f t="shared" si="168"/>
        <v>236178.96</v>
      </c>
      <c r="S269" s="77">
        <f t="shared" si="168"/>
        <v>224370</v>
      </c>
      <c r="T269" s="77">
        <f t="shared" si="168"/>
        <v>11808.96</v>
      </c>
      <c r="U269" s="77">
        <f t="shared" si="168"/>
        <v>0</v>
      </c>
      <c r="V269" s="77">
        <f t="shared" si="168"/>
        <v>0</v>
      </c>
      <c r="W269" s="77">
        <f t="shared" si="168"/>
        <v>0</v>
      </c>
      <c r="X269" s="77">
        <f t="shared" si="168"/>
        <v>0</v>
      </c>
      <c r="Y269" s="77">
        <f t="shared" si="168"/>
        <v>0</v>
      </c>
      <c r="Z269" s="77">
        <f t="shared" si="168"/>
        <v>236178.96</v>
      </c>
      <c r="AA269" s="77">
        <f t="shared" si="168"/>
        <v>224370</v>
      </c>
      <c r="AB269" s="77">
        <f t="shared" si="168"/>
        <v>11808.96</v>
      </c>
      <c r="AC269" s="77">
        <f t="shared" si="168"/>
        <v>0</v>
      </c>
      <c r="AD269" s="77">
        <f t="shared" si="168"/>
        <v>181524</v>
      </c>
      <c r="AE269" s="77">
        <f t="shared" si="168"/>
        <v>172447</v>
      </c>
      <c r="AF269" s="77">
        <f t="shared" si="168"/>
        <v>9077</v>
      </c>
      <c r="AG269" s="77">
        <f t="shared" si="168"/>
        <v>0</v>
      </c>
      <c r="AH269" s="77">
        <f t="shared" si="168"/>
        <v>-0.84</v>
      </c>
      <c r="AI269" s="77">
        <f t="shared" si="168"/>
        <v>0</v>
      </c>
      <c r="AJ269" s="77">
        <f t="shared" si="168"/>
        <v>-0.84</v>
      </c>
      <c r="AK269" s="77">
        <f t="shared" si="168"/>
        <v>0</v>
      </c>
      <c r="AL269" s="77">
        <f t="shared" si="168"/>
        <v>181523.16</v>
      </c>
      <c r="AM269" s="77">
        <f t="shared" si="168"/>
        <v>172447</v>
      </c>
      <c r="AN269" s="77">
        <f t="shared" si="168"/>
        <v>9076.16</v>
      </c>
      <c r="AO269" s="77">
        <f t="shared" si="168"/>
        <v>0</v>
      </c>
      <c r="AP269" s="77">
        <f t="shared" si="168"/>
        <v>221047</v>
      </c>
      <c r="AQ269" s="77">
        <f t="shared" si="168"/>
        <v>209994</v>
      </c>
      <c r="AR269" s="77">
        <f t="shared" si="168"/>
        <v>11053</v>
      </c>
      <c r="AS269" s="77">
        <f t="shared" si="168"/>
        <v>0</v>
      </c>
      <c r="AT269" s="77">
        <f t="shared" si="169"/>
        <v>-0.68</v>
      </c>
      <c r="AU269" s="77">
        <f t="shared" si="169"/>
        <v>0</v>
      </c>
      <c r="AV269" s="77">
        <f t="shared" si="169"/>
        <v>-0.68</v>
      </c>
      <c r="AW269" s="77">
        <f t="shared" si="169"/>
        <v>0</v>
      </c>
      <c r="AX269" s="77">
        <f t="shared" si="169"/>
        <v>221046.32</v>
      </c>
      <c r="AY269" s="77">
        <f t="shared" si="169"/>
        <v>209994</v>
      </c>
      <c r="AZ269" s="77">
        <f t="shared" si="169"/>
        <v>11052.32</v>
      </c>
      <c r="BA269" s="77">
        <f t="shared" si="169"/>
        <v>0</v>
      </c>
      <c r="BB269" s="103">
        <v>0</v>
      </c>
      <c r="BC269" s="103">
        <v>0</v>
      </c>
    </row>
    <row r="270" spans="1:55" s="11" customFormat="1" ht="27.75" hidden="1" customHeight="1" x14ac:dyDescent="0.25">
      <c r="A270" s="27" t="s">
        <v>393</v>
      </c>
      <c r="B270" s="103"/>
      <c r="C270" s="103"/>
      <c r="D270" s="103"/>
      <c r="E270" s="12">
        <v>852</v>
      </c>
      <c r="F270" s="63" t="s">
        <v>477</v>
      </c>
      <c r="G270" s="62" t="s">
        <v>399</v>
      </c>
      <c r="H270" s="145" t="s">
        <v>580</v>
      </c>
      <c r="I270" s="63" t="s">
        <v>397</v>
      </c>
      <c r="J270" s="77">
        <f>'3.ВС'!J355</f>
        <v>236180</v>
      </c>
      <c r="K270" s="77">
        <f>'3.ВС'!K355</f>
        <v>224370</v>
      </c>
      <c r="L270" s="77">
        <f>'3.ВС'!L355</f>
        <v>11810</v>
      </c>
      <c r="M270" s="77">
        <f>'3.ВС'!M355</f>
        <v>0</v>
      </c>
      <c r="N270" s="77">
        <f>'3.ВС'!N355</f>
        <v>-1.04</v>
      </c>
      <c r="O270" s="77">
        <f>'3.ВС'!O355</f>
        <v>0</v>
      </c>
      <c r="P270" s="77">
        <f>'3.ВС'!P355</f>
        <v>-1.04</v>
      </c>
      <c r="Q270" s="77">
        <f>'3.ВС'!Q355</f>
        <v>0</v>
      </c>
      <c r="R270" s="77">
        <f>'3.ВС'!R355</f>
        <v>236178.96</v>
      </c>
      <c r="S270" s="77">
        <f>'3.ВС'!S355</f>
        <v>224370</v>
      </c>
      <c r="T270" s="77">
        <f>'3.ВС'!T355</f>
        <v>11808.96</v>
      </c>
      <c r="U270" s="77">
        <f>'3.ВС'!U355</f>
        <v>0</v>
      </c>
      <c r="V270" s="77">
        <f>'3.ВС'!V355</f>
        <v>0</v>
      </c>
      <c r="W270" s="77">
        <f>'3.ВС'!W355</f>
        <v>0</v>
      </c>
      <c r="X270" s="77">
        <f>'3.ВС'!X355</f>
        <v>0</v>
      </c>
      <c r="Y270" s="77">
        <f>'3.ВС'!Y355</f>
        <v>0</v>
      </c>
      <c r="Z270" s="77">
        <f>'3.ВС'!Z355</f>
        <v>236178.96</v>
      </c>
      <c r="AA270" s="77">
        <f>'3.ВС'!AA355</f>
        <v>224370</v>
      </c>
      <c r="AB270" s="77">
        <f>'3.ВС'!AB355</f>
        <v>11808.96</v>
      </c>
      <c r="AC270" s="77">
        <f>'3.ВС'!AC355</f>
        <v>0</v>
      </c>
      <c r="AD270" s="77">
        <f>'3.ВС'!AD355</f>
        <v>181524</v>
      </c>
      <c r="AE270" s="77">
        <f>'3.ВС'!AE355</f>
        <v>172447</v>
      </c>
      <c r="AF270" s="77">
        <f>'3.ВС'!AF355</f>
        <v>9077</v>
      </c>
      <c r="AG270" s="77">
        <f>'3.ВС'!AG355</f>
        <v>0</v>
      </c>
      <c r="AH270" s="77">
        <f>'3.ВС'!AH355</f>
        <v>-0.84</v>
      </c>
      <c r="AI270" s="77">
        <f>'3.ВС'!AI355</f>
        <v>0</v>
      </c>
      <c r="AJ270" s="77">
        <f>'3.ВС'!AJ355</f>
        <v>-0.84</v>
      </c>
      <c r="AK270" s="77">
        <f>'3.ВС'!AK355</f>
        <v>0</v>
      </c>
      <c r="AL270" s="77">
        <f>'3.ВС'!AL355</f>
        <v>181523.16</v>
      </c>
      <c r="AM270" s="77">
        <f>'3.ВС'!AM355</f>
        <v>172447</v>
      </c>
      <c r="AN270" s="77">
        <f>'3.ВС'!AN355</f>
        <v>9076.16</v>
      </c>
      <c r="AO270" s="77">
        <f>'3.ВС'!AO355</f>
        <v>0</v>
      </c>
      <c r="AP270" s="77">
        <f>'3.ВС'!AP355</f>
        <v>221047</v>
      </c>
      <c r="AQ270" s="77">
        <f>'3.ВС'!AQ355</f>
        <v>209994</v>
      </c>
      <c r="AR270" s="77">
        <f>'3.ВС'!AR355</f>
        <v>11053</v>
      </c>
      <c r="AS270" s="77">
        <f>'3.ВС'!AS355</f>
        <v>0</v>
      </c>
      <c r="AT270" s="77">
        <f>'3.ВС'!AT355</f>
        <v>-0.68</v>
      </c>
      <c r="AU270" s="77">
        <f>'3.ВС'!AU355</f>
        <v>0</v>
      </c>
      <c r="AV270" s="77">
        <f>'3.ВС'!AV355</f>
        <v>-0.68</v>
      </c>
      <c r="AW270" s="77">
        <f>'3.ВС'!AW355</f>
        <v>0</v>
      </c>
      <c r="AX270" s="77">
        <f>'3.ВС'!AX355</f>
        <v>221046.32</v>
      </c>
      <c r="AY270" s="77">
        <f>'3.ВС'!AY355</f>
        <v>209994</v>
      </c>
      <c r="AZ270" s="77">
        <f>'3.ВС'!AZ355</f>
        <v>11052.32</v>
      </c>
      <c r="BA270" s="77">
        <f>'3.ВС'!BA355</f>
        <v>0</v>
      </c>
      <c r="BB270" s="103">
        <v>0</v>
      </c>
      <c r="BC270" s="103">
        <v>0</v>
      </c>
    </row>
    <row r="271" spans="1:55" s="11" customFormat="1" ht="27.75" hidden="1" customHeight="1" x14ac:dyDescent="0.25">
      <c r="A271" s="27" t="s">
        <v>581</v>
      </c>
      <c r="B271" s="103"/>
      <c r="C271" s="103"/>
      <c r="D271" s="103"/>
      <c r="E271" s="12">
        <v>852</v>
      </c>
      <c r="F271" s="63" t="s">
        <v>477</v>
      </c>
      <c r="G271" s="62" t="s">
        <v>399</v>
      </c>
      <c r="H271" s="145" t="s">
        <v>582</v>
      </c>
      <c r="I271" s="63"/>
      <c r="J271" s="77">
        <f t="shared" ref="J271:AT272" si="170">J272</f>
        <v>164474</v>
      </c>
      <c r="K271" s="77">
        <f t="shared" si="170"/>
        <v>156250</v>
      </c>
      <c r="L271" s="77">
        <f t="shared" si="170"/>
        <v>8224</v>
      </c>
      <c r="M271" s="77">
        <f t="shared" si="170"/>
        <v>0</v>
      </c>
      <c r="N271" s="77">
        <f t="shared" si="170"/>
        <v>-0.32</v>
      </c>
      <c r="O271" s="77">
        <f t="shared" si="170"/>
        <v>0</v>
      </c>
      <c r="P271" s="77">
        <f t="shared" si="170"/>
        <v>-0.32</v>
      </c>
      <c r="Q271" s="77">
        <f t="shared" si="170"/>
        <v>0</v>
      </c>
      <c r="R271" s="77">
        <f t="shared" si="170"/>
        <v>164473.68</v>
      </c>
      <c r="S271" s="77">
        <f t="shared" si="170"/>
        <v>156250</v>
      </c>
      <c r="T271" s="77">
        <f t="shared" si="170"/>
        <v>8223.68</v>
      </c>
      <c r="U271" s="77">
        <f t="shared" si="170"/>
        <v>0</v>
      </c>
      <c r="V271" s="77">
        <f t="shared" si="170"/>
        <v>0</v>
      </c>
      <c r="W271" s="77">
        <f t="shared" si="170"/>
        <v>0</v>
      </c>
      <c r="X271" s="77">
        <f t="shared" si="170"/>
        <v>0</v>
      </c>
      <c r="Y271" s="77">
        <f t="shared" si="170"/>
        <v>0</v>
      </c>
      <c r="Z271" s="77">
        <f t="shared" si="170"/>
        <v>164473.68</v>
      </c>
      <c r="AA271" s="77">
        <f t="shared" si="170"/>
        <v>156250</v>
      </c>
      <c r="AB271" s="77">
        <f t="shared" si="170"/>
        <v>8223.68</v>
      </c>
      <c r="AC271" s="77">
        <f t="shared" si="170"/>
        <v>0</v>
      </c>
      <c r="AD271" s="77">
        <f t="shared" si="170"/>
        <v>328948</v>
      </c>
      <c r="AE271" s="77">
        <f t="shared" si="170"/>
        <v>312500</v>
      </c>
      <c r="AF271" s="77">
        <f t="shared" si="170"/>
        <v>16448</v>
      </c>
      <c r="AG271" s="77">
        <f t="shared" si="170"/>
        <v>0</v>
      </c>
      <c r="AH271" s="77">
        <f t="shared" si="170"/>
        <v>-0.63</v>
      </c>
      <c r="AI271" s="77">
        <f t="shared" si="170"/>
        <v>0</v>
      </c>
      <c r="AJ271" s="77">
        <f t="shared" si="170"/>
        <v>-0.63</v>
      </c>
      <c r="AK271" s="77">
        <f t="shared" si="170"/>
        <v>0</v>
      </c>
      <c r="AL271" s="77">
        <f t="shared" si="170"/>
        <v>328947.37</v>
      </c>
      <c r="AM271" s="77">
        <f t="shared" si="170"/>
        <v>312500</v>
      </c>
      <c r="AN271" s="77">
        <f t="shared" si="170"/>
        <v>16447.37</v>
      </c>
      <c r="AO271" s="77">
        <f t="shared" si="170"/>
        <v>0</v>
      </c>
      <c r="AP271" s="77">
        <f t="shared" si="170"/>
        <v>279958</v>
      </c>
      <c r="AQ271" s="77">
        <f t="shared" si="170"/>
        <v>265960</v>
      </c>
      <c r="AR271" s="77">
        <f t="shared" si="170"/>
        <v>13998</v>
      </c>
      <c r="AS271" s="77">
        <f t="shared" si="170"/>
        <v>0</v>
      </c>
      <c r="AT271" s="77">
        <f t="shared" si="170"/>
        <v>-0.11</v>
      </c>
      <c r="AU271" s="77">
        <f t="shared" ref="AT271:BA272" si="171">AU272</f>
        <v>0</v>
      </c>
      <c r="AV271" s="77">
        <f t="shared" si="171"/>
        <v>-0.11</v>
      </c>
      <c r="AW271" s="77">
        <f t="shared" si="171"/>
        <v>0</v>
      </c>
      <c r="AX271" s="77">
        <f t="shared" si="171"/>
        <v>279957.89</v>
      </c>
      <c r="AY271" s="77">
        <f t="shared" si="171"/>
        <v>265960</v>
      </c>
      <c r="AZ271" s="77">
        <f t="shared" si="171"/>
        <v>13997.89</v>
      </c>
      <c r="BA271" s="77">
        <f t="shared" si="171"/>
        <v>0</v>
      </c>
      <c r="BB271" s="103">
        <v>0</v>
      </c>
      <c r="BC271" s="103">
        <v>0</v>
      </c>
    </row>
    <row r="272" spans="1:55" s="11" customFormat="1" ht="27.75" hidden="1" customHeight="1" x14ac:dyDescent="0.25">
      <c r="A272" s="27" t="s">
        <v>392</v>
      </c>
      <c r="B272" s="103"/>
      <c r="C272" s="103"/>
      <c r="D272" s="103"/>
      <c r="E272" s="12">
        <v>852</v>
      </c>
      <c r="F272" s="63" t="s">
        <v>477</v>
      </c>
      <c r="G272" s="62" t="s">
        <v>399</v>
      </c>
      <c r="H272" s="145" t="s">
        <v>582</v>
      </c>
      <c r="I272" s="63" t="s">
        <v>396</v>
      </c>
      <c r="J272" s="77">
        <f t="shared" si="170"/>
        <v>164474</v>
      </c>
      <c r="K272" s="77">
        <f t="shared" si="170"/>
        <v>156250</v>
      </c>
      <c r="L272" s="77">
        <f t="shared" si="170"/>
        <v>8224</v>
      </c>
      <c r="M272" s="77">
        <f t="shared" si="170"/>
        <v>0</v>
      </c>
      <c r="N272" s="77">
        <f t="shared" si="170"/>
        <v>-0.32</v>
      </c>
      <c r="O272" s="77">
        <f t="shared" si="170"/>
        <v>0</v>
      </c>
      <c r="P272" s="77">
        <f t="shared" si="170"/>
        <v>-0.32</v>
      </c>
      <c r="Q272" s="77">
        <f t="shared" si="170"/>
        <v>0</v>
      </c>
      <c r="R272" s="77">
        <f t="shared" si="170"/>
        <v>164473.68</v>
      </c>
      <c r="S272" s="77">
        <f t="shared" si="170"/>
        <v>156250</v>
      </c>
      <c r="T272" s="77">
        <f t="shared" si="170"/>
        <v>8223.68</v>
      </c>
      <c r="U272" s="77">
        <f t="shared" si="170"/>
        <v>0</v>
      </c>
      <c r="V272" s="77">
        <f t="shared" si="170"/>
        <v>0</v>
      </c>
      <c r="W272" s="77">
        <f t="shared" si="170"/>
        <v>0</v>
      </c>
      <c r="X272" s="77">
        <f t="shared" si="170"/>
        <v>0</v>
      </c>
      <c r="Y272" s="77">
        <f t="shared" si="170"/>
        <v>0</v>
      </c>
      <c r="Z272" s="77">
        <f t="shared" si="170"/>
        <v>164473.68</v>
      </c>
      <c r="AA272" s="77">
        <f t="shared" si="170"/>
        <v>156250</v>
      </c>
      <c r="AB272" s="77">
        <f t="shared" si="170"/>
        <v>8223.68</v>
      </c>
      <c r="AC272" s="77">
        <f t="shared" si="170"/>
        <v>0</v>
      </c>
      <c r="AD272" s="77">
        <f t="shared" si="170"/>
        <v>328948</v>
      </c>
      <c r="AE272" s="77">
        <f t="shared" si="170"/>
        <v>312500</v>
      </c>
      <c r="AF272" s="77">
        <f t="shared" si="170"/>
        <v>16448</v>
      </c>
      <c r="AG272" s="77">
        <f t="shared" si="170"/>
        <v>0</v>
      </c>
      <c r="AH272" s="77">
        <f t="shared" si="170"/>
        <v>-0.63</v>
      </c>
      <c r="AI272" s="77">
        <f t="shared" si="170"/>
        <v>0</v>
      </c>
      <c r="AJ272" s="77">
        <f t="shared" si="170"/>
        <v>-0.63</v>
      </c>
      <c r="AK272" s="77">
        <f t="shared" si="170"/>
        <v>0</v>
      </c>
      <c r="AL272" s="77">
        <f t="shared" si="170"/>
        <v>328947.37</v>
      </c>
      <c r="AM272" s="77">
        <f t="shared" si="170"/>
        <v>312500</v>
      </c>
      <c r="AN272" s="77">
        <f t="shared" si="170"/>
        <v>16447.37</v>
      </c>
      <c r="AO272" s="77">
        <f t="shared" si="170"/>
        <v>0</v>
      </c>
      <c r="AP272" s="77">
        <f t="shared" si="170"/>
        <v>279958</v>
      </c>
      <c r="AQ272" s="77">
        <f t="shared" si="170"/>
        <v>265960</v>
      </c>
      <c r="AR272" s="77">
        <f t="shared" si="170"/>
        <v>13998</v>
      </c>
      <c r="AS272" s="77">
        <f t="shared" si="170"/>
        <v>0</v>
      </c>
      <c r="AT272" s="77">
        <f t="shared" si="171"/>
        <v>-0.11</v>
      </c>
      <c r="AU272" s="77">
        <f t="shared" si="171"/>
        <v>0</v>
      </c>
      <c r="AV272" s="77">
        <f t="shared" si="171"/>
        <v>-0.11</v>
      </c>
      <c r="AW272" s="77">
        <f t="shared" si="171"/>
        <v>0</v>
      </c>
      <c r="AX272" s="77">
        <f t="shared" si="171"/>
        <v>279957.89</v>
      </c>
      <c r="AY272" s="77">
        <f t="shared" si="171"/>
        <v>265960</v>
      </c>
      <c r="AZ272" s="77">
        <f t="shared" si="171"/>
        <v>13997.89</v>
      </c>
      <c r="BA272" s="77">
        <f t="shared" si="171"/>
        <v>0</v>
      </c>
      <c r="BB272" s="103">
        <v>0</v>
      </c>
      <c r="BC272" s="103">
        <v>0</v>
      </c>
    </row>
    <row r="273" spans="1:55" s="11" customFormat="1" ht="27.75" hidden="1" customHeight="1" x14ac:dyDescent="0.25">
      <c r="A273" s="27" t="s">
        <v>393</v>
      </c>
      <c r="B273" s="103"/>
      <c r="C273" s="103"/>
      <c r="D273" s="103"/>
      <c r="E273" s="12">
        <v>852</v>
      </c>
      <c r="F273" s="63" t="s">
        <v>477</v>
      </c>
      <c r="G273" s="62" t="s">
        <v>399</v>
      </c>
      <c r="H273" s="145" t="s">
        <v>582</v>
      </c>
      <c r="I273" s="63" t="s">
        <v>397</v>
      </c>
      <c r="J273" s="77">
        <f>'3.ВС'!J358</f>
        <v>164474</v>
      </c>
      <c r="K273" s="77">
        <f>'3.ВС'!K358</f>
        <v>156250</v>
      </c>
      <c r="L273" s="77">
        <f>'3.ВС'!L358</f>
        <v>8224</v>
      </c>
      <c r="M273" s="77">
        <f>'3.ВС'!M358</f>
        <v>0</v>
      </c>
      <c r="N273" s="77">
        <f>'3.ВС'!N358</f>
        <v>-0.32</v>
      </c>
      <c r="O273" s="77">
        <f>'3.ВС'!O358</f>
        <v>0</v>
      </c>
      <c r="P273" s="77">
        <f>'3.ВС'!P358</f>
        <v>-0.32</v>
      </c>
      <c r="Q273" s="77">
        <f>'3.ВС'!Q358</f>
        <v>0</v>
      </c>
      <c r="R273" s="77">
        <f>'3.ВС'!R358</f>
        <v>164473.68</v>
      </c>
      <c r="S273" s="77">
        <f>'3.ВС'!S358</f>
        <v>156250</v>
      </c>
      <c r="T273" s="77">
        <f>'3.ВС'!T358</f>
        <v>8223.68</v>
      </c>
      <c r="U273" s="77">
        <f>'3.ВС'!U358</f>
        <v>0</v>
      </c>
      <c r="V273" s="77">
        <f>'3.ВС'!V358</f>
        <v>0</v>
      </c>
      <c r="W273" s="77">
        <f>'3.ВС'!W358</f>
        <v>0</v>
      </c>
      <c r="X273" s="77">
        <f>'3.ВС'!X358</f>
        <v>0</v>
      </c>
      <c r="Y273" s="77">
        <f>'3.ВС'!Y358</f>
        <v>0</v>
      </c>
      <c r="Z273" s="77">
        <f>'3.ВС'!Z358</f>
        <v>164473.68</v>
      </c>
      <c r="AA273" s="77">
        <f>'3.ВС'!AA358</f>
        <v>156250</v>
      </c>
      <c r="AB273" s="77">
        <f>'3.ВС'!AB358</f>
        <v>8223.68</v>
      </c>
      <c r="AC273" s="77">
        <f>'3.ВС'!AC358</f>
        <v>0</v>
      </c>
      <c r="AD273" s="77">
        <f>'3.ВС'!AD358</f>
        <v>328948</v>
      </c>
      <c r="AE273" s="77">
        <f>'3.ВС'!AE358</f>
        <v>312500</v>
      </c>
      <c r="AF273" s="77">
        <f>'3.ВС'!AF358</f>
        <v>16448</v>
      </c>
      <c r="AG273" s="77">
        <f>'3.ВС'!AG358</f>
        <v>0</v>
      </c>
      <c r="AH273" s="77">
        <f>'3.ВС'!AH358</f>
        <v>-0.63</v>
      </c>
      <c r="AI273" s="77">
        <f>'3.ВС'!AI358</f>
        <v>0</v>
      </c>
      <c r="AJ273" s="77">
        <f>'3.ВС'!AJ358</f>
        <v>-0.63</v>
      </c>
      <c r="AK273" s="77">
        <f>'3.ВС'!AK358</f>
        <v>0</v>
      </c>
      <c r="AL273" s="77">
        <f>'3.ВС'!AL358</f>
        <v>328947.37</v>
      </c>
      <c r="AM273" s="77">
        <f>'3.ВС'!AM358</f>
        <v>312500</v>
      </c>
      <c r="AN273" s="77">
        <f>'3.ВС'!AN358</f>
        <v>16447.37</v>
      </c>
      <c r="AO273" s="77">
        <f>'3.ВС'!AO358</f>
        <v>0</v>
      </c>
      <c r="AP273" s="77">
        <f>'3.ВС'!AP358</f>
        <v>279958</v>
      </c>
      <c r="AQ273" s="77">
        <f>'3.ВС'!AQ358</f>
        <v>265960</v>
      </c>
      <c r="AR273" s="77">
        <f>'3.ВС'!AR358</f>
        <v>13998</v>
      </c>
      <c r="AS273" s="77">
        <f>'3.ВС'!AS358</f>
        <v>0</v>
      </c>
      <c r="AT273" s="77">
        <f>'3.ВС'!AT358</f>
        <v>-0.11</v>
      </c>
      <c r="AU273" s="77">
        <f>'3.ВС'!AU358</f>
        <v>0</v>
      </c>
      <c r="AV273" s="77">
        <f>'3.ВС'!AV358</f>
        <v>-0.11</v>
      </c>
      <c r="AW273" s="77">
        <f>'3.ВС'!AW358</f>
        <v>0</v>
      </c>
      <c r="AX273" s="77">
        <f>'3.ВС'!AX358</f>
        <v>279957.89</v>
      </c>
      <c r="AY273" s="77">
        <f>'3.ВС'!AY358</f>
        <v>265960</v>
      </c>
      <c r="AZ273" s="77">
        <f>'3.ВС'!AZ358</f>
        <v>13997.89</v>
      </c>
      <c r="BA273" s="77">
        <f>'3.ВС'!BA358</f>
        <v>0</v>
      </c>
      <c r="BB273" s="103">
        <v>0</v>
      </c>
      <c r="BC273" s="103">
        <v>0</v>
      </c>
    </row>
    <row r="274" spans="1:55" s="11" customFormat="1" ht="27.75" hidden="1" customHeight="1" x14ac:dyDescent="0.25">
      <c r="A274" s="27" t="s">
        <v>489</v>
      </c>
      <c r="B274" s="27"/>
      <c r="C274" s="27"/>
      <c r="D274" s="27"/>
      <c r="E274" s="12">
        <v>852</v>
      </c>
      <c r="F274" s="63" t="s">
        <v>477</v>
      </c>
      <c r="G274" s="63" t="s">
        <v>399</v>
      </c>
      <c r="H274" s="60" t="s">
        <v>562</v>
      </c>
      <c r="I274" s="63"/>
      <c r="J274" s="77">
        <f t="shared" ref="J274:AT275" si="172">J275</f>
        <v>1875600</v>
      </c>
      <c r="K274" s="77">
        <f t="shared" si="172"/>
        <v>1875600</v>
      </c>
      <c r="L274" s="77">
        <f t="shared" si="172"/>
        <v>0</v>
      </c>
      <c r="M274" s="77">
        <f t="shared" si="172"/>
        <v>0</v>
      </c>
      <c r="N274" s="77">
        <f t="shared" si="172"/>
        <v>0</v>
      </c>
      <c r="O274" s="77">
        <f t="shared" si="172"/>
        <v>0</v>
      </c>
      <c r="P274" s="77">
        <f t="shared" si="172"/>
        <v>0</v>
      </c>
      <c r="Q274" s="77">
        <f t="shared" si="172"/>
        <v>0</v>
      </c>
      <c r="R274" s="77">
        <f t="shared" si="172"/>
        <v>1875600</v>
      </c>
      <c r="S274" s="77">
        <f t="shared" si="172"/>
        <v>1875600</v>
      </c>
      <c r="T274" s="77">
        <f t="shared" si="172"/>
        <v>0</v>
      </c>
      <c r="U274" s="77">
        <f t="shared" si="172"/>
        <v>0</v>
      </c>
      <c r="V274" s="77">
        <f t="shared" si="172"/>
        <v>0</v>
      </c>
      <c r="W274" s="77">
        <f t="shared" si="172"/>
        <v>0</v>
      </c>
      <c r="X274" s="77">
        <f t="shared" si="172"/>
        <v>0</v>
      </c>
      <c r="Y274" s="77">
        <f t="shared" si="172"/>
        <v>0</v>
      </c>
      <c r="Z274" s="77">
        <f t="shared" si="172"/>
        <v>1875600</v>
      </c>
      <c r="AA274" s="77">
        <f t="shared" si="172"/>
        <v>1875600</v>
      </c>
      <c r="AB274" s="77">
        <f t="shared" si="172"/>
        <v>0</v>
      </c>
      <c r="AC274" s="77">
        <f t="shared" si="172"/>
        <v>0</v>
      </c>
      <c r="AD274" s="77">
        <f t="shared" si="172"/>
        <v>1875600</v>
      </c>
      <c r="AE274" s="77">
        <f t="shared" si="172"/>
        <v>1875600</v>
      </c>
      <c r="AF274" s="77">
        <f t="shared" si="172"/>
        <v>0</v>
      </c>
      <c r="AG274" s="77">
        <f t="shared" si="172"/>
        <v>0</v>
      </c>
      <c r="AH274" s="77">
        <f t="shared" si="172"/>
        <v>0</v>
      </c>
      <c r="AI274" s="77">
        <f t="shared" si="172"/>
        <v>0</v>
      </c>
      <c r="AJ274" s="77">
        <f t="shared" si="172"/>
        <v>0</v>
      </c>
      <c r="AK274" s="77">
        <f t="shared" si="172"/>
        <v>0</v>
      </c>
      <c r="AL274" s="77">
        <f t="shared" si="172"/>
        <v>1875600</v>
      </c>
      <c r="AM274" s="77">
        <f t="shared" si="172"/>
        <v>1875600</v>
      </c>
      <c r="AN274" s="77">
        <f t="shared" si="172"/>
        <v>0</v>
      </c>
      <c r="AO274" s="77">
        <f t="shared" si="172"/>
        <v>0</v>
      </c>
      <c r="AP274" s="77">
        <f t="shared" si="172"/>
        <v>1875600</v>
      </c>
      <c r="AQ274" s="77">
        <f t="shared" si="172"/>
        <v>1875600</v>
      </c>
      <c r="AR274" s="77">
        <f t="shared" si="172"/>
        <v>0</v>
      </c>
      <c r="AS274" s="77">
        <f t="shared" si="172"/>
        <v>0</v>
      </c>
      <c r="AT274" s="77">
        <f t="shared" si="172"/>
        <v>0</v>
      </c>
      <c r="AU274" s="77">
        <f t="shared" ref="AT274:BA275" si="173">AU275</f>
        <v>0</v>
      </c>
      <c r="AV274" s="77">
        <f t="shared" si="173"/>
        <v>0</v>
      </c>
      <c r="AW274" s="77">
        <f t="shared" si="173"/>
        <v>0</v>
      </c>
      <c r="AX274" s="77">
        <f t="shared" si="173"/>
        <v>1875600</v>
      </c>
      <c r="AY274" s="77">
        <f t="shared" si="173"/>
        <v>1875600</v>
      </c>
      <c r="AZ274" s="77">
        <f t="shared" si="173"/>
        <v>0</v>
      </c>
      <c r="BA274" s="77">
        <f t="shared" si="173"/>
        <v>0</v>
      </c>
      <c r="BB274" s="103">
        <v>0</v>
      </c>
      <c r="BC274" s="103">
        <v>0</v>
      </c>
    </row>
    <row r="275" spans="1:55" s="11" customFormat="1" ht="27.75" hidden="1" customHeight="1" x14ac:dyDescent="0.25">
      <c r="A275" s="27" t="s">
        <v>392</v>
      </c>
      <c r="B275" s="27"/>
      <c r="C275" s="27"/>
      <c r="D275" s="27"/>
      <c r="E275" s="12">
        <v>852</v>
      </c>
      <c r="F275" s="63" t="s">
        <v>477</v>
      </c>
      <c r="G275" s="63" t="s">
        <v>399</v>
      </c>
      <c r="H275" s="60" t="s">
        <v>562</v>
      </c>
      <c r="I275" s="63" t="s">
        <v>396</v>
      </c>
      <c r="J275" s="77">
        <f t="shared" si="172"/>
        <v>1875600</v>
      </c>
      <c r="K275" s="77">
        <f t="shared" si="172"/>
        <v>1875600</v>
      </c>
      <c r="L275" s="77">
        <f t="shared" si="172"/>
        <v>0</v>
      </c>
      <c r="M275" s="77">
        <f t="shared" si="172"/>
        <v>0</v>
      </c>
      <c r="N275" s="77">
        <f t="shared" si="172"/>
        <v>0</v>
      </c>
      <c r="O275" s="77">
        <f t="shared" si="172"/>
        <v>0</v>
      </c>
      <c r="P275" s="77">
        <f t="shared" si="172"/>
        <v>0</v>
      </c>
      <c r="Q275" s="77">
        <f t="shared" si="172"/>
        <v>0</v>
      </c>
      <c r="R275" s="77">
        <f t="shared" si="172"/>
        <v>1875600</v>
      </c>
      <c r="S275" s="77">
        <f t="shared" si="172"/>
        <v>1875600</v>
      </c>
      <c r="T275" s="77">
        <f t="shared" si="172"/>
        <v>0</v>
      </c>
      <c r="U275" s="77">
        <f t="shared" si="172"/>
        <v>0</v>
      </c>
      <c r="V275" s="77">
        <f t="shared" si="172"/>
        <v>0</v>
      </c>
      <c r="W275" s="77">
        <f t="shared" si="172"/>
        <v>0</v>
      </c>
      <c r="X275" s="77">
        <f t="shared" si="172"/>
        <v>0</v>
      </c>
      <c r="Y275" s="77">
        <f t="shared" si="172"/>
        <v>0</v>
      </c>
      <c r="Z275" s="77">
        <f t="shared" si="172"/>
        <v>1875600</v>
      </c>
      <c r="AA275" s="77">
        <f t="shared" si="172"/>
        <v>1875600</v>
      </c>
      <c r="AB275" s="77">
        <f t="shared" si="172"/>
        <v>0</v>
      </c>
      <c r="AC275" s="77">
        <f t="shared" si="172"/>
        <v>0</v>
      </c>
      <c r="AD275" s="77">
        <f t="shared" si="172"/>
        <v>1875600</v>
      </c>
      <c r="AE275" s="77">
        <f t="shared" si="172"/>
        <v>1875600</v>
      </c>
      <c r="AF275" s="77">
        <f t="shared" si="172"/>
        <v>0</v>
      </c>
      <c r="AG275" s="77">
        <f t="shared" si="172"/>
        <v>0</v>
      </c>
      <c r="AH275" s="77">
        <f t="shared" si="172"/>
        <v>0</v>
      </c>
      <c r="AI275" s="77">
        <f t="shared" si="172"/>
        <v>0</v>
      </c>
      <c r="AJ275" s="77">
        <f t="shared" si="172"/>
        <v>0</v>
      </c>
      <c r="AK275" s="77">
        <f t="shared" si="172"/>
        <v>0</v>
      </c>
      <c r="AL275" s="77">
        <f t="shared" si="172"/>
        <v>1875600</v>
      </c>
      <c r="AM275" s="77">
        <f t="shared" si="172"/>
        <v>1875600</v>
      </c>
      <c r="AN275" s="77">
        <f t="shared" si="172"/>
        <v>0</v>
      </c>
      <c r="AO275" s="77">
        <f t="shared" si="172"/>
        <v>0</v>
      </c>
      <c r="AP275" s="77">
        <f t="shared" si="172"/>
        <v>1875600</v>
      </c>
      <c r="AQ275" s="77">
        <f t="shared" si="172"/>
        <v>1875600</v>
      </c>
      <c r="AR275" s="77">
        <f t="shared" si="172"/>
        <v>0</v>
      </c>
      <c r="AS275" s="77">
        <f t="shared" si="172"/>
        <v>0</v>
      </c>
      <c r="AT275" s="77">
        <f t="shared" si="173"/>
        <v>0</v>
      </c>
      <c r="AU275" s="77">
        <f t="shared" si="173"/>
        <v>0</v>
      </c>
      <c r="AV275" s="77">
        <f t="shared" si="173"/>
        <v>0</v>
      </c>
      <c r="AW275" s="77">
        <f t="shared" si="173"/>
        <v>0</v>
      </c>
      <c r="AX275" s="77">
        <f t="shared" si="173"/>
        <v>1875600</v>
      </c>
      <c r="AY275" s="77">
        <f t="shared" si="173"/>
        <v>1875600</v>
      </c>
      <c r="AZ275" s="77">
        <f t="shared" si="173"/>
        <v>0</v>
      </c>
      <c r="BA275" s="77">
        <f t="shared" si="173"/>
        <v>0</v>
      </c>
      <c r="BB275" s="103">
        <v>0</v>
      </c>
      <c r="BC275" s="103">
        <v>0</v>
      </c>
    </row>
    <row r="276" spans="1:55" s="11" customFormat="1" ht="27.75" hidden="1" customHeight="1" x14ac:dyDescent="0.25">
      <c r="A276" s="27" t="s">
        <v>393</v>
      </c>
      <c r="B276" s="27"/>
      <c r="C276" s="27"/>
      <c r="D276" s="27"/>
      <c r="E276" s="12">
        <v>852</v>
      </c>
      <c r="F276" s="63" t="s">
        <v>477</v>
      </c>
      <c r="G276" s="63" t="s">
        <v>399</v>
      </c>
      <c r="H276" s="60" t="s">
        <v>562</v>
      </c>
      <c r="I276" s="63" t="s">
        <v>397</v>
      </c>
      <c r="J276" s="77">
        <f>'3.ВС'!J361</f>
        <v>1875600</v>
      </c>
      <c r="K276" s="77">
        <f>'3.ВС'!K361</f>
        <v>1875600</v>
      </c>
      <c r="L276" s="77">
        <f>'3.ВС'!L361</f>
        <v>0</v>
      </c>
      <c r="M276" s="77">
        <f>'3.ВС'!M361</f>
        <v>0</v>
      </c>
      <c r="N276" s="77">
        <f>'3.ВС'!N361</f>
        <v>0</v>
      </c>
      <c r="O276" s="77">
        <f>'3.ВС'!O361</f>
        <v>0</v>
      </c>
      <c r="P276" s="77">
        <f>'3.ВС'!P361</f>
        <v>0</v>
      </c>
      <c r="Q276" s="77">
        <f>'3.ВС'!Q361</f>
        <v>0</v>
      </c>
      <c r="R276" s="77">
        <f>'3.ВС'!R361</f>
        <v>1875600</v>
      </c>
      <c r="S276" s="77">
        <f>'3.ВС'!S361</f>
        <v>1875600</v>
      </c>
      <c r="T276" s="77">
        <f>'3.ВС'!T361</f>
        <v>0</v>
      </c>
      <c r="U276" s="77">
        <f>'3.ВС'!U361</f>
        <v>0</v>
      </c>
      <c r="V276" s="77">
        <f>'3.ВС'!V361</f>
        <v>0</v>
      </c>
      <c r="W276" s="77">
        <f>'3.ВС'!W361</f>
        <v>0</v>
      </c>
      <c r="X276" s="77">
        <f>'3.ВС'!X361</f>
        <v>0</v>
      </c>
      <c r="Y276" s="77">
        <f>'3.ВС'!Y361</f>
        <v>0</v>
      </c>
      <c r="Z276" s="77">
        <f>'3.ВС'!Z361</f>
        <v>1875600</v>
      </c>
      <c r="AA276" s="77">
        <f>'3.ВС'!AA361</f>
        <v>1875600</v>
      </c>
      <c r="AB276" s="77">
        <f>'3.ВС'!AB361</f>
        <v>0</v>
      </c>
      <c r="AC276" s="77">
        <f>'3.ВС'!AC361</f>
        <v>0</v>
      </c>
      <c r="AD276" s="77">
        <f>'3.ВС'!AD361</f>
        <v>1875600</v>
      </c>
      <c r="AE276" s="77">
        <f>'3.ВС'!AE361</f>
        <v>1875600</v>
      </c>
      <c r="AF276" s="77">
        <f>'3.ВС'!AF361</f>
        <v>0</v>
      </c>
      <c r="AG276" s="77">
        <f>'3.ВС'!AG361</f>
        <v>0</v>
      </c>
      <c r="AH276" s="77">
        <f>'3.ВС'!AH361</f>
        <v>0</v>
      </c>
      <c r="AI276" s="77">
        <f>'3.ВС'!AI361</f>
        <v>0</v>
      </c>
      <c r="AJ276" s="77">
        <f>'3.ВС'!AJ361</f>
        <v>0</v>
      </c>
      <c r="AK276" s="77">
        <f>'3.ВС'!AK361</f>
        <v>0</v>
      </c>
      <c r="AL276" s="77">
        <f>'3.ВС'!AL361</f>
        <v>1875600</v>
      </c>
      <c r="AM276" s="77">
        <f>'3.ВС'!AM361</f>
        <v>1875600</v>
      </c>
      <c r="AN276" s="77">
        <f>'3.ВС'!AN361</f>
        <v>0</v>
      </c>
      <c r="AO276" s="77">
        <f>'3.ВС'!AO361</f>
        <v>0</v>
      </c>
      <c r="AP276" s="77">
        <f>'3.ВС'!AP361</f>
        <v>1875600</v>
      </c>
      <c r="AQ276" s="77">
        <f>'3.ВС'!AQ361</f>
        <v>1875600</v>
      </c>
      <c r="AR276" s="77">
        <f>'3.ВС'!AR361</f>
        <v>0</v>
      </c>
      <c r="AS276" s="77">
        <f>'3.ВС'!AS361</f>
        <v>0</v>
      </c>
      <c r="AT276" s="77">
        <f>'3.ВС'!AT361</f>
        <v>0</v>
      </c>
      <c r="AU276" s="77">
        <f>'3.ВС'!AU361</f>
        <v>0</v>
      </c>
      <c r="AV276" s="77">
        <f>'3.ВС'!AV361</f>
        <v>0</v>
      </c>
      <c r="AW276" s="77">
        <f>'3.ВС'!AW361</f>
        <v>0</v>
      </c>
      <c r="AX276" s="77">
        <f>'3.ВС'!AX361</f>
        <v>1875600</v>
      </c>
      <c r="AY276" s="77">
        <f>'3.ВС'!AY361</f>
        <v>1875600</v>
      </c>
      <c r="AZ276" s="77">
        <f>'3.ВС'!AZ361</f>
        <v>0</v>
      </c>
      <c r="BA276" s="77">
        <f>'3.ВС'!BA361</f>
        <v>0</v>
      </c>
      <c r="BB276" s="103">
        <v>0</v>
      </c>
      <c r="BC276" s="103">
        <v>0</v>
      </c>
    </row>
    <row r="277" spans="1:55" s="11" customFormat="1" ht="27.75" hidden="1" customHeight="1" x14ac:dyDescent="0.25">
      <c r="A277" s="27" t="s">
        <v>583</v>
      </c>
      <c r="B277" s="27"/>
      <c r="C277" s="27"/>
      <c r="D277" s="27"/>
      <c r="E277" s="12">
        <v>852</v>
      </c>
      <c r="F277" s="63" t="s">
        <v>477</v>
      </c>
      <c r="G277" s="63" t="s">
        <v>399</v>
      </c>
      <c r="H277" s="60" t="s">
        <v>584</v>
      </c>
      <c r="I277" s="63"/>
      <c r="J277" s="77">
        <f t="shared" ref="J277:AT278" si="174">J278</f>
        <v>7733880</v>
      </c>
      <c r="K277" s="77">
        <f t="shared" si="174"/>
        <v>7733880</v>
      </c>
      <c r="L277" s="77">
        <f t="shared" si="174"/>
        <v>0</v>
      </c>
      <c r="M277" s="77">
        <f t="shared" si="174"/>
        <v>0</v>
      </c>
      <c r="N277" s="77">
        <f t="shared" si="174"/>
        <v>0</v>
      </c>
      <c r="O277" s="77">
        <f t="shared" si="174"/>
        <v>0</v>
      </c>
      <c r="P277" s="77">
        <f t="shared" si="174"/>
        <v>0</v>
      </c>
      <c r="Q277" s="77">
        <f t="shared" si="174"/>
        <v>0</v>
      </c>
      <c r="R277" s="77">
        <f t="shared" si="174"/>
        <v>7733880</v>
      </c>
      <c r="S277" s="77">
        <f t="shared" si="174"/>
        <v>7733880</v>
      </c>
      <c r="T277" s="77">
        <f t="shared" si="174"/>
        <v>0</v>
      </c>
      <c r="U277" s="77">
        <f t="shared" si="174"/>
        <v>0</v>
      </c>
      <c r="V277" s="77">
        <f t="shared" si="174"/>
        <v>0</v>
      </c>
      <c r="W277" s="77">
        <f t="shared" si="174"/>
        <v>0</v>
      </c>
      <c r="X277" s="77">
        <f t="shared" si="174"/>
        <v>0</v>
      </c>
      <c r="Y277" s="77">
        <f t="shared" si="174"/>
        <v>0</v>
      </c>
      <c r="Z277" s="77">
        <f t="shared" si="174"/>
        <v>7733880</v>
      </c>
      <c r="AA277" s="77">
        <f t="shared" si="174"/>
        <v>7733880</v>
      </c>
      <c r="AB277" s="77">
        <f t="shared" si="174"/>
        <v>0</v>
      </c>
      <c r="AC277" s="77">
        <f t="shared" si="174"/>
        <v>0</v>
      </c>
      <c r="AD277" s="77">
        <f t="shared" si="174"/>
        <v>7499520</v>
      </c>
      <c r="AE277" s="77">
        <f t="shared" si="174"/>
        <v>7499520</v>
      </c>
      <c r="AF277" s="77">
        <f t="shared" si="174"/>
        <v>0</v>
      </c>
      <c r="AG277" s="77">
        <f t="shared" si="174"/>
        <v>0</v>
      </c>
      <c r="AH277" s="77">
        <f t="shared" si="174"/>
        <v>0</v>
      </c>
      <c r="AI277" s="77">
        <f t="shared" si="174"/>
        <v>0</v>
      </c>
      <c r="AJ277" s="77">
        <f t="shared" si="174"/>
        <v>0</v>
      </c>
      <c r="AK277" s="77">
        <f t="shared" si="174"/>
        <v>0</v>
      </c>
      <c r="AL277" s="77">
        <f t="shared" si="174"/>
        <v>7499520</v>
      </c>
      <c r="AM277" s="77">
        <f t="shared" si="174"/>
        <v>7499520</v>
      </c>
      <c r="AN277" s="77">
        <f t="shared" si="174"/>
        <v>0</v>
      </c>
      <c r="AO277" s="77">
        <f t="shared" si="174"/>
        <v>0</v>
      </c>
      <c r="AP277" s="77">
        <f t="shared" si="174"/>
        <v>7499520</v>
      </c>
      <c r="AQ277" s="77">
        <f t="shared" si="174"/>
        <v>7499520</v>
      </c>
      <c r="AR277" s="77">
        <f t="shared" si="174"/>
        <v>0</v>
      </c>
      <c r="AS277" s="77">
        <f t="shared" si="174"/>
        <v>0</v>
      </c>
      <c r="AT277" s="77">
        <f t="shared" si="174"/>
        <v>0</v>
      </c>
      <c r="AU277" s="77">
        <f t="shared" ref="AT277:BA278" si="175">AU278</f>
        <v>0</v>
      </c>
      <c r="AV277" s="77">
        <f t="shared" si="175"/>
        <v>0</v>
      </c>
      <c r="AW277" s="77">
        <f t="shared" si="175"/>
        <v>0</v>
      </c>
      <c r="AX277" s="77">
        <f t="shared" si="175"/>
        <v>7499520</v>
      </c>
      <c r="AY277" s="77">
        <f t="shared" si="175"/>
        <v>7499520</v>
      </c>
      <c r="AZ277" s="77">
        <f t="shared" si="175"/>
        <v>0</v>
      </c>
      <c r="BA277" s="77">
        <f t="shared" si="175"/>
        <v>0</v>
      </c>
      <c r="BB277" s="103">
        <v>0</v>
      </c>
      <c r="BC277" s="103">
        <v>0</v>
      </c>
    </row>
    <row r="278" spans="1:55" s="11" customFormat="1" ht="27.75" hidden="1" customHeight="1" x14ac:dyDescent="0.25">
      <c r="A278" s="27" t="s">
        <v>392</v>
      </c>
      <c r="B278" s="27"/>
      <c r="C278" s="27"/>
      <c r="D278" s="27"/>
      <c r="E278" s="12">
        <v>852</v>
      </c>
      <c r="F278" s="63" t="s">
        <v>477</v>
      </c>
      <c r="G278" s="63" t="s">
        <v>399</v>
      </c>
      <c r="H278" s="60" t="s">
        <v>584</v>
      </c>
      <c r="I278" s="63" t="s">
        <v>396</v>
      </c>
      <c r="J278" s="77">
        <f t="shared" si="174"/>
        <v>7733880</v>
      </c>
      <c r="K278" s="77">
        <f t="shared" si="174"/>
        <v>7733880</v>
      </c>
      <c r="L278" s="77">
        <f t="shared" si="174"/>
        <v>0</v>
      </c>
      <c r="M278" s="77">
        <f t="shared" si="174"/>
        <v>0</v>
      </c>
      <c r="N278" s="77">
        <f t="shared" si="174"/>
        <v>0</v>
      </c>
      <c r="O278" s="77">
        <f t="shared" si="174"/>
        <v>0</v>
      </c>
      <c r="P278" s="77">
        <f t="shared" si="174"/>
        <v>0</v>
      </c>
      <c r="Q278" s="77">
        <f t="shared" si="174"/>
        <v>0</v>
      </c>
      <c r="R278" s="77">
        <f t="shared" si="174"/>
        <v>7733880</v>
      </c>
      <c r="S278" s="77">
        <f t="shared" si="174"/>
        <v>7733880</v>
      </c>
      <c r="T278" s="77">
        <f t="shared" si="174"/>
        <v>0</v>
      </c>
      <c r="U278" s="77">
        <f t="shared" si="174"/>
        <v>0</v>
      </c>
      <c r="V278" s="77">
        <f t="shared" si="174"/>
        <v>0</v>
      </c>
      <c r="W278" s="77">
        <f t="shared" si="174"/>
        <v>0</v>
      </c>
      <c r="X278" s="77">
        <f t="shared" si="174"/>
        <v>0</v>
      </c>
      <c r="Y278" s="77">
        <f t="shared" si="174"/>
        <v>0</v>
      </c>
      <c r="Z278" s="77">
        <f t="shared" si="174"/>
        <v>7733880</v>
      </c>
      <c r="AA278" s="77">
        <f t="shared" si="174"/>
        <v>7733880</v>
      </c>
      <c r="AB278" s="77">
        <f t="shared" si="174"/>
        <v>0</v>
      </c>
      <c r="AC278" s="77">
        <f t="shared" si="174"/>
        <v>0</v>
      </c>
      <c r="AD278" s="77">
        <f t="shared" si="174"/>
        <v>7499520</v>
      </c>
      <c r="AE278" s="77">
        <f t="shared" si="174"/>
        <v>7499520</v>
      </c>
      <c r="AF278" s="77">
        <f t="shared" si="174"/>
        <v>0</v>
      </c>
      <c r="AG278" s="77">
        <f t="shared" si="174"/>
        <v>0</v>
      </c>
      <c r="AH278" s="77">
        <f t="shared" si="174"/>
        <v>0</v>
      </c>
      <c r="AI278" s="77">
        <f t="shared" si="174"/>
        <v>0</v>
      </c>
      <c r="AJ278" s="77">
        <f t="shared" si="174"/>
        <v>0</v>
      </c>
      <c r="AK278" s="77">
        <f t="shared" si="174"/>
        <v>0</v>
      </c>
      <c r="AL278" s="77">
        <f t="shared" si="174"/>
        <v>7499520</v>
      </c>
      <c r="AM278" s="77">
        <f t="shared" si="174"/>
        <v>7499520</v>
      </c>
      <c r="AN278" s="77">
        <f t="shared" si="174"/>
        <v>0</v>
      </c>
      <c r="AO278" s="77">
        <f t="shared" si="174"/>
        <v>0</v>
      </c>
      <c r="AP278" s="77">
        <f t="shared" si="174"/>
        <v>7499520</v>
      </c>
      <c r="AQ278" s="77">
        <f t="shared" si="174"/>
        <v>7499520</v>
      </c>
      <c r="AR278" s="77">
        <f t="shared" si="174"/>
        <v>0</v>
      </c>
      <c r="AS278" s="77">
        <f t="shared" si="174"/>
        <v>0</v>
      </c>
      <c r="AT278" s="77">
        <f t="shared" si="175"/>
        <v>0</v>
      </c>
      <c r="AU278" s="77">
        <f t="shared" si="175"/>
        <v>0</v>
      </c>
      <c r="AV278" s="77">
        <f t="shared" si="175"/>
        <v>0</v>
      </c>
      <c r="AW278" s="77">
        <f t="shared" si="175"/>
        <v>0</v>
      </c>
      <c r="AX278" s="77">
        <f t="shared" si="175"/>
        <v>7499520</v>
      </c>
      <c r="AY278" s="77">
        <f t="shared" si="175"/>
        <v>7499520</v>
      </c>
      <c r="AZ278" s="77">
        <f t="shared" si="175"/>
        <v>0</v>
      </c>
      <c r="BA278" s="77">
        <f t="shared" si="175"/>
        <v>0</v>
      </c>
      <c r="BB278" s="103">
        <v>0</v>
      </c>
      <c r="BC278" s="103">
        <v>0</v>
      </c>
    </row>
    <row r="279" spans="1:55" s="11" customFormat="1" ht="27.75" hidden="1" customHeight="1" x14ac:dyDescent="0.25">
      <c r="A279" s="27" t="s">
        <v>393</v>
      </c>
      <c r="B279" s="27"/>
      <c r="C279" s="27"/>
      <c r="D279" s="27"/>
      <c r="E279" s="12">
        <v>852</v>
      </c>
      <c r="F279" s="63" t="s">
        <v>477</v>
      </c>
      <c r="G279" s="63" t="s">
        <v>399</v>
      </c>
      <c r="H279" s="60" t="s">
        <v>584</v>
      </c>
      <c r="I279" s="63" t="s">
        <v>397</v>
      </c>
      <c r="J279" s="77">
        <f>'3.ВС'!J364</f>
        <v>7733880</v>
      </c>
      <c r="K279" s="77">
        <f>'3.ВС'!K364</f>
        <v>7733880</v>
      </c>
      <c r="L279" s="77">
        <f>'3.ВС'!L364</f>
        <v>0</v>
      </c>
      <c r="M279" s="77">
        <f>'3.ВС'!M364</f>
        <v>0</v>
      </c>
      <c r="N279" s="77">
        <f>'3.ВС'!N364</f>
        <v>0</v>
      </c>
      <c r="O279" s="77">
        <f>'3.ВС'!O364</f>
        <v>0</v>
      </c>
      <c r="P279" s="77">
        <f>'3.ВС'!P364</f>
        <v>0</v>
      </c>
      <c r="Q279" s="77">
        <f>'3.ВС'!Q364</f>
        <v>0</v>
      </c>
      <c r="R279" s="77">
        <f>'3.ВС'!R364</f>
        <v>7733880</v>
      </c>
      <c r="S279" s="77">
        <f>'3.ВС'!S364</f>
        <v>7733880</v>
      </c>
      <c r="T279" s="77">
        <f>'3.ВС'!T364</f>
        <v>0</v>
      </c>
      <c r="U279" s="77">
        <f>'3.ВС'!U364</f>
        <v>0</v>
      </c>
      <c r="V279" s="77">
        <f>'3.ВС'!V364</f>
        <v>0</v>
      </c>
      <c r="W279" s="77">
        <f>'3.ВС'!W364</f>
        <v>0</v>
      </c>
      <c r="X279" s="77">
        <f>'3.ВС'!X364</f>
        <v>0</v>
      </c>
      <c r="Y279" s="77">
        <f>'3.ВС'!Y364</f>
        <v>0</v>
      </c>
      <c r="Z279" s="77">
        <f>'3.ВС'!Z364</f>
        <v>7733880</v>
      </c>
      <c r="AA279" s="77">
        <f>'3.ВС'!AA364</f>
        <v>7733880</v>
      </c>
      <c r="AB279" s="77">
        <f>'3.ВС'!AB364</f>
        <v>0</v>
      </c>
      <c r="AC279" s="77">
        <f>'3.ВС'!AC364</f>
        <v>0</v>
      </c>
      <c r="AD279" s="77">
        <f>'3.ВС'!AD364</f>
        <v>7499520</v>
      </c>
      <c r="AE279" s="77">
        <f>'3.ВС'!AE364</f>
        <v>7499520</v>
      </c>
      <c r="AF279" s="77">
        <f>'3.ВС'!AF364</f>
        <v>0</v>
      </c>
      <c r="AG279" s="77">
        <f>'3.ВС'!AG364</f>
        <v>0</v>
      </c>
      <c r="AH279" s="77">
        <f>'3.ВС'!AH364</f>
        <v>0</v>
      </c>
      <c r="AI279" s="77">
        <f>'3.ВС'!AI364</f>
        <v>0</v>
      </c>
      <c r="AJ279" s="77">
        <f>'3.ВС'!AJ364</f>
        <v>0</v>
      </c>
      <c r="AK279" s="77">
        <f>'3.ВС'!AK364</f>
        <v>0</v>
      </c>
      <c r="AL279" s="77">
        <f>'3.ВС'!AL364</f>
        <v>7499520</v>
      </c>
      <c r="AM279" s="77">
        <f>'3.ВС'!AM364</f>
        <v>7499520</v>
      </c>
      <c r="AN279" s="77">
        <f>'3.ВС'!AN364</f>
        <v>0</v>
      </c>
      <c r="AO279" s="77">
        <f>'3.ВС'!AO364</f>
        <v>0</v>
      </c>
      <c r="AP279" s="77">
        <f>'3.ВС'!AP364</f>
        <v>7499520</v>
      </c>
      <c r="AQ279" s="77">
        <f>'3.ВС'!AQ364</f>
        <v>7499520</v>
      </c>
      <c r="AR279" s="77">
        <f>'3.ВС'!AR364</f>
        <v>0</v>
      </c>
      <c r="AS279" s="77">
        <f>'3.ВС'!AS364</f>
        <v>0</v>
      </c>
      <c r="AT279" s="77">
        <f>'3.ВС'!AT364</f>
        <v>0</v>
      </c>
      <c r="AU279" s="77">
        <f>'3.ВС'!AU364</f>
        <v>0</v>
      </c>
      <c r="AV279" s="77">
        <f>'3.ВС'!AV364</f>
        <v>0</v>
      </c>
      <c r="AW279" s="77">
        <f>'3.ВС'!AW364</f>
        <v>0</v>
      </c>
      <c r="AX279" s="77">
        <f>'3.ВС'!AX364</f>
        <v>7499520</v>
      </c>
      <c r="AY279" s="77">
        <f>'3.ВС'!AY364</f>
        <v>7499520</v>
      </c>
      <c r="AZ279" s="77">
        <f>'3.ВС'!AZ364</f>
        <v>0</v>
      </c>
      <c r="BA279" s="77">
        <f>'3.ВС'!BA364</f>
        <v>0</v>
      </c>
      <c r="BB279" s="103">
        <v>0</v>
      </c>
      <c r="BC279" s="103">
        <v>0</v>
      </c>
    </row>
    <row r="280" spans="1:55" s="11" customFormat="1" ht="45.75" customHeight="1" x14ac:dyDescent="0.25">
      <c r="A280" s="61" t="s">
        <v>585</v>
      </c>
      <c r="B280" s="27"/>
      <c r="C280" s="27"/>
      <c r="D280" s="27"/>
      <c r="E280" s="62">
        <v>852</v>
      </c>
      <c r="F280" s="63" t="s">
        <v>477</v>
      </c>
      <c r="G280" s="62" t="s">
        <v>399</v>
      </c>
      <c r="H280" s="60" t="s">
        <v>586</v>
      </c>
      <c r="I280" s="63"/>
      <c r="J280" s="77">
        <f t="shared" ref="J280:AT281" si="176">J281</f>
        <v>0</v>
      </c>
      <c r="K280" s="77">
        <f t="shared" si="176"/>
        <v>0</v>
      </c>
      <c r="L280" s="77">
        <f t="shared" si="176"/>
        <v>0</v>
      </c>
      <c r="M280" s="77">
        <f t="shared" si="176"/>
        <v>0</v>
      </c>
      <c r="N280" s="77">
        <f t="shared" si="176"/>
        <v>0</v>
      </c>
      <c r="O280" s="77">
        <f t="shared" si="176"/>
        <v>0</v>
      </c>
      <c r="P280" s="77">
        <f t="shared" si="176"/>
        <v>0</v>
      </c>
      <c r="Q280" s="77">
        <f t="shared" si="176"/>
        <v>0</v>
      </c>
      <c r="R280" s="77">
        <f t="shared" si="176"/>
        <v>0</v>
      </c>
      <c r="S280" s="77">
        <f t="shared" si="176"/>
        <v>0</v>
      </c>
      <c r="T280" s="77">
        <f t="shared" si="176"/>
        <v>0</v>
      </c>
      <c r="U280" s="77">
        <f t="shared" si="176"/>
        <v>0</v>
      </c>
      <c r="V280" s="77">
        <f t="shared" si="176"/>
        <v>670000</v>
      </c>
      <c r="W280" s="77">
        <f t="shared" si="176"/>
        <v>636500</v>
      </c>
      <c r="X280" s="77">
        <f t="shared" si="176"/>
        <v>33500</v>
      </c>
      <c r="Y280" s="77">
        <f t="shared" si="176"/>
        <v>0</v>
      </c>
      <c r="Z280" s="77">
        <f t="shared" si="176"/>
        <v>670000</v>
      </c>
      <c r="AA280" s="77">
        <f t="shared" si="176"/>
        <v>636500</v>
      </c>
      <c r="AB280" s="77">
        <f t="shared" si="176"/>
        <v>33500</v>
      </c>
      <c r="AC280" s="77">
        <f t="shared" si="176"/>
        <v>0</v>
      </c>
      <c r="AD280" s="77">
        <f t="shared" si="176"/>
        <v>0</v>
      </c>
      <c r="AE280" s="77">
        <f t="shared" si="176"/>
        <v>0</v>
      </c>
      <c r="AF280" s="77">
        <f t="shared" si="176"/>
        <v>0</v>
      </c>
      <c r="AG280" s="77">
        <f t="shared" si="176"/>
        <v>0</v>
      </c>
      <c r="AH280" s="77">
        <f t="shared" si="176"/>
        <v>0</v>
      </c>
      <c r="AI280" s="77">
        <f t="shared" si="176"/>
        <v>0</v>
      </c>
      <c r="AJ280" s="77">
        <f t="shared" si="176"/>
        <v>0</v>
      </c>
      <c r="AK280" s="77">
        <f t="shared" si="176"/>
        <v>0</v>
      </c>
      <c r="AL280" s="77">
        <f t="shared" si="176"/>
        <v>0</v>
      </c>
      <c r="AM280" s="77">
        <f t="shared" si="176"/>
        <v>0</v>
      </c>
      <c r="AN280" s="77">
        <f t="shared" si="176"/>
        <v>0</v>
      </c>
      <c r="AO280" s="77">
        <f t="shared" si="176"/>
        <v>0</v>
      </c>
      <c r="AP280" s="77">
        <f t="shared" si="176"/>
        <v>0</v>
      </c>
      <c r="AQ280" s="77">
        <f t="shared" si="176"/>
        <v>0</v>
      </c>
      <c r="AR280" s="77">
        <f t="shared" si="176"/>
        <v>0</v>
      </c>
      <c r="AS280" s="77">
        <f t="shared" si="176"/>
        <v>0</v>
      </c>
      <c r="AT280" s="77">
        <f t="shared" si="176"/>
        <v>0</v>
      </c>
      <c r="AU280" s="77">
        <f t="shared" ref="AT280:BA281" si="177">AU281</f>
        <v>0</v>
      </c>
      <c r="AV280" s="77">
        <f t="shared" si="177"/>
        <v>0</v>
      </c>
      <c r="AW280" s="77">
        <f t="shared" si="177"/>
        <v>0</v>
      </c>
      <c r="AX280" s="77">
        <f t="shared" si="177"/>
        <v>0</v>
      </c>
      <c r="AY280" s="77">
        <f t="shared" si="177"/>
        <v>0</v>
      </c>
      <c r="AZ280" s="77">
        <f t="shared" si="177"/>
        <v>0</v>
      </c>
      <c r="BA280" s="77">
        <f t="shared" si="177"/>
        <v>0</v>
      </c>
      <c r="BB280" s="103">
        <v>0</v>
      </c>
      <c r="BC280" s="103">
        <v>0</v>
      </c>
    </row>
    <row r="281" spans="1:55" s="11" customFormat="1" ht="45.75" customHeight="1" x14ac:dyDescent="0.25">
      <c r="A281" s="61" t="s">
        <v>392</v>
      </c>
      <c r="B281" s="27"/>
      <c r="C281" s="27"/>
      <c r="D281" s="27"/>
      <c r="E281" s="62">
        <v>852</v>
      </c>
      <c r="F281" s="63" t="s">
        <v>477</v>
      </c>
      <c r="G281" s="62" t="s">
        <v>399</v>
      </c>
      <c r="H281" s="60" t="s">
        <v>586</v>
      </c>
      <c r="I281" s="63" t="s">
        <v>396</v>
      </c>
      <c r="J281" s="77">
        <f t="shared" si="176"/>
        <v>0</v>
      </c>
      <c r="K281" s="77">
        <f t="shared" si="176"/>
        <v>0</v>
      </c>
      <c r="L281" s="77">
        <f t="shared" si="176"/>
        <v>0</v>
      </c>
      <c r="M281" s="77">
        <f t="shared" si="176"/>
        <v>0</v>
      </c>
      <c r="N281" s="77">
        <f t="shared" si="176"/>
        <v>0</v>
      </c>
      <c r="O281" s="77">
        <f t="shared" si="176"/>
        <v>0</v>
      </c>
      <c r="P281" s="77">
        <f t="shared" si="176"/>
        <v>0</v>
      </c>
      <c r="Q281" s="77">
        <f t="shared" si="176"/>
        <v>0</v>
      </c>
      <c r="R281" s="77">
        <f t="shared" si="176"/>
        <v>0</v>
      </c>
      <c r="S281" s="77">
        <f t="shared" si="176"/>
        <v>0</v>
      </c>
      <c r="T281" s="77">
        <f t="shared" si="176"/>
        <v>0</v>
      </c>
      <c r="U281" s="77">
        <f t="shared" si="176"/>
        <v>0</v>
      </c>
      <c r="V281" s="77">
        <f t="shared" si="176"/>
        <v>670000</v>
      </c>
      <c r="W281" s="77">
        <f t="shared" si="176"/>
        <v>636500</v>
      </c>
      <c r="X281" s="77">
        <f t="shared" si="176"/>
        <v>33500</v>
      </c>
      <c r="Y281" s="77">
        <f t="shared" si="176"/>
        <v>0</v>
      </c>
      <c r="Z281" s="77">
        <f t="shared" si="176"/>
        <v>670000</v>
      </c>
      <c r="AA281" s="77">
        <f t="shared" si="176"/>
        <v>636500</v>
      </c>
      <c r="AB281" s="77">
        <f t="shared" si="176"/>
        <v>33500</v>
      </c>
      <c r="AC281" s="77">
        <f t="shared" si="176"/>
        <v>0</v>
      </c>
      <c r="AD281" s="77">
        <f t="shared" si="176"/>
        <v>0</v>
      </c>
      <c r="AE281" s="77">
        <f t="shared" si="176"/>
        <v>0</v>
      </c>
      <c r="AF281" s="77">
        <f t="shared" si="176"/>
        <v>0</v>
      </c>
      <c r="AG281" s="77">
        <f t="shared" si="176"/>
        <v>0</v>
      </c>
      <c r="AH281" s="77">
        <f t="shared" si="176"/>
        <v>0</v>
      </c>
      <c r="AI281" s="77">
        <f t="shared" si="176"/>
        <v>0</v>
      </c>
      <c r="AJ281" s="77">
        <f t="shared" si="176"/>
        <v>0</v>
      </c>
      <c r="AK281" s="77">
        <f t="shared" si="176"/>
        <v>0</v>
      </c>
      <c r="AL281" s="77">
        <f t="shared" si="176"/>
        <v>0</v>
      </c>
      <c r="AM281" s="77">
        <f t="shared" si="176"/>
        <v>0</v>
      </c>
      <c r="AN281" s="77">
        <f t="shared" si="176"/>
        <v>0</v>
      </c>
      <c r="AO281" s="77">
        <f t="shared" si="176"/>
        <v>0</v>
      </c>
      <c r="AP281" s="77">
        <f t="shared" si="176"/>
        <v>0</v>
      </c>
      <c r="AQ281" s="77">
        <f t="shared" si="176"/>
        <v>0</v>
      </c>
      <c r="AR281" s="77">
        <f t="shared" si="176"/>
        <v>0</v>
      </c>
      <c r="AS281" s="77">
        <f t="shared" si="176"/>
        <v>0</v>
      </c>
      <c r="AT281" s="77">
        <f t="shared" si="177"/>
        <v>0</v>
      </c>
      <c r="AU281" s="77">
        <f t="shared" si="177"/>
        <v>0</v>
      </c>
      <c r="AV281" s="77">
        <f t="shared" si="177"/>
        <v>0</v>
      </c>
      <c r="AW281" s="77">
        <f t="shared" si="177"/>
        <v>0</v>
      </c>
      <c r="AX281" s="77">
        <f t="shared" si="177"/>
        <v>0</v>
      </c>
      <c r="AY281" s="77">
        <f t="shared" si="177"/>
        <v>0</v>
      </c>
      <c r="AZ281" s="77">
        <f t="shared" si="177"/>
        <v>0</v>
      </c>
      <c r="BA281" s="77">
        <f t="shared" si="177"/>
        <v>0</v>
      </c>
      <c r="BB281" s="103">
        <v>0</v>
      </c>
      <c r="BC281" s="103">
        <v>0</v>
      </c>
    </row>
    <row r="282" spans="1:55" s="11" customFormat="1" ht="19.5" customHeight="1" x14ac:dyDescent="0.25">
      <c r="A282" s="61" t="s">
        <v>393</v>
      </c>
      <c r="B282" s="27"/>
      <c r="C282" s="27"/>
      <c r="D282" s="27"/>
      <c r="E282" s="62">
        <v>852</v>
      </c>
      <c r="F282" s="63" t="s">
        <v>477</v>
      </c>
      <c r="G282" s="62" t="s">
        <v>399</v>
      </c>
      <c r="H282" s="60" t="s">
        <v>586</v>
      </c>
      <c r="I282" s="63" t="s">
        <v>397</v>
      </c>
      <c r="J282" s="77">
        <f>'3.ВС'!J367</f>
        <v>0</v>
      </c>
      <c r="K282" s="77">
        <f>'3.ВС'!K367</f>
        <v>0</v>
      </c>
      <c r="L282" s="77">
        <f>'3.ВС'!L367</f>
        <v>0</v>
      </c>
      <c r="M282" s="77">
        <f>'3.ВС'!M367</f>
        <v>0</v>
      </c>
      <c r="N282" s="77">
        <f>'3.ВС'!N367</f>
        <v>0</v>
      </c>
      <c r="O282" s="77">
        <f>'3.ВС'!O367</f>
        <v>0</v>
      </c>
      <c r="P282" s="77">
        <f>'3.ВС'!P367</f>
        <v>0</v>
      </c>
      <c r="Q282" s="77">
        <f>'3.ВС'!Q367</f>
        <v>0</v>
      </c>
      <c r="R282" s="77">
        <f>'3.ВС'!R367</f>
        <v>0</v>
      </c>
      <c r="S282" s="77">
        <f>'3.ВС'!S367</f>
        <v>0</v>
      </c>
      <c r="T282" s="77">
        <f>'3.ВС'!T367</f>
        <v>0</v>
      </c>
      <c r="U282" s="77">
        <f>'3.ВС'!U367</f>
        <v>0</v>
      </c>
      <c r="V282" s="77">
        <f>'3.ВС'!V367</f>
        <v>670000</v>
      </c>
      <c r="W282" s="77">
        <f>'3.ВС'!W367</f>
        <v>636500</v>
      </c>
      <c r="X282" s="77">
        <f>'3.ВС'!X367</f>
        <v>33500</v>
      </c>
      <c r="Y282" s="77">
        <f>'3.ВС'!Y367</f>
        <v>0</v>
      </c>
      <c r="Z282" s="77">
        <f>'3.ВС'!Z367</f>
        <v>670000</v>
      </c>
      <c r="AA282" s="77">
        <f>'3.ВС'!AA367</f>
        <v>636500</v>
      </c>
      <c r="AB282" s="77">
        <f>'3.ВС'!AB367</f>
        <v>33500</v>
      </c>
      <c r="AC282" s="77">
        <f>'3.ВС'!AC367</f>
        <v>0</v>
      </c>
      <c r="AD282" s="77">
        <f>'3.ВС'!AD367</f>
        <v>0</v>
      </c>
      <c r="AE282" s="77">
        <f>'3.ВС'!AE367</f>
        <v>0</v>
      </c>
      <c r="AF282" s="77">
        <f>'3.ВС'!AF367</f>
        <v>0</v>
      </c>
      <c r="AG282" s="77">
        <f>'3.ВС'!AG367</f>
        <v>0</v>
      </c>
      <c r="AH282" s="77">
        <f>'3.ВС'!AH367</f>
        <v>0</v>
      </c>
      <c r="AI282" s="77">
        <f>'3.ВС'!AI367</f>
        <v>0</v>
      </c>
      <c r="AJ282" s="77">
        <f>'3.ВС'!AJ367</f>
        <v>0</v>
      </c>
      <c r="AK282" s="77">
        <f>'3.ВС'!AK367</f>
        <v>0</v>
      </c>
      <c r="AL282" s="77">
        <f>'3.ВС'!AL367</f>
        <v>0</v>
      </c>
      <c r="AM282" s="77">
        <f>'3.ВС'!AM367</f>
        <v>0</v>
      </c>
      <c r="AN282" s="77">
        <f>'3.ВС'!AN367</f>
        <v>0</v>
      </c>
      <c r="AO282" s="77">
        <f>'3.ВС'!AO367</f>
        <v>0</v>
      </c>
      <c r="AP282" s="77">
        <f>'3.ВС'!AP367</f>
        <v>0</v>
      </c>
      <c r="AQ282" s="77">
        <f>'3.ВС'!AQ367</f>
        <v>0</v>
      </c>
      <c r="AR282" s="77">
        <f>'3.ВС'!AR367</f>
        <v>0</v>
      </c>
      <c r="AS282" s="77">
        <f>'3.ВС'!AS367</f>
        <v>0</v>
      </c>
      <c r="AT282" s="77">
        <f>'3.ВС'!AT367</f>
        <v>0</v>
      </c>
      <c r="AU282" s="77">
        <f>'3.ВС'!AU367</f>
        <v>0</v>
      </c>
      <c r="AV282" s="77">
        <f>'3.ВС'!AV367</f>
        <v>0</v>
      </c>
      <c r="AW282" s="77">
        <f>'3.ВС'!AW367</f>
        <v>0</v>
      </c>
      <c r="AX282" s="77">
        <f>'3.ВС'!AX367</f>
        <v>0</v>
      </c>
      <c r="AY282" s="77">
        <f>'3.ВС'!AY367</f>
        <v>0</v>
      </c>
      <c r="AZ282" s="77">
        <f>'3.ВС'!AZ367</f>
        <v>0</v>
      </c>
      <c r="BA282" s="77">
        <f>'3.ВС'!BA367</f>
        <v>0</v>
      </c>
      <c r="BB282" s="103">
        <v>0</v>
      </c>
      <c r="BC282" s="103">
        <v>0</v>
      </c>
    </row>
    <row r="283" spans="1:55" s="11" customFormat="1" ht="27.75" hidden="1" customHeight="1" x14ac:dyDescent="0.25">
      <c r="A283" s="27" t="s">
        <v>563</v>
      </c>
      <c r="B283" s="27"/>
      <c r="C283" s="27"/>
      <c r="D283" s="27"/>
      <c r="E283" s="12">
        <v>852</v>
      </c>
      <c r="F283" s="63" t="s">
        <v>477</v>
      </c>
      <c r="G283" s="62" t="s">
        <v>399</v>
      </c>
      <c r="H283" s="60" t="s">
        <v>564</v>
      </c>
      <c r="I283" s="63"/>
      <c r="J283" s="77">
        <f t="shared" ref="J283:AT287" si="178">J284</f>
        <v>0</v>
      </c>
      <c r="K283" s="77">
        <f t="shared" si="178"/>
        <v>0</v>
      </c>
      <c r="L283" s="77">
        <f t="shared" si="178"/>
        <v>0</v>
      </c>
      <c r="M283" s="77">
        <f t="shared" si="178"/>
        <v>0</v>
      </c>
      <c r="N283" s="77">
        <f t="shared" si="178"/>
        <v>0</v>
      </c>
      <c r="O283" s="77">
        <f t="shared" si="178"/>
        <v>0</v>
      </c>
      <c r="P283" s="77">
        <f t="shared" si="178"/>
        <v>0</v>
      </c>
      <c r="Q283" s="77">
        <f t="shared" si="178"/>
        <v>0</v>
      </c>
      <c r="R283" s="77">
        <f t="shared" si="178"/>
        <v>0</v>
      </c>
      <c r="S283" s="77">
        <f t="shared" si="178"/>
        <v>0</v>
      </c>
      <c r="T283" s="77">
        <f t="shared" si="178"/>
        <v>0</v>
      </c>
      <c r="U283" s="77">
        <f t="shared" si="178"/>
        <v>0</v>
      </c>
      <c r="V283" s="77">
        <f t="shared" si="178"/>
        <v>0</v>
      </c>
      <c r="W283" s="77">
        <f t="shared" si="178"/>
        <v>0</v>
      </c>
      <c r="X283" s="77">
        <f t="shared" si="178"/>
        <v>0</v>
      </c>
      <c r="Y283" s="77">
        <f t="shared" si="178"/>
        <v>0</v>
      </c>
      <c r="Z283" s="77">
        <f t="shared" si="178"/>
        <v>0</v>
      </c>
      <c r="AA283" s="77">
        <f t="shared" si="178"/>
        <v>0</v>
      </c>
      <c r="AB283" s="77">
        <f t="shared" si="178"/>
        <v>0</v>
      </c>
      <c r="AC283" s="77">
        <f t="shared" si="178"/>
        <v>0</v>
      </c>
      <c r="AD283" s="77">
        <f t="shared" si="178"/>
        <v>0</v>
      </c>
      <c r="AE283" s="77">
        <f t="shared" si="178"/>
        <v>0</v>
      </c>
      <c r="AF283" s="77">
        <f t="shared" si="178"/>
        <v>0</v>
      </c>
      <c r="AG283" s="77">
        <f t="shared" si="178"/>
        <v>0</v>
      </c>
      <c r="AH283" s="77">
        <f t="shared" si="178"/>
        <v>0</v>
      </c>
      <c r="AI283" s="77">
        <f t="shared" si="178"/>
        <v>0</v>
      </c>
      <c r="AJ283" s="77">
        <f t="shared" si="178"/>
        <v>0</v>
      </c>
      <c r="AK283" s="77">
        <f t="shared" si="178"/>
        <v>0</v>
      </c>
      <c r="AL283" s="77">
        <f t="shared" si="178"/>
        <v>0</v>
      </c>
      <c r="AM283" s="77">
        <f t="shared" si="178"/>
        <v>0</v>
      </c>
      <c r="AN283" s="77">
        <f t="shared" si="178"/>
        <v>0</v>
      </c>
      <c r="AO283" s="77">
        <f t="shared" si="178"/>
        <v>0</v>
      </c>
      <c r="AP283" s="77">
        <f t="shared" si="178"/>
        <v>0</v>
      </c>
      <c r="AQ283" s="77">
        <f t="shared" si="178"/>
        <v>0</v>
      </c>
      <c r="AR283" s="77">
        <f t="shared" si="178"/>
        <v>0</v>
      </c>
      <c r="AS283" s="77">
        <f t="shared" si="178"/>
        <v>0</v>
      </c>
      <c r="AT283" s="77">
        <f t="shared" si="178"/>
        <v>0</v>
      </c>
      <c r="AU283" s="77">
        <f t="shared" ref="AT283:BA287" si="179">AU284</f>
        <v>0</v>
      </c>
      <c r="AV283" s="77">
        <f t="shared" si="179"/>
        <v>0</v>
      </c>
      <c r="AW283" s="77">
        <f t="shared" si="179"/>
        <v>0</v>
      </c>
      <c r="AX283" s="77">
        <f t="shared" si="179"/>
        <v>0</v>
      </c>
      <c r="AY283" s="77">
        <f t="shared" si="179"/>
        <v>0</v>
      </c>
      <c r="AZ283" s="77">
        <f t="shared" si="179"/>
        <v>0</v>
      </c>
      <c r="BA283" s="77">
        <f t="shared" si="179"/>
        <v>0</v>
      </c>
      <c r="BB283" s="103">
        <v>0</v>
      </c>
      <c r="BC283" s="103">
        <v>0</v>
      </c>
    </row>
    <row r="284" spans="1:55" s="11" customFormat="1" ht="27.75" hidden="1" customHeight="1" x14ac:dyDescent="0.25">
      <c r="A284" s="27" t="s">
        <v>392</v>
      </c>
      <c r="B284" s="27"/>
      <c r="C284" s="27"/>
      <c r="D284" s="27"/>
      <c r="E284" s="12">
        <v>852</v>
      </c>
      <c r="F284" s="63" t="s">
        <v>477</v>
      </c>
      <c r="G284" s="62" t="s">
        <v>399</v>
      </c>
      <c r="H284" s="60" t="s">
        <v>564</v>
      </c>
      <c r="I284" s="63" t="s">
        <v>396</v>
      </c>
      <c r="J284" s="77">
        <f t="shared" si="178"/>
        <v>0</v>
      </c>
      <c r="K284" s="77">
        <f t="shared" si="178"/>
        <v>0</v>
      </c>
      <c r="L284" s="77">
        <f t="shared" si="178"/>
        <v>0</v>
      </c>
      <c r="M284" s="77">
        <f t="shared" si="178"/>
        <v>0</v>
      </c>
      <c r="N284" s="77">
        <f t="shared" si="178"/>
        <v>0</v>
      </c>
      <c r="O284" s="77">
        <f t="shared" si="178"/>
        <v>0</v>
      </c>
      <c r="P284" s="77">
        <f t="shared" si="178"/>
        <v>0</v>
      </c>
      <c r="Q284" s="77">
        <f t="shared" si="178"/>
        <v>0</v>
      </c>
      <c r="R284" s="77">
        <f t="shared" si="178"/>
        <v>0</v>
      </c>
      <c r="S284" s="77">
        <f t="shared" si="178"/>
        <v>0</v>
      </c>
      <c r="T284" s="77">
        <f t="shared" si="178"/>
        <v>0</v>
      </c>
      <c r="U284" s="77">
        <f t="shared" si="178"/>
        <v>0</v>
      </c>
      <c r="V284" s="77">
        <f t="shared" si="178"/>
        <v>0</v>
      </c>
      <c r="W284" s="77">
        <f t="shared" si="178"/>
        <v>0</v>
      </c>
      <c r="X284" s="77">
        <f t="shared" si="178"/>
        <v>0</v>
      </c>
      <c r="Y284" s="77">
        <f t="shared" si="178"/>
        <v>0</v>
      </c>
      <c r="Z284" s="77">
        <f t="shared" si="178"/>
        <v>0</v>
      </c>
      <c r="AA284" s="77">
        <f t="shared" si="178"/>
        <v>0</v>
      </c>
      <c r="AB284" s="77">
        <f t="shared" si="178"/>
        <v>0</v>
      </c>
      <c r="AC284" s="77">
        <f t="shared" si="178"/>
        <v>0</v>
      </c>
      <c r="AD284" s="77">
        <f t="shared" si="178"/>
        <v>0</v>
      </c>
      <c r="AE284" s="77">
        <f t="shared" si="178"/>
        <v>0</v>
      </c>
      <c r="AF284" s="77">
        <f t="shared" si="178"/>
        <v>0</v>
      </c>
      <c r="AG284" s="77">
        <f t="shared" si="178"/>
        <v>0</v>
      </c>
      <c r="AH284" s="77">
        <f t="shared" si="178"/>
        <v>0</v>
      </c>
      <c r="AI284" s="77">
        <f t="shared" si="178"/>
        <v>0</v>
      </c>
      <c r="AJ284" s="77">
        <f t="shared" si="178"/>
        <v>0</v>
      </c>
      <c r="AK284" s="77">
        <f t="shared" si="178"/>
        <v>0</v>
      </c>
      <c r="AL284" s="77">
        <f t="shared" si="178"/>
        <v>0</v>
      </c>
      <c r="AM284" s="77">
        <f t="shared" si="178"/>
        <v>0</v>
      </c>
      <c r="AN284" s="77">
        <f t="shared" si="178"/>
        <v>0</v>
      </c>
      <c r="AO284" s="77">
        <f t="shared" si="178"/>
        <v>0</v>
      </c>
      <c r="AP284" s="77">
        <f t="shared" si="178"/>
        <v>0</v>
      </c>
      <c r="AQ284" s="77">
        <f t="shared" si="178"/>
        <v>0</v>
      </c>
      <c r="AR284" s="77">
        <f t="shared" si="178"/>
        <v>0</v>
      </c>
      <c r="AS284" s="77">
        <f t="shared" si="178"/>
        <v>0</v>
      </c>
      <c r="AT284" s="77">
        <f t="shared" si="179"/>
        <v>0</v>
      </c>
      <c r="AU284" s="77">
        <f t="shared" si="179"/>
        <v>0</v>
      </c>
      <c r="AV284" s="77">
        <f t="shared" si="179"/>
        <v>0</v>
      </c>
      <c r="AW284" s="77">
        <f t="shared" si="179"/>
        <v>0</v>
      </c>
      <c r="AX284" s="77">
        <f t="shared" si="179"/>
        <v>0</v>
      </c>
      <c r="AY284" s="77">
        <f t="shared" si="179"/>
        <v>0</v>
      </c>
      <c r="AZ284" s="77">
        <f t="shared" si="179"/>
        <v>0</v>
      </c>
      <c r="BA284" s="77">
        <f t="shared" si="179"/>
        <v>0</v>
      </c>
      <c r="BB284" s="103">
        <v>0</v>
      </c>
      <c r="BC284" s="103">
        <v>0</v>
      </c>
    </row>
    <row r="285" spans="1:55" s="11" customFormat="1" ht="27.75" hidden="1" customHeight="1" x14ac:dyDescent="0.25">
      <c r="A285" s="27" t="s">
        <v>494</v>
      </c>
      <c r="B285" s="27"/>
      <c r="C285" s="27"/>
      <c r="D285" s="27"/>
      <c r="E285" s="12">
        <v>852</v>
      </c>
      <c r="F285" s="63" t="s">
        <v>477</v>
      </c>
      <c r="G285" s="62" t="s">
        <v>399</v>
      </c>
      <c r="H285" s="60" t="s">
        <v>564</v>
      </c>
      <c r="I285" s="63" t="s">
        <v>397</v>
      </c>
      <c r="J285" s="77">
        <f>'3.ВС'!J370</f>
        <v>0</v>
      </c>
      <c r="K285" s="77">
        <f>'3.ВС'!K370</f>
        <v>0</v>
      </c>
      <c r="L285" s="77">
        <f>'3.ВС'!L370</f>
        <v>0</v>
      </c>
      <c r="M285" s="77">
        <f>'3.ВС'!M370</f>
        <v>0</v>
      </c>
      <c r="N285" s="77">
        <f>'3.ВС'!N370</f>
        <v>0</v>
      </c>
      <c r="O285" s="77">
        <f>'3.ВС'!O370</f>
        <v>0</v>
      </c>
      <c r="P285" s="77">
        <f>'3.ВС'!P370</f>
        <v>0</v>
      </c>
      <c r="Q285" s="77">
        <f>'3.ВС'!Q370</f>
        <v>0</v>
      </c>
      <c r="R285" s="77">
        <f>'3.ВС'!R370</f>
        <v>0</v>
      </c>
      <c r="S285" s="77">
        <f>'3.ВС'!S370</f>
        <v>0</v>
      </c>
      <c r="T285" s="77">
        <f>'3.ВС'!T370</f>
        <v>0</v>
      </c>
      <c r="U285" s="77">
        <f>'3.ВС'!U370</f>
        <v>0</v>
      </c>
      <c r="V285" s="77">
        <f>'3.ВС'!V370</f>
        <v>0</v>
      </c>
      <c r="W285" s="77">
        <f>'3.ВС'!W370</f>
        <v>0</v>
      </c>
      <c r="X285" s="77">
        <f>'3.ВС'!X370</f>
        <v>0</v>
      </c>
      <c r="Y285" s="77">
        <f>'3.ВС'!Y370</f>
        <v>0</v>
      </c>
      <c r="Z285" s="77">
        <f>'3.ВС'!Z370</f>
        <v>0</v>
      </c>
      <c r="AA285" s="77">
        <f>'3.ВС'!AA370</f>
        <v>0</v>
      </c>
      <c r="AB285" s="77">
        <f>'3.ВС'!AB370</f>
        <v>0</v>
      </c>
      <c r="AC285" s="77">
        <f>'3.ВС'!AC370</f>
        <v>0</v>
      </c>
      <c r="AD285" s="77">
        <f>'3.ВС'!AD370</f>
        <v>0</v>
      </c>
      <c r="AE285" s="77">
        <f>'3.ВС'!AE370</f>
        <v>0</v>
      </c>
      <c r="AF285" s="77">
        <f>'3.ВС'!AF370</f>
        <v>0</v>
      </c>
      <c r="AG285" s="77">
        <f>'3.ВС'!AG370</f>
        <v>0</v>
      </c>
      <c r="AH285" s="77">
        <f>'3.ВС'!AH370</f>
        <v>0</v>
      </c>
      <c r="AI285" s="77">
        <f>'3.ВС'!AI370</f>
        <v>0</v>
      </c>
      <c r="AJ285" s="77">
        <f>'3.ВС'!AJ370</f>
        <v>0</v>
      </c>
      <c r="AK285" s="77">
        <f>'3.ВС'!AK370</f>
        <v>0</v>
      </c>
      <c r="AL285" s="77">
        <f>'3.ВС'!AL370</f>
        <v>0</v>
      </c>
      <c r="AM285" s="77">
        <f>'3.ВС'!AM370</f>
        <v>0</v>
      </c>
      <c r="AN285" s="77">
        <f>'3.ВС'!AN370</f>
        <v>0</v>
      </c>
      <c r="AO285" s="77">
        <f>'3.ВС'!AO370</f>
        <v>0</v>
      </c>
      <c r="AP285" s="77">
        <f>'3.ВС'!AP370</f>
        <v>0</v>
      </c>
      <c r="AQ285" s="77">
        <f>'3.ВС'!AQ370</f>
        <v>0</v>
      </c>
      <c r="AR285" s="77">
        <f>'3.ВС'!AR370</f>
        <v>0</v>
      </c>
      <c r="AS285" s="77">
        <f>'3.ВС'!AS370</f>
        <v>0</v>
      </c>
      <c r="AT285" s="77">
        <f>'3.ВС'!AT370</f>
        <v>0</v>
      </c>
      <c r="AU285" s="77">
        <f>'3.ВС'!AU370</f>
        <v>0</v>
      </c>
      <c r="AV285" s="77">
        <f>'3.ВС'!AV370</f>
        <v>0</v>
      </c>
      <c r="AW285" s="77">
        <f>'3.ВС'!AW370</f>
        <v>0</v>
      </c>
      <c r="AX285" s="77">
        <f>'3.ВС'!AX370</f>
        <v>0</v>
      </c>
      <c r="AY285" s="77">
        <f>'3.ВС'!AY370</f>
        <v>0</v>
      </c>
      <c r="AZ285" s="77">
        <f>'3.ВС'!AZ370</f>
        <v>0</v>
      </c>
      <c r="BA285" s="77">
        <f>'3.ВС'!BA370</f>
        <v>0</v>
      </c>
      <c r="BB285" s="103">
        <v>0</v>
      </c>
      <c r="BC285" s="103">
        <v>0</v>
      </c>
    </row>
    <row r="286" spans="1:55" s="11" customFormat="1" ht="27.75" hidden="1" customHeight="1" x14ac:dyDescent="0.25">
      <c r="A286" s="27" t="s">
        <v>565</v>
      </c>
      <c r="B286" s="27"/>
      <c r="C286" s="27"/>
      <c r="D286" s="27"/>
      <c r="E286" s="12"/>
      <c r="F286" s="63" t="s">
        <v>477</v>
      </c>
      <c r="G286" s="62" t="s">
        <v>399</v>
      </c>
      <c r="H286" s="60" t="s">
        <v>566</v>
      </c>
      <c r="I286" s="63"/>
      <c r="J286" s="77">
        <f t="shared" si="178"/>
        <v>3000000</v>
      </c>
      <c r="K286" s="77">
        <f t="shared" si="178"/>
        <v>2850000</v>
      </c>
      <c r="L286" s="77">
        <f t="shared" si="178"/>
        <v>150000</v>
      </c>
      <c r="M286" s="77">
        <f t="shared" si="178"/>
        <v>0</v>
      </c>
      <c r="N286" s="77">
        <f t="shared" si="178"/>
        <v>0</v>
      </c>
      <c r="O286" s="77">
        <f t="shared" si="178"/>
        <v>0</v>
      </c>
      <c r="P286" s="77">
        <f t="shared" si="178"/>
        <v>0</v>
      </c>
      <c r="Q286" s="77">
        <f t="shared" si="178"/>
        <v>0</v>
      </c>
      <c r="R286" s="77">
        <f t="shared" si="178"/>
        <v>3000000</v>
      </c>
      <c r="S286" s="77">
        <f t="shared" si="178"/>
        <v>2850000</v>
      </c>
      <c r="T286" s="77">
        <f t="shared" si="178"/>
        <v>150000</v>
      </c>
      <c r="U286" s="77">
        <f t="shared" si="178"/>
        <v>0</v>
      </c>
      <c r="V286" s="77">
        <f t="shared" si="178"/>
        <v>0</v>
      </c>
      <c r="W286" s="77">
        <f t="shared" si="178"/>
        <v>0</v>
      </c>
      <c r="X286" s="77">
        <f t="shared" si="178"/>
        <v>0</v>
      </c>
      <c r="Y286" s="77">
        <f t="shared" si="178"/>
        <v>0</v>
      </c>
      <c r="Z286" s="77">
        <f t="shared" si="178"/>
        <v>3000000</v>
      </c>
      <c r="AA286" s="77">
        <f t="shared" si="178"/>
        <v>2850000</v>
      </c>
      <c r="AB286" s="77">
        <f t="shared" si="178"/>
        <v>150000</v>
      </c>
      <c r="AC286" s="77">
        <f t="shared" si="178"/>
        <v>0</v>
      </c>
      <c r="AD286" s="77">
        <f t="shared" si="178"/>
        <v>0</v>
      </c>
      <c r="AE286" s="77">
        <f t="shared" si="178"/>
        <v>0</v>
      </c>
      <c r="AF286" s="77">
        <f t="shared" si="178"/>
        <v>0</v>
      </c>
      <c r="AG286" s="77">
        <f t="shared" si="178"/>
        <v>0</v>
      </c>
      <c r="AH286" s="77">
        <f t="shared" si="178"/>
        <v>0</v>
      </c>
      <c r="AI286" s="77">
        <f t="shared" si="178"/>
        <v>0</v>
      </c>
      <c r="AJ286" s="77">
        <f t="shared" si="178"/>
        <v>0</v>
      </c>
      <c r="AK286" s="77">
        <f t="shared" si="178"/>
        <v>0</v>
      </c>
      <c r="AL286" s="77">
        <f t="shared" si="178"/>
        <v>0</v>
      </c>
      <c r="AM286" s="77">
        <f t="shared" si="178"/>
        <v>0</v>
      </c>
      <c r="AN286" s="77">
        <f t="shared" si="178"/>
        <v>0</v>
      </c>
      <c r="AO286" s="77">
        <f t="shared" si="178"/>
        <v>0</v>
      </c>
      <c r="AP286" s="77">
        <f t="shared" si="178"/>
        <v>0</v>
      </c>
      <c r="AQ286" s="77">
        <f t="shared" si="178"/>
        <v>0</v>
      </c>
      <c r="AR286" s="77">
        <f t="shared" si="178"/>
        <v>0</v>
      </c>
      <c r="AS286" s="77">
        <f t="shared" si="178"/>
        <v>0</v>
      </c>
      <c r="AT286" s="77">
        <f t="shared" si="179"/>
        <v>0</v>
      </c>
      <c r="AU286" s="77">
        <f t="shared" si="179"/>
        <v>0</v>
      </c>
      <c r="AV286" s="77">
        <f t="shared" si="179"/>
        <v>0</v>
      </c>
      <c r="AW286" s="77">
        <f t="shared" si="179"/>
        <v>0</v>
      </c>
      <c r="AX286" s="77">
        <f t="shared" si="179"/>
        <v>0</v>
      </c>
      <c r="AY286" s="77">
        <f t="shared" si="179"/>
        <v>0</v>
      </c>
      <c r="AZ286" s="77">
        <f t="shared" si="179"/>
        <v>0</v>
      </c>
      <c r="BA286" s="77">
        <f t="shared" si="179"/>
        <v>0</v>
      </c>
      <c r="BB286" s="103">
        <v>0</v>
      </c>
      <c r="BC286" s="103">
        <v>0</v>
      </c>
    </row>
    <row r="287" spans="1:55" s="11" customFormat="1" ht="27.75" hidden="1" customHeight="1" x14ac:dyDescent="0.25">
      <c r="A287" s="27" t="s">
        <v>392</v>
      </c>
      <c r="B287" s="27"/>
      <c r="C287" s="27"/>
      <c r="D287" s="27"/>
      <c r="E287" s="12"/>
      <c r="F287" s="63" t="s">
        <v>477</v>
      </c>
      <c r="G287" s="62" t="s">
        <v>399</v>
      </c>
      <c r="H287" s="60" t="s">
        <v>566</v>
      </c>
      <c r="I287" s="63" t="s">
        <v>396</v>
      </c>
      <c r="J287" s="77">
        <f t="shared" si="178"/>
        <v>3000000</v>
      </c>
      <c r="K287" s="77">
        <f t="shared" si="178"/>
        <v>2850000</v>
      </c>
      <c r="L287" s="77">
        <f t="shared" si="178"/>
        <v>150000</v>
      </c>
      <c r="M287" s="77">
        <f t="shared" si="178"/>
        <v>0</v>
      </c>
      <c r="N287" s="77">
        <f t="shared" si="178"/>
        <v>0</v>
      </c>
      <c r="O287" s="77">
        <f t="shared" si="178"/>
        <v>0</v>
      </c>
      <c r="P287" s="77">
        <f t="shared" si="178"/>
        <v>0</v>
      </c>
      <c r="Q287" s="77">
        <f t="shared" si="178"/>
        <v>0</v>
      </c>
      <c r="R287" s="77">
        <f t="shared" si="178"/>
        <v>3000000</v>
      </c>
      <c r="S287" s="77">
        <f t="shared" si="178"/>
        <v>2850000</v>
      </c>
      <c r="T287" s="77">
        <f t="shared" si="178"/>
        <v>150000</v>
      </c>
      <c r="U287" s="77">
        <f t="shared" si="178"/>
        <v>0</v>
      </c>
      <c r="V287" s="77">
        <f t="shared" si="178"/>
        <v>0</v>
      </c>
      <c r="W287" s="77">
        <f t="shared" si="178"/>
        <v>0</v>
      </c>
      <c r="X287" s="77">
        <f t="shared" si="178"/>
        <v>0</v>
      </c>
      <c r="Y287" s="77">
        <f t="shared" si="178"/>
        <v>0</v>
      </c>
      <c r="Z287" s="77">
        <f t="shared" si="178"/>
        <v>3000000</v>
      </c>
      <c r="AA287" s="77">
        <f t="shared" si="178"/>
        <v>2850000</v>
      </c>
      <c r="AB287" s="77">
        <f t="shared" si="178"/>
        <v>150000</v>
      </c>
      <c r="AC287" s="77">
        <f t="shared" si="178"/>
        <v>0</v>
      </c>
      <c r="AD287" s="77">
        <f t="shared" si="178"/>
        <v>0</v>
      </c>
      <c r="AE287" s="77">
        <f t="shared" si="178"/>
        <v>0</v>
      </c>
      <c r="AF287" s="77">
        <f t="shared" si="178"/>
        <v>0</v>
      </c>
      <c r="AG287" s="77">
        <f t="shared" si="178"/>
        <v>0</v>
      </c>
      <c r="AH287" s="77">
        <f t="shared" si="178"/>
        <v>0</v>
      </c>
      <c r="AI287" s="77">
        <f t="shared" si="178"/>
        <v>0</v>
      </c>
      <c r="AJ287" s="77">
        <f t="shared" si="178"/>
        <v>0</v>
      </c>
      <c r="AK287" s="77">
        <f t="shared" si="178"/>
        <v>0</v>
      </c>
      <c r="AL287" s="77">
        <f t="shared" si="178"/>
        <v>0</v>
      </c>
      <c r="AM287" s="77">
        <f t="shared" si="178"/>
        <v>0</v>
      </c>
      <c r="AN287" s="77">
        <f t="shared" si="178"/>
        <v>0</v>
      </c>
      <c r="AO287" s="77">
        <f t="shared" si="178"/>
        <v>0</v>
      </c>
      <c r="AP287" s="77">
        <f t="shared" si="178"/>
        <v>0</v>
      </c>
      <c r="AQ287" s="77">
        <f t="shared" si="178"/>
        <v>0</v>
      </c>
      <c r="AR287" s="77">
        <f t="shared" si="178"/>
        <v>0</v>
      </c>
      <c r="AS287" s="77">
        <f t="shared" si="178"/>
        <v>0</v>
      </c>
      <c r="AT287" s="77">
        <f t="shared" si="179"/>
        <v>0</v>
      </c>
      <c r="AU287" s="77">
        <f t="shared" si="179"/>
        <v>0</v>
      </c>
      <c r="AV287" s="77">
        <f t="shared" si="179"/>
        <v>0</v>
      </c>
      <c r="AW287" s="77">
        <f t="shared" si="179"/>
        <v>0</v>
      </c>
      <c r="AX287" s="77">
        <f t="shared" si="179"/>
        <v>0</v>
      </c>
      <c r="AY287" s="77">
        <f t="shared" si="179"/>
        <v>0</v>
      </c>
      <c r="AZ287" s="77">
        <f t="shared" si="179"/>
        <v>0</v>
      </c>
      <c r="BA287" s="77">
        <f t="shared" si="179"/>
        <v>0</v>
      </c>
      <c r="BB287" s="103">
        <v>0</v>
      </c>
      <c r="BC287" s="103">
        <v>0</v>
      </c>
    </row>
    <row r="288" spans="1:55" s="11" customFormat="1" ht="27.75" hidden="1" customHeight="1" x14ac:dyDescent="0.25">
      <c r="A288" s="27" t="s">
        <v>393</v>
      </c>
      <c r="B288" s="27"/>
      <c r="C288" s="27"/>
      <c r="D288" s="27"/>
      <c r="E288" s="12"/>
      <c r="F288" s="63" t="s">
        <v>477</v>
      </c>
      <c r="G288" s="62" t="s">
        <v>399</v>
      </c>
      <c r="H288" s="60" t="s">
        <v>566</v>
      </c>
      <c r="I288" s="63" t="s">
        <v>397</v>
      </c>
      <c r="J288" s="77">
        <f>'3.ВС'!J373</f>
        <v>3000000</v>
      </c>
      <c r="K288" s="77">
        <f>'3.ВС'!K373</f>
        <v>2850000</v>
      </c>
      <c r="L288" s="77">
        <f>'3.ВС'!L373</f>
        <v>150000</v>
      </c>
      <c r="M288" s="77">
        <f>'3.ВС'!M373</f>
        <v>0</v>
      </c>
      <c r="N288" s="77">
        <f>'3.ВС'!N373</f>
        <v>0</v>
      </c>
      <c r="O288" s="77">
        <f>'3.ВС'!O373</f>
        <v>0</v>
      </c>
      <c r="P288" s="77">
        <f>'3.ВС'!P373</f>
        <v>0</v>
      </c>
      <c r="Q288" s="77">
        <f>'3.ВС'!Q373</f>
        <v>0</v>
      </c>
      <c r="R288" s="77">
        <f>'3.ВС'!R373</f>
        <v>3000000</v>
      </c>
      <c r="S288" s="77">
        <f>'3.ВС'!S373</f>
        <v>2850000</v>
      </c>
      <c r="T288" s="77">
        <f>'3.ВС'!T373</f>
        <v>150000</v>
      </c>
      <c r="U288" s="77">
        <f>'3.ВС'!U373</f>
        <v>0</v>
      </c>
      <c r="V288" s="77">
        <f>'3.ВС'!V373</f>
        <v>0</v>
      </c>
      <c r="W288" s="77">
        <f>'3.ВС'!W373</f>
        <v>0</v>
      </c>
      <c r="X288" s="77">
        <f>'3.ВС'!X373</f>
        <v>0</v>
      </c>
      <c r="Y288" s="77">
        <f>'3.ВС'!Y373</f>
        <v>0</v>
      </c>
      <c r="Z288" s="77">
        <f>'3.ВС'!Z373</f>
        <v>3000000</v>
      </c>
      <c r="AA288" s="77">
        <f>'3.ВС'!AA373</f>
        <v>2850000</v>
      </c>
      <c r="AB288" s="77">
        <f>'3.ВС'!AB373</f>
        <v>150000</v>
      </c>
      <c r="AC288" s="77">
        <f>'3.ВС'!AC373</f>
        <v>0</v>
      </c>
      <c r="AD288" s="77">
        <f>'3.ВС'!AD373</f>
        <v>0</v>
      </c>
      <c r="AE288" s="77">
        <f>'3.ВС'!AE373</f>
        <v>0</v>
      </c>
      <c r="AF288" s="77">
        <f>'3.ВС'!AF373</f>
        <v>0</v>
      </c>
      <c r="AG288" s="77">
        <f>'3.ВС'!AG373</f>
        <v>0</v>
      </c>
      <c r="AH288" s="77">
        <f>'3.ВС'!AH373</f>
        <v>0</v>
      </c>
      <c r="AI288" s="77">
        <f>'3.ВС'!AI373</f>
        <v>0</v>
      </c>
      <c r="AJ288" s="77">
        <f>'3.ВС'!AJ373</f>
        <v>0</v>
      </c>
      <c r="AK288" s="77">
        <f>'3.ВС'!AK373</f>
        <v>0</v>
      </c>
      <c r="AL288" s="77">
        <f>'3.ВС'!AL373</f>
        <v>0</v>
      </c>
      <c r="AM288" s="77">
        <f>'3.ВС'!AM373</f>
        <v>0</v>
      </c>
      <c r="AN288" s="77">
        <f>'3.ВС'!AN373</f>
        <v>0</v>
      </c>
      <c r="AO288" s="77">
        <f>'3.ВС'!AO373</f>
        <v>0</v>
      </c>
      <c r="AP288" s="77">
        <f>'3.ВС'!AP373</f>
        <v>0</v>
      </c>
      <c r="AQ288" s="77">
        <f>'3.ВС'!AQ373</f>
        <v>0</v>
      </c>
      <c r="AR288" s="77">
        <f>'3.ВС'!AR373</f>
        <v>0</v>
      </c>
      <c r="AS288" s="77">
        <f>'3.ВС'!AS373</f>
        <v>0</v>
      </c>
      <c r="AT288" s="77">
        <f>'3.ВС'!AT373</f>
        <v>0</v>
      </c>
      <c r="AU288" s="77">
        <f>'3.ВС'!AU373</f>
        <v>0</v>
      </c>
      <c r="AV288" s="77">
        <f>'3.ВС'!AV373</f>
        <v>0</v>
      </c>
      <c r="AW288" s="77">
        <f>'3.ВС'!AW373</f>
        <v>0</v>
      </c>
      <c r="AX288" s="77">
        <f>'3.ВС'!AX373</f>
        <v>0</v>
      </c>
      <c r="AY288" s="77">
        <f>'3.ВС'!AY373</f>
        <v>0</v>
      </c>
      <c r="AZ288" s="77">
        <f>'3.ВС'!AZ373</f>
        <v>0</v>
      </c>
      <c r="BA288" s="77">
        <f>'3.ВС'!BA373</f>
        <v>0</v>
      </c>
      <c r="BB288" s="103">
        <v>0</v>
      </c>
      <c r="BC288" s="103">
        <v>0</v>
      </c>
    </row>
    <row r="289" spans="1:55" s="11" customFormat="1" ht="27.75" hidden="1" customHeight="1" x14ac:dyDescent="0.25">
      <c r="A289" s="15" t="s">
        <v>657</v>
      </c>
      <c r="B289" s="27"/>
      <c r="C289" s="27"/>
      <c r="D289" s="27"/>
      <c r="E289" s="12">
        <v>852</v>
      </c>
      <c r="F289" s="63" t="s">
        <v>477</v>
      </c>
      <c r="G289" s="62" t="s">
        <v>399</v>
      </c>
      <c r="H289" s="60" t="s">
        <v>588</v>
      </c>
      <c r="I289" s="63"/>
      <c r="J289" s="77">
        <f t="shared" ref="J289:AT290" si="180">J290</f>
        <v>523980</v>
      </c>
      <c r="K289" s="77">
        <f t="shared" si="180"/>
        <v>332280</v>
      </c>
      <c r="L289" s="77">
        <f t="shared" si="180"/>
        <v>191700</v>
      </c>
      <c r="M289" s="77">
        <f t="shared" si="180"/>
        <v>0</v>
      </c>
      <c r="N289" s="77">
        <f t="shared" si="180"/>
        <v>0</v>
      </c>
      <c r="O289" s="77">
        <f t="shared" si="180"/>
        <v>0</v>
      </c>
      <c r="P289" s="77">
        <f t="shared" si="180"/>
        <v>0</v>
      </c>
      <c r="Q289" s="77">
        <f t="shared" si="180"/>
        <v>0</v>
      </c>
      <c r="R289" s="77">
        <f t="shared" si="180"/>
        <v>523980</v>
      </c>
      <c r="S289" s="77">
        <f t="shared" si="180"/>
        <v>332280</v>
      </c>
      <c r="T289" s="77">
        <f t="shared" si="180"/>
        <v>191700</v>
      </c>
      <c r="U289" s="77">
        <f t="shared" si="180"/>
        <v>0</v>
      </c>
      <c r="V289" s="77">
        <f t="shared" si="180"/>
        <v>0</v>
      </c>
      <c r="W289" s="77">
        <f t="shared" si="180"/>
        <v>0</v>
      </c>
      <c r="X289" s="77">
        <f t="shared" si="180"/>
        <v>0</v>
      </c>
      <c r="Y289" s="77">
        <f t="shared" si="180"/>
        <v>0</v>
      </c>
      <c r="Z289" s="77">
        <f t="shared" si="180"/>
        <v>523980</v>
      </c>
      <c r="AA289" s="77">
        <f t="shared" si="180"/>
        <v>332280</v>
      </c>
      <c r="AB289" s="77">
        <f t="shared" si="180"/>
        <v>191700</v>
      </c>
      <c r="AC289" s="77">
        <f t="shared" si="180"/>
        <v>0</v>
      </c>
      <c r="AD289" s="77">
        <f t="shared" si="180"/>
        <v>523980</v>
      </c>
      <c r="AE289" s="77">
        <f t="shared" si="180"/>
        <v>332280</v>
      </c>
      <c r="AF289" s="77">
        <f t="shared" si="180"/>
        <v>191700</v>
      </c>
      <c r="AG289" s="77">
        <f t="shared" si="180"/>
        <v>0</v>
      </c>
      <c r="AH289" s="77">
        <f t="shared" si="180"/>
        <v>0</v>
      </c>
      <c r="AI289" s="77">
        <f t="shared" si="180"/>
        <v>0</v>
      </c>
      <c r="AJ289" s="77">
        <f t="shared" si="180"/>
        <v>0</v>
      </c>
      <c r="AK289" s="77">
        <f t="shared" si="180"/>
        <v>0</v>
      </c>
      <c r="AL289" s="77">
        <f t="shared" si="180"/>
        <v>523980</v>
      </c>
      <c r="AM289" s="77">
        <f t="shared" si="180"/>
        <v>332280</v>
      </c>
      <c r="AN289" s="77">
        <f t="shared" si="180"/>
        <v>191700</v>
      </c>
      <c r="AO289" s="77">
        <f t="shared" si="180"/>
        <v>0</v>
      </c>
      <c r="AP289" s="77">
        <f t="shared" si="180"/>
        <v>523980</v>
      </c>
      <c r="AQ289" s="77">
        <f t="shared" si="180"/>
        <v>332280</v>
      </c>
      <c r="AR289" s="77">
        <f t="shared" si="180"/>
        <v>191700</v>
      </c>
      <c r="AS289" s="77">
        <f t="shared" si="180"/>
        <v>0</v>
      </c>
      <c r="AT289" s="77">
        <f t="shared" si="180"/>
        <v>0</v>
      </c>
      <c r="AU289" s="77">
        <f t="shared" ref="AT289:BA290" si="181">AU290</f>
        <v>0</v>
      </c>
      <c r="AV289" s="77">
        <f t="shared" si="181"/>
        <v>0</v>
      </c>
      <c r="AW289" s="77">
        <f t="shared" si="181"/>
        <v>0</v>
      </c>
      <c r="AX289" s="77">
        <f t="shared" si="181"/>
        <v>523980</v>
      </c>
      <c r="AY289" s="77">
        <f t="shared" si="181"/>
        <v>332280</v>
      </c>
      <c r="AZ289" s="77">
        <f t="shared" si="181"/>
        <v>191700</v>
      </c>
      <c r="BA289" s="77">
        <f t="shared" si="181"/>
        <v>0</v>
      </c>
      <c r="BB289" s="103">
        <v>0</v>
      </c>
      <c r="BC289" s="103">
        <v>0</v>
      </c>
    </row>
    <row r="290" spans="1:55" s="11" customFormat="1" ht="27.75" hidden="1" customHeight="1" x14ac:dyDescent="0.25">
      <c r="A290" s="27" t="s">
        <v>392</v>
      </c>
      <c r="B290" s="27"/>
      <c r="C290" s="27"/>
      <c r="D290" s="27"/>
      <c r="E290" s="12">
        <v>852</v>
      </c>
      <c r="F290" s="63" t="s">
        <v>477</v>
      </c>
      <c r="G290" s="62" t="s">
        <v>399</v>
      </c>
      <c r="H290" s="60" t="s">
        <v>588</v>
      </c>
      <c r="I290" s="63" t="s">
        <v>396</v>
      </c>
      <c r="J290" s="77">
        <f t="shared" si="180"/>
        <v>523980</v>
      </c>
      <c r="K290" s="77">
        <f t="shared" si="180"/>
        <v>332280</v>
      </c>
      <c r="L290" s="77">
        <f t="shared" si="180"/>
        <v>191700</v>
      </c>
      <c r="M290" s="77">
        <f t="shared" si="180"/>
        <v>0</v>
      </c>
      <c r="N290" s="77">
        <f t="shared" si="180"/>
        <v>0</v>
      </c>
      <c r="O290" s="77">
        <f t="shared" si="180"/>
        <v>0</v>
      </c>
      <c r="P290" s="77">
        <f t="shared" si="180"/>
        <v>0</v>
      </c>
      <c r="Q290" s="77">
        <f t="shared" si="180"/>
        <v>0</v>
      </c>
      <c r="R290" s="77">
        <f t="shared" si="180"/>
        <v>523980</v>
      </c>
      <c r="S290" s="77">
        <f t="shared" si="180"/>
        <v>332280</v>
      </c>
      <c r="T290" s="77">
        <f t="shared" si="180"/>
        <v>191700</v>
      </c>
      <c r="U290" s="77">
        <f t="shared" si="180"/>
        <v>0</v>
      </c>
      <c r="V290" s="77">
        <f t="shared" si="180"/>
        <v>0</v>
      </c>
      <c r="W290" s="77">
        <f t="shared" si="180"/>
        <v>0</v>
      </c>
      <c r="X290" s="77">
        <f t="shared" si="180"/>
        <v>0</v>
      </c>
      <c r="Y290" s="77">
        <f t="shared" si="180"/>
        <v>0</v>
      </c>
      <c r="Z290" s="77">
        <f t="shared" si="180"/>
        <v>523980</v>
      </c>
      <c r="AA290" s="77">
        <f t="shared" si="180"/>
        <v>332280</v>
      </c>
      <c r="AB290" s="77">
        <f t="shared" si="180"/>
        <v>191700</v>
      </c>
      <c r="AC290" s="77">
        <f t="shared" si="180"/>
        <v>0</v>
      </c>
      <c r="AD290" s="77">
        <f t="shared" si="180"/>
        <v>523980</v>
      </c>
      <c r="AE290" s="77">
        <f t="shared" si="180"/>
        <v>332280</v>
      </c>
      <c r="AF290" s="77">
        <f t="shared" si="180"/>
        <v>191700</v>
      </c>
      <c r="AG290" s="77">
        <f t="shared" si="180"/>
        <v>0</v>
      </c>
      <c r="AH290" s="77">
        <f t="shared" si="180"/>
        <v>0</v>
      </c>
      <c r="AI290" s="77">
        <f t="shared" si="180"/>
        <v>0</v>
      </c>
      <c r="AJ290" s="77">
        <f t="shared" si="180"/>
        <v>0</v>
      </c>
      <c r="AK290" s="77">
        <f t="shared" si="180"/>
        <v>0</v>
      </c>
      <c r="AL290" s="77">
        <f t="shared" si="180"/>
        <v>523980</v>
      </c>
      <c r="AM290" s="77">
        <f t="shared" si="180"/>
        <v>332280</v>
      </c>
      <c r="AN290" s="77">
        <f t="shared" si="180"/>
        <v>191700</v>
      </c>
      <c r="AO290" s="77">
        <f t="shared" si="180"/>
        <v>0</v>
      </c>
      <c r="AP290" s="77">
        <f t="shared" si="180"/>
        <v>523980</v>
      </c>
      <c r="AQ290" s="77">
        <f t="shared" si="180"/>
        <v>332280</v>
      </c>
      <c r="AR290" s="77">
        <f t="shared" si="180"/>
        <v>191700</v>
      </c>
      <c r="AS290" s="77">
        <f t="shared" si="180"/>
        <v>0</v>
      </c>
      <c r="AT290" s="77">
        <f t="shared" si="181"/>
        <v>0</v>
      </c>
      <c r="AU290" s="77">
        <f t="shared" si="181"/>
        <v>0</v>
      </c>
      <c r="AV290" s="77">
        <f t="shared" si="181"/>
        <v>0</v>
      </c>
      <c r="AW290" s="77">
        <f t="shared" si="181"/>
        <v>0</v>
      </c>
      <c r="AX290" s="77">
        <f t="shared" si="181"/>
        <v>523980</v>
      </c>
      <c r="AY290" s="77">
        <f t="shared" si="181"/>
        <v>332280</v>
      </c>
      <c r="AZ290" s="77">
        <f t="shared" si="181"/>
        <v>191700</v>
      </c>
      <c r="BA290" s="77">
        <f t="shared" si="181"/>
        <v>0</v>
      </c>
      <c r="BB290" s="103">
        <v>0</v>
      </c>
      <c r="BC290" s="103">
        <v>0</v>
      </c>
    </row>
    <row r="291" spans="1:55" s="11" customFormat="1" ht="27.75" hidden="1" customHeight="1" x14ac:dyDescent="0.25">
      <c r="A291" s="27" t="s">
        <v>393</v>
      </c>
      <c r="B291" s="27"/>
      <c r="C291" s="27"/>
      <c r="D291" s="27"/>
      <c r="E291" s="12">
        <v>852</v>
      </c>
      <c r="F291" s="63" t="s">
        <v>477</v>
      </c>
      <c r="G291" s="62" t="s">
        <v>399</v>
      </c>
      <c r="H291" s="60" t="s">
        <v>588</v>
      </c>
      <c r="I291" s="63" t="s">
        <v>397</v>
      </c>
      <c r="J291" s="77">
        <f>'3.ВС'!J376</f>
        <v>523980</v>
      </c>
      <c r="K291" s="77">
        <f>'3.ВС'!K376</f>
        <v>332280</v>
      </c>
      <c r="L291" s="77">
        <f>'3.ВС'!L376</f>
        <v>191700</v>
      </c>
      <c r="M291" s="77">
        <f>'3.ВС'!M376</f>
        <v>0</v>
      </c>
      <c r="N291" s="77">
        <f>'3.ВС'!N376</f>
        <v>0</v>
      </c>
      <c r="O291" s="77">
        <f>'3.ВС'!O376</f>
        <v>0</v>
      </c>
      <c r="P291" s="77">
        <f>'3.ВС'!P376</f>
        <v>0</v>
      </c>
      <c r="Q291" s="77">
        <f>'3.ВС'!Q376</f>
        <v>0</v>
      </c>
      <c r="R291" s="77">
        <f>'3.ВС'!R376</f>
        <v>523980</v>
      </c>
      <c r="S291" s="77">
        <f>'3.ВС'!S376</f>
        <v>332280</v>
      </c>
      <c r="T291" s="77">
        <f>'3.ВС'!T376</f>
        <v>191700</v>
      </c>
      <c r="U291" s="77">
        <f>'3.ВС'!U376</f>
        <v>0</v>
      </c>
      <c r="V291" s="77">
        <f>'3.ВС'!V376</f>
        <v>0</v>
      </c>
      <c r="W291" s="77">
        <f>'3.ВС'!W376</f>
        <v>0</v>
      </c>
      <c r="X291" s="77">
        <f>'3.ВС'!X376</f>
        <v>0</v>
      </c>
      <c r="Y291" s="77">
        <f>'3.ВС'!Y376</f>
        <v>0</v>
      </c>
      <c r="Z291" s="77">
        <f>'3.ВС'!Z376</f>
        <v>523980</v>
      </c>
      <c r="AA291" s="77">
        <f>'3.ВС'!AA376</f>
        <v>332280</v>
      </c>
      <c r="AB291" s="77">
        <f>'3.ВС'!AB376</f>
        <v>191700</v>
      </c>
      <c r="AC291" s="77">
        <f>'3.ВС'!AC376</f>
        <v>0</v>
      </c>
      <c r="AD291" s="77">
        <f>'3.ВС'!AD376</f>
        <v>523980</v>
      </c>
      <c r="AE291" s="77">
        <f>'3.ВС'!AE376</f>
        <v>332280</v>
      </c>
      <c r="AF291" s="77">
        <f>'3.ВС'!AF376</f>
        <v>191700</v>
      </c>
      <c r="AG291" s="77">
        <f>'3.ВС'!AG376</f>
        <v>0</v>
      </c>
      <c r="AH291" s="77">
        <f>'3.ВС'!AH376</f>
        <v>0</v>
      </c>
      <c r="AI291" s="77">
        <f>'3.ВС'!AI376</f>
        <v>0</v>
      </c>
      <c r="AJ291" s="77">
        <f>'3.ВС'!AJ376</f>
        <v>0</v>
      </c>
      <c r="AK291" s="77">
        <f>'3.ВС'!AK376</f>
        <v>0</v>
      </c>
      <c r="AL291" s="77">
        <f>'3.ВС'!AL376</f>
        <v>523980</v>
      </c>
      <c r="AM291" s="77">
        <f>'3.ВС'!AM376</f>
        <v>332280</v>
      </c>
      <c r="AN291" s="77">
        <f>'3.ВС'!AN376</f>
        <v>191700</v>
      </c>
      <c r="AO291" s="77">
        <f>'3.ВС'!AO376</f>
        <v>0</v>
      </c>
      <c r="AP291" s="77">
        <f>'3.ВС'!AP376</f>
        <v>523980</v>
      </c>
      <c r="AQ291" s="77">
        <f>'3.ВС'!AQ376</f>
        <v>332280</v>
      </c>
      <c r="AR291" s="77">
        <f>'3.ВС'!AR376</f>
        <v>191700</v>
      </c>
      <c r="AS291" s="77">
        <f>'3.ВС'!AS376</f>
        <v>0</v>
      </c>
      <c r="AT291" s="77">
        <f>'3.ВС'!AT376</f>
        <v>0</v>
      </c>
      <c r="AU291" s="77">
        <f>'3.ВС'!AU376</f>
        <v>0</v>
      </c>
      <c r="AV291" s="77">
        <f>'3.ВС'!AV376</f>
        <v>0</v>
      </c>
      <c r="AW291" s="77">
        <f>'3.ВС'!AW376</f>
        <v>0</v>
      </c>
      <c r="AX291" s="77">
        <f>'3.ВС'!AX376</f>
        <v>523980</v>
      </c>
      <c r="AY291" s="77">
        <f>'3.ВС'!AY376</f>
        <v>332280</v>
      </c>
      <c r="AZ291" s="77">
        <f>'3.ВС'!AZ376</f>
        <v>191700</v>
      </c>
      <c r="BA291" s="77">
        <f>'3.ВС'!BA376</f>
        <v>0</v>
      </c>
      <c r="BB291" s="103">
        <v>0</v>
      </c>
      <c r="BC291" s="103">
        <v>0</v>
      </c>
    </row>
    <row r="292" spans="1:55" s="116" customFormat="1" ht="19.5" customHeight="1" x14ac:dyDescent="0.25">
      <c r="A292" s="13" t="s">
        <v>658</v>
      </c>
      <c r="B292" s="111"/>
      <c r="C292" s="111"/>
      <c r="D292" s="111"/>
      <c r="E292" s="128">
        <v>852</v>
      </c>
      <c r="F292" s="113" t="s">
        <v>477</v>
      </c>
      <c r="G292" s="119" t="s">
        <v>401</v>
      </c>
      <c r="H292" s="119"/>
      <c r="I292" s="113"/>
      <c r="J292" s="76">
        <f>J293+J296+J299+J302+J317+J305+J308+J311+J314+J320+J323+J326+J329</f>
        <v>21627801</v>
      </c>
      <c r="K292" s="76">
        <f t="shared" ref="K292:BA292" si="182">K293+K296+K299+K302+K317+K305+K308+K311+K314+K320+K323+K326+K329</f>
        <v>5361010</v>
      </c>
      <c r="L292" s="76">
        <f t="shared" si="182"/>
        <v>16266791</v>
      </c>
      <c r="M292" s="76">
        <f t="shared" si="182"/>
        <v>0</v>
      </c>
      <c r="N292" s="76">
        <f t="shared" si="182"/>
        <v>-1344101</v>
      </c>
      <c r="O292" s="76">
        <f t="shared" si="182"/>
        <v>0</v>
      </c>
      <c r="P292" s="76">
        <f t="shared" si="182"/>
        <v>-1344101</v>
      </c>
      <c r="Q292" s="76">
        <f t="shared" si="182"/>
        <v>0</v>
      </c>
      <c r="R292" s="76">
        <f t="shared" si="182"/>
        <v>20283700</v>
      </c>
      <c r="S292" s="76">
        <f t="shared" si="182"/>
        <v>5361010</v>
      </c>
      <c r="T292" s="76">
        <f t="shared" si="182"/>
        <v>14922690</v>
      </c>
      <c r="U292" s="76">
        <f t="shared" si="182"/>
        <v>0</v>
      </c>
      <c r="V292" s="76">
        <f t="shared" si="182"/>
        <v>253130.16</v>
      </c>
      <c r="W292" s="76">
        <f t="shared" si="182"/>
        <v>173967</v>
      </c>
      <c r="X292" s="76">
        <f t="shared" si="182"/>
        <v>79163.16</v>
      </c>
      <c r="Y292" s="76">
        <f t="shared" si="182"/>
        <v>0</v>
      </c>
      <c r="Z292" s="76">
        <f t="shared" si="182"/>
        <v>20536830.16</v>
      </c>
      <c r="AA292" s="76">
        <f t="shared" si="182"/>
        <v>5534977</v>
      </c>
      <c r="AB292" s="76">
        <f t="shared" si="182"/>
        <v>15001853.16</v>
      </c>
      <c r="AC292" s="76">
        <f t="shared" si="182"/>
        <v>0</v>
      </c>
      <c r="AD292" s="76">
        <f t="shared" si="182"/>
        <v>12590200</v>
      </c>
      <c r="AE292" s="76">
        <f t="shared" si="182"/>
        <v>219600</v>
      </c>
      <c r="AF292" s="76">
        <f t="shared" si="182"/>
        <v>12370600</v>
      </c>
      <c r="AG292" s="76">
        <f t="shared" si="182"/>
        <v>0</v>
      </c>
      <c r="AH292" s="76">
        <f t="shared" si="182"/>
        <v>0</v>
      </c>
      <c r="AI292" s="76">
        <f t="shared" si="182"/>
        <v>0</v>
      </c>
      <c r="AJ292" s="76">
        <f t="shared" si="182"/>
        <v>0</v>
      </c>
      <c r="AK292" s="76">
        <f t="shared" si="182"/>
        <v>0</v>
      </c>
      <c r="AL292" s="76">
        <f t="shared" si="182"/>
        <v>12590200</v>
      </c>
      <c r="AM292" s="76">
        <f t="shared" si="182"/>
        <v>219600</v>
      </c>
      <c r="AN292" s="76">
        <f t="shared" si="182"/>
        <v>12370600</v>
      </c>
      <c r="AO292" s="76">
        <f t="shared" si="182"/>
        <v>0</v>
      </c>
      <c r="AP292" s="76">
        <f t="shared" si="182"/>
        <v>12590200</v>
      </c>
      <c r="AQ292" s="76">
        <f t="shared" si="182"/>
        <v>219600</v>
      </c>
      <c r="AR292" s="76">
        <f t="shared" si="182"/>
        <v>12370600</v>
      </c>
      <c r="AS292" s="76">
        <f t="shared" si="182"/>
        <v>0</v>
      </c>
      <c r="AT292" s="76">
        <f t="shared" si="182"/>
        <v>0</v>
      </c>
      <c r="AU292" s="76">
        <f t="shared" si="182"/>
        <v>0</v>
      </c>
      <c r="AV292" s="76">
        <f t="shared" si="182"/>
        <v>0</v>
      </c>
      <c r="AW292" s="76">
        <f t="shared" si="182"/>
        <v>0</v>
      </c>
      <c r="AX292" s="76">
        <f t="shared" si="182"/>
        <v>12590200</v>
      </c>
      <c r="AY292" s="76">
        <f t="shared" si="182"/>
        <v>219600</v>
      </c>
      <c r="AZ292" s="76">
        <f t="shared" si="182"/>
        <v>12370600</v>
      </c>
      <c r="BA292" s="76">
        <f t="shared" si="182"/>
        <v>0</v>
      </c>
      <c r="BB292" s="123">
        <v>0</v>
      </c>
      <c r="BC292" s="123">
        <v>0</v>
      </c>
    </row>
    <row r="293" spans="1:55" s="11" customFormat="1" ht="27.75" hidden="1" customHeight="1" x14ac:dyDescent="0.25">
      <c r="A293" s="15" t="s">
        <v>479</v>
      </c>
      <c r="B293" s="27"/>
      <c r="C293" s="27"/>
      <c r="D293" s="27"/>
      <c r="E293" s="62">
        <v>851</v>
      </c>
      <c r="F293" s="62" t="s">
        <v>477</v>
      </c>
      <c r="G293" s="62" t="s">
        <v>401</v>
      </c>
      <c r="H293" s="60" t="s">
        <v>480</v>
      </c>
      <c r="I293" s="63"/>
      <c r="J293" s="77">
        <f t="shared" ref="J293:Y294" si="183">J294</f>
        <v>5742330</v>
      </c>
      <c r="K293" s="77">
        <f t="shared" si="183"/>
        <v>5141410</v>
      </c>
      <c r="L293" s="77">
        <f t="shared" si="183"/>
        <v>600920</v>
      </c>
      <c r="M293" s="77">
        <f t="shared" si="183"/>
        <v>0</v>
      </c>
      <c r="N293" s="77">
        <f t="shared" si="183"/>
        <v>0</v>
      </c>
      <c r="O293" s="77">
        <f t="shared" si="183"/>
        <v>0</v>
      </c>
      <c r="P293" s="77">
        <f t="shared" si="183"/>
        <v>0</v>
      </c>
      <c r="Q293" s="77">
        <f t="shared" si="183"/>
        <v>0</v>
      </c>
      <c r="R293" s="77">
        <f t="shared" si="183"/>
        <v>5742330</v>
      </c>
      <c r="S293" s="77">
        <f t="shared" si="183"/>
        <v>5141410</v>
      </c>
      <c r="T293" s="77">
        <f t="shared" si="183"/>
        <v>600920</v>
      </c>
      <c r="U293" s="77">
        <f t="shared" si="183"/>
        <v>0</v>
      </c>
      <c r="V293" s="77">
        <f t="shared" si="183"/>
        <v>0</v>
      </c>
      <c r="W293" s="77">
        <f t="shared" si="183"/>
        <v>0</v>
      </c>
      <c r="X293" s="77">
        <f t="shared" si="183"/>
        <v>0</v>
      </c>
      <c r="Y293" s="77">
        <f t="shared" si="183"/>
        <v>0</v>
      </c>
      <c r="Z293" s="77">
        <f t="shared" ref="Z293:AO294" si="184">Z294</f>
        <v>5742330</v>
      </c>
      <c r="AA293" s="77">
        <f t="shared" si="184"/>
        <v>5141410</v>
      </c>
      <c r="AB293" s="77">
        <f t="shared" si="184"/>
        <v>600920</v>
      </c>
      <c r="AC293" s="77">
        <f t="shared" si="184"/>
        <v>0</v>
      </c>
      <c r="AD293" s="77">
        <f t="shared" si="184"/>
        <v>0</v>
      </c>
      <c r="AE293" s="77">
        <f t="shared" si="184"/>
        <v>0</v>
      </c>
      <c r="AF293" s="77">
        <f t="shared" si="184"/>
        <v>0</v>
      </c>
      <c r="AG293" s="77">
        <f t="shared" si="184"/>
        <v>0</v>
      </c>
      <c r="AH293" s="77">
        <f t="shared" si="184"/>
        <v>0</v>
      </c>
      <c r="AI293" s="77">
        <f t="shared" si="184"/>
        <v>0</v>
      </c>
      <c r="AJ293" s="77">
        <f t="shared" si="184"/>
        <v>0</v>
      </c>
      <c r="AK293" s="77">
        <f t="shared" si="184"/>
        <v>0</v>
      </c>
      <c r="AL293" s="77">
        <f t="shared" si="184"/>
        <v>0</v>
      </c>
      <c r="AM293" s="77">
        <f t="shared" si="184"/>
        <v>0</v>
      </c>
      <c r="AN293" s="77">
        <f t="shared" si="184"/>
        <v>0</v>
      </c>
      <c r="AO293" s="77">
        <f t="shared" si="184"/>
        <v>0</v>
      </c>
      <c r="AP293" s="77">
        <f t="shared" ref="AP293:BA294" si="185">AP294</f>
        <v>0</v>
      </c>
      <c r="AQ293" s="77">
        <f t="shared" si="185"/>
        <v>0</v>
      </c>
      <c r="AR293" s="77">
        <f t="shared" si="185"/>
        <v>0</v>
      </c>
      <c r="AS293" s="77">
        <f t="shared" si="185"/>
        <v>0</v>
      </c>
      <c r="AT293" s="77">
        <f t="shared" si="185"/>
        <v>0</v>
      </c>
      <c r="AU293" s="77">
        <f t="shared" si="185"/>
        <v>0</v>
      </c>
      <c r="AV293" s="77">
        <f t="shared" si="185"/>
        <v>0</v>
      </c>
      <c r="AW293" s="77">
        <f t="shared" si="185"/>
        <v>0</v>
      </c>
      <c r="AX293" s="77">
        <f t="shared" si="185"/>
        <v>0</v>
      </c>
      <c r="AY293" s="77">
        <f t="shared" si="185"/>
        <v>0</v>
      </c>
      <c r="AZ293" s="77">
        <f t="shared" si="185"/>
        <v>0</v>
      </c>
      <c r="BA293" s="77">
        <f t="shared" si="185"/>
        <v>0</v>
      </c>
      <c r="BB293" s="103">
        <v>0</v>
      </c>
      <c r="BC293" s="103">
        <v>0</v>
      </c>
    </row>
    <row r="294" spans="1:55" s="11" customFormat="1" ht="27.75" hidden="1" customHeight="1" x14ac:dyDescent="0.25">
      <c r="A294" s="27" t="s">
        <v>392</v>
      </c>
      <c r="B294" s="27"/>
      <c r="C294" s="27"/>
      <c r="D294" s="27"/>
      <c r="E294" s="62">
        <v>851</v>
      </c>
      <c r="F294" s="63" t="s">
        <v>477</v>
      </c>
      <c r="G294" s="62" t="s">
        <v>401</v>
      </c>
      <c r="H294" s="60" t="s">
        <v>480</v>
      </c>
      <c r="I294" s="63" t="s">
        <v>396</v>
      </c>
      <c r="J294" s="77">
        <f t="shared" si="183"/>
        <v>5742330</v>
      </c>
      <c r="K294" s="77">
        <f t="shared" si="183"/>
        <v>5141410</v>
      </c>
      <c r="L294" s="77">
        <f t="shared" si="183"/>
        <v>600920</v>
      </c>
      <c r="M294" s="77">
        <f t="shared" si="183"/>
        <v>0</v>
      </c>
      <c r="N294" s="77">
        <f t="shared" si="183"/>
        <v>0</v>
      </c>
      <c r="O294" s="77">
        <f t="shared" si="183"/>
        <v>0</v>
      </c>
      <c r="P294" s="77">
        <f t="shared" si="183"/>
        <v>0</v>
      </c>
      <c r="Q294" s="77">
        <f t="shared" si="183"/>
        <v>0</v>
      </c>
      <c r="R294" s="77">
        <f t="shared" si="183"/>
        <v>5742330</v>
      </c>
      <c r="S294" s="77">
        <f t="shared" si="183"/>
        <v>5141410</v>
      </c>
      <c r="T294" s="77">
        <f t="shared" si="183"/>
        <v>600920</v>
      </c>
      <c r="U294" s="77">
        <f t="shared" si="183"/>
        <v>0</v>
      </c>
      <c r="V294" s="77">
        <f t="shared" si="183"/>
        <v>0</v>
      </c>
      <c r="W294" s="77">
        <f t="shared" si="183"/>
        <v>0</v>
      </c>
      <c r="X294" s="77">
        <f t="shared" si="183"/>
        <v>0</v>
      </c>
      <c r="Y294" s="77">
        <f t="shared" si="183"/>
        <v>0</v>
      </c>
      <c r="Z294" s="77">
        <f t="shared" si="184"/>
        <v>5742330</v>
      </c>
      <c r="AA294" s="77">
        <f t="shared" si="184"/>
        <v>5141410</v>
      </c>
      <c r="AB294" s="77">
        <f t="shared" si="184"/>
        <v>600920</v>
      </c>
      <c r="AC294" s="77">
        <f t="shared" si="184"/>
        <v>0</v>
      </c>
      <c r="AD294" s="77">
        <f t="shared" si="184"/>
        <v>0</v>
      </c>
      <c r="AE294" s="77">
        <f t="shared" si="184"/>
        <v>0</v>
      </c>
      <c r="AF294" s="77">
        <f t="shared" si="184"/>
        <v>0</v>
      </c>
      <c r="AG294" s="77">
        <f t="shared" si="184"/>
        <v>0</v>
      </c>
      <c r="AH294" s="77">
        <f t="shared" si="184"/>
        <v>0</v>
      </c>
      <c r="AI294" s="77">
        <f t="shared" si="184"/>
        <v>0</v>
      </c>
      <c r="AJ294" s="77">
        <f t="shared" si="184"/>
        <v>0</v>
      </c>
      <c r="AK294" s="77">
        <f t="shared" si="184"/>
        <v>0</v>
      </c>
      <c r="AL294" s="77">
        <f t="shared" si="184"/>
        <v>0</v>
      </c>
      <c r="AM294" s="77">
        <f t="shared" si="184"/>
        <v>0</v>
      </c>
      <c r="AN294" s="77">
        <f t="shared" si="184"/>
        <v>0</v>
      </c>
      <c r="AO294" s="77">
        <f t="shared" si="184"/>
        <v>0</v>
      </c>
      <c r="AP294" s="77">
        <f t="shared" si="185"/>
        <v>0</v>
      </c>
      <c r="AQ294" s="77">
        <f t="shared" si="185"/>
        <v>0</v>
      </c>
      <c r="AR294" s="77">
        <f t="shared" si="185"/>
        <v>0</v>
      </c>
      <c r="AS294" s="77">
        <f t="shared" si="185"/>
        <v>0</v>
      </c>
      <c r="AT294" s="77">
        <f t="shared" si="185"/>
        <v>0</v>
      </c>
      <c r="AU294" s="77">
        <f t="shared" si="185"/>
        <v>0</v>
      </c>
      <c r="AV294" s="77">
        <f t="shared" si="185"/>
        <v>0</v>
      </c>
      <c r="AW294" s="77">
        <f t="shared" si="185"/>
        <v>0</v>
      </c>
      <c r="AX294" s="77">
        <f t="shared" si="185"/>
        <v>0</v>
      </c>
      <c r="AY294" s="77">
        <f t="shared" si="185"/>
        <v>0</v>
      </c>
      <c r="AZ294" s="77">
        <f t="shared" si="185"/>
        <v>0</v>
      </c>
      <c r="BA294" s="77">
        <f t="shared" si="185"/>
        <v>0</v>
      </c>
      <c r="BB294" s="103">
        <v>0</v>
      </c>
      <c r="BC294" s="103">
        <v>0</v>
      </c>
    </row>
    <row r="295" spans="1:55" s="11" customFormat="1" ht="27.75" hidden="1" customHeight="1" x14ac:dyDescent="0.25">
      <c r="A295" s="27" t="s">
        <v>393</v>
      </c>
      <c r="B295" s="27"/>
      <c r="C295" s="27"/>
      <c r="D295" s="27"/>
      <c r="E295" s="143">
        <v>851</v>
      </c>
      <c r="F295" s="144" t="s">
        <v>477</v>
      </c>
      <c r="G295" s="63" t="s">
        <v>401</v>
      </c>
      <c r="H295" s="60" t="s">
        <v>480</v>
      </c>
      <c r="I295" s="63" t="s">
        <v>397</v>
      </c>
      <c r="J295" s="77">
        <f>'3.ВС'!J186</f>
        <v>5742330</v>
      </c>
      <c r="K295" s="77">
        <f>'3.ВС'!K186</f>
        <v>5141410</v>
      </c>
      <c r="L295" s="77">
        <f>'3.ВС'!L186</f>
        <v>600920</v>
      </c>
      <c r="M295" s="77">
        <f>'3.ВС'!M186</f>
        <v>0</v>
      </c>
      <c r="N295" s="77">
        <f>'3.ВС'!N186</f>
        <v>0</v>
      </c>
      <c r="O295" s="77">
        <f>'3.ВС'!O186</f>
        <v>0</v>
      </c>
      <c r="P295" s="77">
        <f>'3.ВС'!P186</f>
        <v>0</v>
      </c>
      <c r="Q295" s="77">
        <f>'3.ВС'!Q186</f>
        <v>0</v>
      </c>
      <c r="R295" s="77">
        <f>'3.ВС'!R186</f>
        <v>5742330</v>
      </c>
      <c r="S295" s="77">
        <f>'3.ВС'!S186</f>
        <v>5141410</v>
      </c>
      <c r="T295" s="77">
        <f>'3.ВС'!T186</f>
        <v>600920</v>
      </c>
      <c r="U295" s="77">
        <f>'3.ВС'!U186</f>
        <v>0</v>
      </c>
      <c r="V295" s="77">
        <f>'3.ВС'!V186</f>
        <v>0</v>
      </c>
      <c r="W295" s="77">
        <f>'3.ВС'!W186</f>
        <v>0</v>
      </c>
      <c r="X295" s="77">
        <f>'3.ВС'!X186</f>
        <v>0</v>
      </c>
      <c r="Y295" s="77">
        <f>'3.ВС'!Y186</f>
        <v>0</v>
      </c>
      <c r="Z295" s="77">
        <f>'3.ВС'!Z186</f>
        <v>5742330</v>
      </c>
      <c r="AA295" s="77">
        <f>'3.ВС'!AA186</f>
        <v>5141410</v>
      </c>
      <c r="AB295" s="77">
        <f>'3.ВС'!AB186</f>
        <v>600920</v>
      </c>
      <c r="AC295" s="77">
        <f>'3.ВС'!AC186</f>
        <v>0</v>
      </c>
      <c r="AD295" s="77">
        <f>'3.ВС'!AD186</f>
        <v>0</v>
      </c>
      <c r="AE295" s="77">
        <f>'3.ВС'!AE186</f>
        <v>0</v>
      </c>
      <c r="AF295" s="77">
        <f>'3.ВС'!AF186</f>
        <v>0</v>
      </c>
      <c r="AG295" s="77">
        <f>'3.ВС'!AG186</f>
        <v>0</v>
      </c>
      <c r="AH295" s="77">
        <f>'3.ВС'!AH186</f>
        <v>0</v>
      </c>
      <c r="AI295" s="77">
        <f>'3.ВС'!AI186</f>
        <v>0</v>
      </c>
      <c r="AJ295" s="77">
        <f>'3.ВС'!AJ186</f>
        <v>0</v>
      </c>
      <c r="AK295" s="77">
        <f>'3.ВС'!AK186</f>
        <v>0</v>
      </c>
      <c r="AL295" s="77">
        <f>'3.ВС'!AL186</f>
        <v>0</v>
      </c>
      <c r="AM295" s="77">
        <f>'3.ВС'!AM186</f>
        <v>0</v>
      </c>
      <c r="AN295" s="77">
        <f>'3.ВС'!AN186</f>
        <v>0</v>
      </c>
      <c r="AO295" s="77">
        <f>'3.ВС'!AO186</f>
        <v>0</v>
      </c>
      <c r="AP295" s="77">
        <f>'3.ВС'!AP186</f>
        <v>0</v>
      </c>
      <c r="AQ295" s="77">
        <f>'3.ВС'!AQ186</f>
        <v>0</v>
      </c>
      <c r="AR295" s="77">
        <f>'3.ВС'!AR186</f>
        <v>0</v>
      </c>
      <c r="AS295" s="77">
        <f>'3.ВС'!AS186</f>
        <v>0</v>
      </c>
      <c r="AT295" s="77">
        <f>'3.ВС'!AT186</f>
        <v>0</v>
      </c>
      <c r="AU295" s="77">
        <f>'3.ВС'!AU186</f>
        <v>0</v>
      </c>
      <c r="AV295" s="77">
        <f>'3.ВС'!AV186</f>
        <v>0</v>
      </c>
      <c r="AW295" s="77">
        <f>'3.ВС'!AW186</f>
        <v>0</v>
      </c>
      <c r="AX295" s="77">
        <f>'3.ВС'!AX186</f>
        <v>0</v>
      </c>
      <c r="AY295" s="77">
        <f>'3.ВС'!AY186</f>
        <v>0</v>
      </c>
      <c r="AZ295" s="77">
        <f>'3.ВС'!AZ186</f>
        <v>0</v>
      </c>
      <c r="BA295" s="77">
        <f>'3.ВС'!BA186</f>
        <v>0</v>
      </c>
      <c r="BB295" s="103">
        <v>0</v>
      </c>
      <c r="BC295" s="103">
        <v>0</v>
      </c>
    </row>
    <row r="296" spans="1:55" s="11" customFormat="1" ht="27.75" hidden="1" customHeight="1" x14ac:dyDescent="0.25">
      <c r="A296" s="27" t="s">
        <v>481</v>
      </c>
      <c r="B296" s="27"/>
      <c r="C296" s="27"/>
      <c r="D296" s="27"/>
      <c r="E296" s="12">
        <v>851</v>
      </c>
      <c r="F296" s="62" t="s">
        <v>477</v>
      </c>
      <c r="G296" s="62" t="s">
        <v>401</v>
      </c>
      <c r="H296" s="60" t="s">
        <v>482</v>
      </c>
      <c r="I296" s="63"/>
      <c r="J296" s="77">
        <f t="shared" ref="J296:AT297" si="186">J297</f>
        <v>6722700</v>
      </c>
      <c r="K296" s="77">
        <f t="shared" si="186"/>
        <v>0</v>
      </c>
      <c r="L296" s="77">
        <f t="shared" si="186"/>
        <v>6722700</v>
      </c>
      <c r="M296" s="77">
        <f t="shared" si="186"/>
        <v>0</v>
      </c>
      <c r="N296" s="77">
        <f t="shared" si="186"/>
        <v>385570</v>
      </c>
      <c r="O296" s="77">
        <f t="shared" si="186"/>
        <v>0</v>
      </c>
      <c r="P296" s="77">
        <f t="shared" si="186"/>
        <v>385570</v>
      </c>
      <c r="Q296" s="77">
        <f t="shared" si="186"/>
        <v>0</v>
      </c>
      <c r="R296" s="77">
        <f t="shared" si="186"/>
        <v>7108270</v>
      </c>
      <c r="S296" s="77">
        <f t="shared" si="186"/>
        <v>0</v>
      </c>
      <c r="T296" s="77">
        <f t="shared" si="186"/>
        <v>7108270</v>
      </c>
      <c r="U296" s="77">
        <f t="shared" si="186"/>
        <v>0</v>
      </c>
      <c r="V296" s="77">
        <f t="shared" si="186"/>
        <v>0</v>
      </c>
      <c r="W296" s="77">
        <f t="shared" si="186"/>
        <v>0</v>
      </c>
      <c r="X296" s="77">
        <f t="shared" si="186"/>
        <v>0</v>
      </c>
      <c r="Y296" s="77">
        <f t="shared" si="186"/>
        <v>0</v>
      </c>
      <c r="Z296" s="77">
        <f t="shared" si="186"/>
        <v>7108270</v>
      </c>
      <c r="AA296" s="77">
        <f t="shared" si="186"/>
        <v>0</v>
      </c>
      <c r="AB296" s="77">
        <f t="shared" si="186"/>
        <v>7108270</v>
      </c>
      <c r="AC296" s="77">
        <f t="shared" si="186"/>
        <v>0</v>
      </c>
      <c r="AD296" s="77">
        <f t="shared" si="186"/>
        <v>6372600</v>
      </c>
      <c r="AE296" s="77">
        <f t="shared" si="186"/>
        <v>0</v>
      </c>
      <c r="AF296" s="77">
        <f t="shared" si="186"/>
        <v>6372600</v>
      </c>
      <c r="AG296" s="77">
        <f t="shared" si="186"/>
        <v>0</v>
      </c>
      <c r="AH296" s="77">
        <f t="shared" si="186"/>
        <v>0</v>
      </c>
      <c r="AI296" s="77">
        <f t="shared" si="186"/>
        <v>0</v>
      </c>
      <c r="AJ296" s="77">
        <f t="shared" si="186"/>
        <v>0</v>
      </c>
      <c r="AK296" s="77">
        <f t="shared" si="186"/>
        <v>0</v>
      </c>
      <c r="AL296" s="77">
        <f t="shared" si="186"/>
        <v>6372600</v>
      </c>
      <c r="AM296" s="77">
        <f t="shared" si="186"/>
        <v>0</v>
      </c>
      <c r="AN296" s="77">
        <f t="shared" si="186"/>
        <v>6372600</v>
      </c>
      <c r="AO296" s="77">
        <f t="shared" si="186"/>
        <v>0</v>
      </c>
      <c r="AP296" s="77">
        <f t="shared" si="186"/>
        <v>6372600</v>
      </c>
      <c r="AQ296" s="77">
        <f t="shared" si="186"/>
        <v>0</v>
      </c>
      <c r="AR296" s="77">
        <f t="shared" si="186"/>
        <v>6372600</v>
      </c>
      <c r="AS296" s="77">
        <f t="shared" si="186"/>
        <v>0</v>
      </c>
      <c r="AT296" s="77">
        <f t="shared" si="186"/>
        <v>0</v>
      </c>
      <c r="AU296" s="77">
        <f t="shared" ref="AT296:BA297" si="187">AU297</f>
        <v>0</v>
      </c>
      <c r="AV296" s="77">
        <f t="shared" si="187"/>
        <v>0</v>
      </c>
      <c r="AW296" s="77">
        <f t="shared" si="187"/>
        <v>0</v>
      </c>
      <c r="AX296" s="77">
        <f t="shared" si="187"/>
        <v>6372600</v>
      </c>
      <c r="AY296" s="77">
        <f t="shared" si="187"/>
        <v>0</v>
      </c>
      <c r="AZ296" s="77">
        <f t="shared" si="187"/>
        <v>6372600</v>
      </c>
      <c r="BA296" s="77">
        <f t="shared" si="187"/>
        <v>0</v>
      </c>
      <c r="BB296" s="103">
        <v>0</v>
      </c>
      <c r="BC296" s="103">
        <v>0</v>
      </c>
    </row>
    <row r="297" spans="1:55" s="11" customFormat="1" ht="27.75" hidden="1" customHeight="1" x14ac:dyDescent="0.25">
      <c r="A297" s="27" t="s">
        <v>392</v>
      </c>
      <c r="B297" s="27"/>
      <c r="C297" s="27"/>
      <c r="D297" s="27"/>
      <c r="E297" s="12">
        <v>851</v>
      </c>
      <c r="F297" s="63" t="s">
        <v>477</v>
      </c>
      <c r="G297" s="62" t="s">
        <v>401</v>
      </c>
      <c r="H297" s="60" t="s">
        <v>482</v>
      </c>
      <c r="I297" s="63" t="s">
        <v>396</v>
      </c>
      <c r="J297" s="77">
        <f t="shared" si="186"/>
        <v>6722700</v>
      </c>
      <c r="K297" s="77">
        <f t="shared" si="186"/>
        <v>0</v>
      </c>
      <c r="L297" s="77">
        <f t="shared" si="186"/>
        <v>6722700</v>
      </c>
      <c r="M297" s="77">
        <f t="shared" si="186"/>
        <v>0</v>
      </c>
      <c r="N297" s="77">
        <f t="shared" si="186"/>
        <v>385570</v>
      </c>
      <c r="O297" s="77">
        <f t="shared" si="186"/>
        <v>0</v>
      </c>
      <c r="P297" s="77">
        <f t="shared" si="186"/>
        <v>385570</v>
      </c>
      <c r="Q297" s="77">
        <f t="shared" si="186"/>
        <v>0</v>
      </c>
      <c r="R297" s="77">
        <f t="shared" si="186"/>
        <v>7108270</v>
      </c>
      <c r="S297" s="77">
        <f t="shared" si="186"/>
        <v>0</v>
      </c>
      <c r="T297" s="77">
        <f t="shared" si="186"/>
        <v>7108270</v>
      </c>
      <c r="U297" s="77">
        <f t="shared" si="186"/>
        <v>0</v>
      </c>
      <c r="V297" s="77">
        <f t="shared" si="186"/>
        <v>0</v>
      </c>
      <c r="W297" s="77">
        <f t="shared" si="186"/>
        <v>0</v>
      </c>
      <c r="X297" s="77">
        <f t="shared" si="186"/>
        <v>0</v>
      </c>
      <c r="Y297" s="77">
        <f t="shared" si="186"/>
        <v>0</v>
      </c>
      <c r="Z297" s="77">
        <f t="shared" si="186"/>
        <v>7108270</v>
      </c>
      <c r="AA297" s="77">
        <f t="shared" si="186"/>
        <v>0</v>
      </c>
      <c r="AB297" s="77">
        <f t="shared" si="186"/>
        <v>7108270</v>
      </c>
      <c r="AC297" s="77">
        <f t="shared" si="186"/>
        <v>0</v>
      </c>
      <c r="AD297" s="77">
        <f t="shared" si="186"/>
        <v>6372600</v>
      </c>
      <c r="AE297" s="77">
        <f t="shared" si="186"/>
        <v>0</v>
      </c>
      <c r="AF297" s="77">
        <f t="shared" si="186"/>
        <v>6372600</v>
      </c>
      <c r="AG297" s="77">
        <f t="shared" si="186"/>
        <v>0</v>
      </c>
      <c r="AH297" s="77">
        <f t="shared" si="186"/>
        <v>0</v>
      </c>
      <c r="AI297" s="77">
        <f t="shared" si="186"/>
        <v>0</v>
      </c>
      <c r="AJ297" s="77">
        <f t="shared" si="186"/>
        <v>0</v>
      </c>
      <c r="AK297" s="77">
        <f t="shared" si="186"/>
        <v>0</v>
      </c>
      <c r="AL297" s="77">
        <f t="shared" si="186"/>
        <v>6372600</v>
      </c>
      <c r="AM297" s="77">
        <f t="shared" si="186"/>
        <v>0</v>
      </c>
      <c r="AN297" s="77">
        <f t="shared" si="186"/>
        <v>6372600</v>
      </c>
      <c r="AO297" s="77">
        <f t="shared" si="186"/>
        <v>0</v>
      </c>
      <c r="AP297" s="77">
        <f t="shared" si="186"/>
        <v>6372600</v>
      </c>
      <c r="AQ297" s="77">
        <f t="shared" si="186"/>
        <v>0</v>
      </c>
      <c r="AR297" s="77">
        <f t="shared" si="186"/>
        <v>6372600</v>
      </c>
      <c r="AS297" s="77">
        <f t="shared" si="186"/>
        <v>0</v>
      </c>
      <c r="AT297" s="77">
        <f t="shared" si="187"/>
        <v>0</v>
      </c>
      <c r="AU297" s="77">
        <f t="shared" si="187"/>
        <v>0</v>
      </c>
      <c r="AV297" s="77">
        <f t="shared" si="187"/>
        <v>0</v>
      </c>
      <c r="AW297" s="77">
        <f t="shared" si="187"/>
        <v>0</v>
      </c>
      <c r="AX297" s="77">
        <f t="shared" si="187"/>
        <v>6372600</v>
      </c>
      <c r="AY297" s="77">
        <f t="shared" si="187"/>
        <v>0</v>
      </c>
      <c r="AZ297" s="77">
        <f t="shared" si="187"/>
        <v>6372600</v>
      </c>
      <c r="BA297" s="77">
        <f t="shared" si="187"/>
        <v>0</v>
      </c>
      <c r="BB297" s="103">
        <v>0</v>
      </c>
      <c r="BC297" s="103">
        <v>0</v>
      </c>
    </row>
    <row r="298" spans="1:55" s="11" customFormat="1" ht="27.75" hidden="1" customHeight="1" x14ac:dyDescent="0.25">
      <c r="A298" s="27" t="s">
        <v>393</v>
      </c>
      <c r="B298" s="27"/>
      <c r="C298" s="27"/>
      <c r="D298" s="27"/>
      <c r="E298" s="12">
        <v>851</v>
      </c>
      <c r="F298" s="63" t="s">
        <v>477</v>
      </c>
      <c r="G298" s="63" t="s">
        <v>401</v>
      </c>
      <c r="H298" s="60" t="s">
        <v>482</v>
      </c>
      <c r="I298" s="63" t="s">
        <v>397</v>
      </c>
      <c r="J298" s="77">
        <f>'3.ВС'!J189</f>
        <v>6722700</v>
      </c>
      <c r="K298" s="77">
        <f>'3.ВС'!K189</f>
        <v>0</v>
      </c>
      <c r="L298" s="77">
        <f>'3.ВС'!L189</f>
        <v>6722700</v>
      </c>
      <c r="M298" s="77">
        <f>'3.ВС'!M189</f>
        <v>0</v>
      </c>
      <c r="N298" s="77">
        <f>'3.ВС'!N189</f>
        <v>385570</v>
      </c>
      <c r="O298" s="77">
        <f>'3.ВС'!O189</f>
        <v>0</v>
      </c>
      <c r="P298" s="77">
        <f>'3.ВС'!P189</f>
        <v>385570</v>
      </c>
      <c r="Q298" s="77">
        <f>'3.ВС'!Q189</f>
        <v>0</v>
      </c>
      <c r="R298" s="77">
        <f>'3.ВС'!R189</f>
        <v>7108270</v>
      </c>
      <c r="S298" s="77">
        <f>'3.ВС'!S189</f>
        <v>0</v>
      </c>
      <c r="T298" s="77">
        <f>'3.ВС'!T189</f>
        <v>7108270</v>
      </c>
      <c r="U298" s="77">
        <f>'3.ВС'!U189</f>
        <v>0</v>
      </c>
      <c r="V298" s="77">
        <f>'3.ВС'!V189</f>
        <v>0</v>
      </c>
      <c r="W298" s="77">
        <f>'3.ВС'!W189</f>
        <v>0</v>
      </c>
      <c r="X298" s="77">
        <f>'3.ВС'!X189</f>
        <v>0</v>
      </c>
      <c r="Y298" s="77">
        <f>'3.ВС'!Y189</f>
        <v>0</v>
      </c>
      <c r="Z298" s="77">
        <f>'3.ВС'!Z189</f>
        <v>7108270</v>
      </c>
      <c r="AA298" s="77">
        <f>'3.ВС'!AA189</f>
        <v>0</v>
      </c>
      <c r="AB298" s="77">
        <f>'3.ВС'!AB189</f>
        <v>7108270</v>
      </c>
      <c r="AC298" s="77">
        <f>'3.ВС'!AC189</f>
        <v>0</v>
      </c>
      <c r="AD298" s="77">
        <f>'3.ВС'!AD189</f>
        <v>6372600</v>
      </c>
      <c r="AE298" s="77">
        <f>'3.ВС'!AE189</f>
        <v>0</v>
      </c>
      <c r="AF298" s="77">
        <f>'3.ВС'!AF189</f>
        <v>6372600</v>
      </c>
      <c r="AG298" s="77">
        <f>'3.ВС'!AG189</f>
        <v>0</v>
      </c>
      <c r="AH298" s="77">
        <f>'3.ВС'!AH189</f>
        <v>0</v>
      </c>
      <c r="AI298" s="77">
        <f>'3.ВС'!AI189</f>
        <v>0</v>
      </c>
      <c r="AJ298" s="77">
        <f>'3.ВС'!AJ189</f>
        <v>0</v>
      </c>
      <c r="AK298" s="77">
        <f>'3.ВС'!AK189</f>
        <v>0</v>
      </c>
      <c r="AL298" s="77">
        <f>'3.ВС'!AL189</f>
        <v>6372600</v>
      </c>
      <c r="AM298" s="77">
        <f>'3.ВС'!AM189</f>
        <v>0</v>
      </c>
      <c r="AN298" s="77">
        <f>'3.ВС'!AN189</f>
        <v>6372600</v>
      </c>
      <c r="AO298" s="77">
        <f>'3.ВС'!AO189</f>
        <v>0</v>
      </c>
      <c r="AP298" s="77">
        <f>'3.ВС'!AP189</f>
        <v>6372600</v>
      </c>
      <c r="AQ298" s="77">
        <f>'3.ВС'!AQ189</f>
        <v>0</v>
      </c>
      <c r="AR298" s="77">
        <f>'3.ВС'!AR189</f>
        <v>6372600</v>
      </c>
      <c r="AS298" s="77">
        <f>'3.ВС'!AS189</f>
        <v>0</v>
      </c>
      <c r="AT298" s="77">
        <f>'3.ВС'!AT189</f>
        <v>0</v>
      </c>
      <c r="AU298" s="77">
        <f>'3.ВС'!AU189</f>
        <v>0</v>
      </c>
      <c r="AV298" s="77">
        <f>'3.ВС'!AV189</f>
        <v>0</v>
      </c>
      <c r="AW298" s="77">
        <f>'3.ВС'!AW189</f>
        <v>0</v>
      </c>
      <c r="AX298" s="77">
        <f>'3.ВС'!AX189</f>
        <v>6372600</v>
      </c>
      <c r="AY298" s="77">
        <f>'3.ВС'!AY189</f>
        <v>0</v>
      </c>
      <c r="AZ298" s="77">
        <f>'3.ВС'!AZ189</f>
        <v>6372600</v>
      </c>
      <c r="BA298" s="77">
        <f>'3.ВС'!BA189</f>
        <v>0</v>
      </c>
      <c r="BB298" s="103">
        <v>0</v>
      </c>
      <c r="BC298" s="103">
        <v>0</v>
      </c>
    </row>
    <row r="299" spans="1:55" s="11" customFormat="1" ht="27.75" hidden="1" customHeight="1" x14ac:dyDescent="0.25">
      <c r="A299" s="27" t="s">
        <v>483</v>
      </c>
      <c r="B299" s="27"/>
      <c r="C299" s="27"/>
      <c r="D299" s="27"/>
      <c r="E299" s="12">
        <v>851</v>
      </c>
      <c r="F299" s="63" t="s">
        <v>477</v>
      </c>
      <c r="G299" s="63" t="s">
        <v>401</v>
      </c>
      <c r="H299" s="60" t="s">
        <v>484</v>
      </c>
      <c r="I299" s="63"/>
      <c r="J299" s="77">
        <f t="shared" ref="J299:AT300" si="188">J300</f>
        <v>56300</v>
      </c>
      <c r="K299" s="77">
        <f t="shared" si="188"/>
        <v>0</v>
      </c>
      <c r="L299" s="77">
        <f t="shared" si="188"/>
        <v>56300</v>
      </c>
      <c r="M299" s="77">
        <f t="shared" si="188"/>
        <v>0</v>
      </c>
      <c r="N299" s="77">
        <f t="shared" si="188"/>
        <v>0</v>
      </c>
      <c r="O299" s="77">
        <f t="shared" si="188"/>
        <v>0</v>
      </c>
      <c r="P299" s="77">
        <f t="shared" si="188"/>
        <v>0</v>
      </c>
      <c r="Q299" s="77">
        <f t="shared" si="188"/>
        <v>0</v>
      </c>
      <c r="R299" s="77">
        <f t="shared" si="188"/>
        <v>56300</v>
      </c>
      <c r="S299" s="77">
        <f t="shared" si="188"/>
        <v>0</v>
      </c>
      <c r="T299" s="77">
        <f t="shared" si="188"/>
        <v>56300</v>
      </c>
      <c r="U299" s="77">
        <f t="shared" si="188"/>
        <v>0</v>
      </c>
      <c r="V299" s="77">
        <f t="shared" si="188"/>
        <v>0</v>
      </c>
      <c r="W299" s="77">
        <f t="shared" si="188"/>
        <v>0</v>
      </c>
      <c r="X299" s="77">
        <f t="shared" si="188"/>
        <v>0</v>
      </c>
      <c r="Y299" s="77">
        <f t="shared" si="188"/>
        <v>0</v>
      </c>
      <c r="Z299" s="77">
        <f t="shared" si="188"/>
        <v>56300</v>
      </c>
      <c r="AA299" s="77">
        <f t="shared" si="188"/>
        <v>0</v>
      </c>
      <c r="AB299" s="77">
        <f t="shared" si="188"/>
        <v>56300</v>
      </c>
      <c r="AC299" s="77">
        <f t="shared" si="188"/>
        <v>0</v>
      </c>
      <c r="AD299" s="77">
        <f t="shared" si="188"/>
        <v>0</v>
      </c>
      <c r="AE299" s="77">
        <f t="shared" si="188"/>
        <v>0</v>
      </c>
      <c r="AF299" s="77">
        <f t="shared" si="188"/>
        <v>0</v>
      </c>
      <c r="AG299" s="77">
        <f t="shared" si="188"/>
        <v>0</v>
      </c>
      <c r="AH299" s="77">
        <f t="shared" si="188"/>
        <v>0</v>
      </c>
      <c r="AI299" s="77">
        <f t="shared" si="188"/>
        <v>0</v>
      </c>
      <c r="AJ299" s="77">
        <f t="shared" si="188"/>
        <v>0</v>
      </c>
      <c r="AK299" s="77">
        <f t="shared" si="188"/>
        <v>0</v>
      </c>
      <c r="AL299" s="77">
        <f t="shared" si="188"/>
        <v>0</v>
      </c>
      <c r="AM299" s="77">
        <f t="shared" si="188"/>
        <v>0</v>
      </c>
      <c r="AN299" s="77">
        <f t="shared" si="188"/>
        <v>0</v>
      </c>
      <c r="AO299" s="77">
        <f t="shared" si="188"/>
        <v>0</v>
      </c>
      <c r="AP299" s="77">
        <f t="shared" si="188"/>
        <v>0</v>
      </c>
      <c r="AQ299" s="77">
        <f t="shared" si="188"/>
        <v>0</v>
      </c>
      <c r="AR299" s="77">
        <f t="shared" si="188"/>
        <v>0</v>
      </c>
      <c r="AS299" s="77">
        <f t="shared" si="188"/>
        <v>0</v>
      </c>
      <c r="AT299" s="77">
        <f t="shared" si="188"/>
        <v>0</v>
      </c>
      <c r="AU299" s="77">
        <f t="shared" ref="AT299:BA300" si="189">AU300</f>
        <v>0</v>
      </c>
      <c r="AV299" s="77">
        <f t="shared" si="189"/>
        <v>0</v>
      </c>
      <c r="AW299" s="77">
        <f t="shared" si="189"/>
        <v>0</v>
      </c>
      <c r="AX299" s="77">
        <f t="shared" si="189"/>
        <v>0</v>
      </c>
      <c r="AY299" s="77">
        <f t="shared" si="189"/>
        <v>0</v>
      </c>
      <c r="AZ299" s="77">
        <f t="shared" si="189"/>
        <v>0</v>
      </c>
      <c r="BA299" s="77">
        <f t="shared" si="189"/>
        <v>0</v>
      </c>
      <c r="BB299" s="103">
        <v>0</v>
      </c>
      <c r="BC299" s="103">
        <v>0</v>
      </c>
    </row>
    <row r="300" spans="1:55" s="11" customFormat="1" ht="27.75" hidden="1" customHeight="1" x14ac:dyDescent="0.25">
      <c r="A300" s="27" t="s">
        <v>392</v>
      </c>
      <c r="B300" s="27"/>
      <c r="C300" s="27"/>
      <c r="D300" s="27"/>
      <c r="E300" s="12">
        <v>851</v>
      </c>
      <c r="F300" s="63" t="s">
        <v>477</v>
      </c>
      <c r="G300" s="63" t="s">
        <v>401</v>
      </c>
      <c r="H300" s="60" t="s">
        <v>484</v>
      </c>
      <c r="I300" s="63" t="s">
        <v>396</v>
      </c>
      <c r="J300" s="77">
        <f t="shared" si="188"/>
        <v>56300</v>
      </c>
      <c r="K300" s="77">
        <f t="shared" si="188"/>
        <v>0</v>
      </c>
      <c r="L300" s="77">
        <f t="shared" si="188"/>
        <v>56300</v>
      </c>
      <c r="M300" s="77">
        <f t="shared" si="188"/>
        <v>0</v>
      </c>
      <c r="N300" s="77">
        <f t="shared" si="188"/>
        <v>0</v>
      </c>
      <c r="O300" s="77">
        <f t="shared" si="188"/>
        <v>0</v>
      </c>
      <c r="P300" s="77">
        <f t="shared" si="188"/>
        <v>0</v>
      </c>
      <c r="Q300" s="77">
        <f t="shared" si="188"/>
        <v>0</v>
      </c>
      <c r="R300" s="77">
        <f t="shared" si="188"/>
        <v>56300</v>
      </c>
      <c r="S300" s="77">
        <f t="shared" si="188"/>
        <v>0</v>
      </c>
      <c r="T300" s="77">
        <f t="shared" si="188"/>
        <v>56300</v>
      </c>
      <c r="U300" s="77">
        <f t="shared" si="188"/>
        <v>0</v>
      </c>
      <c r="V300" s="77">
        <f t="shared" si="188"/>
        <v>0</v>
      </c>
      <c r="W300" s="77">
        <f t="shared" si="188"/>
        <v>0</v>
      </c>
      <c r="X300" s="77">
        <f t="shared" si="188"/>
        <v>0</v>
      </c>
      <c r="Y300" s="77">
        <f t="shared" si="188"/>
        <v>0</v>
      </c>
      <c r="Z300" s="77">
        <f t="shared" si="188"/>
        <v>56300</v>
      </c>
      <c r="AA300" s="77">
        <f t="shared" si="188"/>
        <v>0</v>
      </c>
      <c r="AB300" s="77">
        <f t="shared" si="188"/>
        <v>56300</v>
      </c>
      <c r="AC300" s="77">
        <f t="shared" si="188"/>
        <v>0</v>
      </c>
      <c r="AD300" s="77">
        <f t="shared" si="188"/>
        <v>0</v>
      </c>
      <c r="AE300" s="77">
        <f t="shared" si="188"/>
        <v>0</v>
      </c>
      <c r="AF300" s="77">
        <f t="shared" si="188"/>
        <v>0</v>
      </c>
      <c r="AG300" s="77">
        <f t="shared" si="188"/>
        <v>0</v>
      </c>
      <c r="AH300" s="77">
        <f t="shared" si="188"/>
        <v>0</v>
      </c>
      <c r="AI300" s="77">
        <f t="shared" si="188"/>
        <v>0</v>
      </c>
      <c r="AJ300" s="77">
        <f t="shared" si="188"/>
        <v>0</v>
      </c>
      <c r="AK300" s="77">
        <f t="shared" si="188"/>
        <v>0</v>
      </c>
      <c r="AL300" s="77">
        <f t="shared" si="188"/>
        <v>0</v>
      </c>
      <c r="AM300" s="77">
        <f t="shared" si="188"/>
        <v>0</v>
      </c>
      <c r="AN300" s="77">
        <f t="shared" si="188"/>
        <v>0</v>
      </c>
      <c r="AO300" s="77">
        <f t="shared" si="188"/>
        <v>0</v>
      </c>
      <c r="AP300" s="77">
        <f t="shared" si="188"/>
        <v>0</v>
      </c>
      <c r="AQ300" s="77">
        <f t="shared" si="188"/>
        <v>0</v>
      </c>
      <c r="AR300" s="77">
        <f t="shared" si="188"/>
        <v>0</v>
      </c>
      <c r="AS300" s="77">
        <f t="shared" si="188"/>
        <v>0</v>
      </c>
      <c r="AT300" s="77">
        <f t="shared" si="189"/>
        <v>0</v>
      </c>
      <c r="AU300" s="77">
        <f t="shared" si="189"/>
        <v>0</v>
      </c>
      <c r="AV300" s="77">
        <f t="shared" si="189"/>
        <v>0</v>
      </c>
      <c r="AW300" s="77">
        <f t="shared" si="189"/>
        <v>0</v>
      </c>
      <c r="AX300" s="77">
        <f t="shared" si="189"/>
        <v>0</v>
      </c>
      <c r="AY300" s="77">
        <f t="shared" si="189"/>
        <v>0</v>
      </c>
      <c r="AZ300" s="77">
        <f t="shared" si="189"/>
        <v>0</v>
      </c>
      <c r="BA300" s="77">
        <f t="shared" si="189"/>
        <v>0</v>
      </c>
      <c r="BB300" s="103">
        <v>0</v>
      </c>
      <c r="BC300" s="103">
        <v>0</v>
      </c>
    </row>
    <row r="301" spans="1:55" s="11" customFormat="1" ht="27.75" hidden="1" customHeight="1" x14ac:dyDescent="0.25">
      <c r="A301" s="27" t="s">
        <v>393</v>
      </c>
      <c r="B301" s="27"/>
      <c r="C301" s="27"/>
      <c r="D301" s="27"/>
      <c r="E301" s="12">
        <v>851</v>
      </c>
      <c r="F301" s="63" t="s">
        <v>477</v>
      </c>
      <c r="G301" s="62" t="s">
        <v>401</v>
      </c>
      <c r="H301" s="60" t="s">
        <v>484</v>
      </c>
      <c r="I301" s="63" t="s">
        <v>397</v>
      </c>
      <c r="J301" s="77">
        <f>'3.ВС'!J192</f>
        <v>56300</v>
      </c>
      <c r="K301" s="77">
        <f>'3.ВС'!K192</f>
        <v>0</v>
      </c>
      <c r="L301" s="77">
        <f>'3.ВС'!L192</f>
        <v>56300</v>
      </c>
      <c r="M301" s="77">
        <f>'3.ВС'!M192</f>
        <v>0</v>
      </c>
      <c r="N301" s="77">
        <f>'3.ВС'!N192</f>
        <v>0</v>
      </c>
      <c r="O301" s="77">
        <f>'3.ВС'!O192</f>
        <v>0</v>
      </c>
      <c r="P301" s="77">
        <f>'3.ВС'!P192</f>
        <v>0</v>
      </c>
      <c r="Q301" s="77">
        <f>'3.ВС'!Q192</f>
        <v>0</v>
      </c>
      <c r="R301" s="77">
        <f>'3.ВС'!R192</f>
        <v>56300</v>
      </c>
      <c r="S301" s="77">
        <f>'3.ВС'!S192</f>
        <v>0</v>
      </c>
      <c r="T301" s="77">
        <f>'3.ВС'!T192</f>
        <v>56300</v>
      </c>
      <c r="U301" s="77">
        <f>'3.ВС'!U192</f>
        <v>0</v>
      </c>
      <c r="V301" s="77">
        <f>'3.ВС'!V192</f>
        <v>0</v>
      </c>
      <c r="W301" s="77">
        <f>'3.ВС'!W192</f>
        <v>0</v>
      </c>
      <c r="X301" s="77">
        <f>'3.ВС'!X192</f>
        <v>0</v>
      </c>
      <c r="Y301" s="77">
        <f>'3.ВС'!Y192</f>
        <v>0</v>
      </c>
      <c r="Z301" s="77">
        <f>'3.ВС'!Z192</f>
        <v>56300</v>
      </c>
      <c r="AA301" s="77">
        <f>'3.ВС'!AA192</f>
        <v>0</v>
      </c>
      <c r="AB301" s="77">
        <f>'3.ВС'!AB192</f>
        <v>56300</v>
      </c>
      <c r="AC301" s="77">
        <f>'3.ВС'!AC192</f>
        <v>0</v>
      </c>
      <c r="AD301" s="77">
        <f>'3.ВС'!AD192</f>
        <v>0</v>
      </c>
      <c r="AE301" s="77">
        <f>'3.ВС'!AE192</f>
        <v>0</v>
      </c>
      <c r="AF301" s="77">
        <f>'3.ВС'!AF192</f>
        <v>0</v>
      </c>
      <c r="AG301" s="77">
        <f>'3.ВС'!AG192</f>
        <v>0</v>
      </c>
      <c r="AH301" s="77">
        <f>'3.ВС'!AH192</f>
        <v>0</v>
      </c>
      <c r="AI301" s="77">
        <f>'3.ВС'!AI192</f>
        <v>0</v>
      </c>
      <c r="AJ301" s="77">
        <f>'3.ВС'!AJ192</f>
        <v>0</v>
      </c>
      <c r="AK301" s="77">
        <f>'3.ВС'!AK192</f>
        <v>0</v>
      </c>
      <c r="AL301" s="77">
        <f>'3.ВС'!AL192</f>
        <v>0</v>
      </c>
      <c r="AM301" s="77">
        <f>'3.ВС'!AM192</f>
        <v>0</v>
      </c>
      <c r="AN301" s="77">
        <f>'3.ВС'!AN192</f>
        <v>0</v>
      </c>
      <c r="AO301" s="77">
        <f>'3.ВС'!AO192</f>
        <v>0</v>
      </c>
      <c r="AP301" s="77">
        <f>'3.ВС'!AP192</f>
        <v>0</v>
      </c>
      <c r="AQ301" s="77">
        <f>'3.ВС'!AQ192</f>
        <v>0</v>
      </c>
      <c r="AR301" s="77">
        <f>'3.ВС'!AR192</f>
        <v>0</v>
      </c>
      <c r="AS301" s="77">
        <f>'3.ВС'!AS192</f>
        <v>0</v>
      </c>
      <c r="AT301" s="77">
        <f>'3.ВС'!AT192</f>
        <v>0</v>
      </c>
      <c r="AU301" s="77">
        <f>'3.ВС'!AU192</f>
        <v>0</v>
      </c>
      <c r="AV301" s="77">
        <f>'3.ВС'!AV192</f>
        <v>0</v>
      </c>
      <c r="AW301" s="77">
        <f>'3.ВС'!AW192</f>
        <v>0</v>
      </c>
      <c r="AX301" s="77">
        <f>'3.ВС'!AX192</f>
        <v>0</v>
      </c>
      <c r="AY301" s="77">
        <f>'3.ВС'!AY192</f>
        <v>0</v>
      </c>
      <c r="AZ301" s="77">
        <f>'3.ВС'!AZ192</f>
        <v>0</v>
      </c>
      <c r="BA301" s="77">
        <f>'3.ВС'!BA192</f>
        <v>0</v>
      </c>
      <c r="BB301" s="103">
        <v>0</v>
      </c>
      <c r="BC301" s="103">
        <v>0</v>
      </c>
    </row>
    <row r="302" spans="1:55" s="11" customFormat="1" ht="27.75" hidden="1" customHeight="1" x14ac:dyDescent="0.25">
      <c r="A302" s="56" t="s">
        <v>485</v>
      </c>
      <c r="B302" s="57"/>
      <c r="C302" s="57"/>
      <c r="D302" s="57"/>
      <c r="E302" s="62">
        <v>851</v>
      </c>
      <c r="F302" s="63" t="s">
        <v>477</v>
      </c>
      <c r="G302" s="63" t="s">
        <v>401</v>
      </c>
      <c r="H302" s="60" t="s">
        <v>486</v>
      </c>
      <c r="I302" s="63"/>
      <c r="J302" s="77">
        <f t="shared" ref="J302:AT303" si="190">J303</f>
        <v>0</v>
      </c>
      <c r="K302" s="77">
        <f t="shared" si="190"/>
        <v>0</v>
      </c>
      <c r="L302" s="77">
        <f t="shared" si="190"/>
        <v>0</v>
      </c>
      <c r="M302" s="77">
        <f t="shared" si="190"/>
        <v>0</v>
      </c>
      <c r="N302" s="77">
        <f t="shared" si="190"/>
        <v>4000</v>
      </c>
      <c r="O302" s="77">
        <f t="shared" si="190"/>
        <v>0</v>
      </c>
      <c r="P302" s="77">
        <f t="shared" si="190"/>
        <v>4000</v>
      </c>
      <c r="Q302" s="77">
        <f t="shared" si="190"/>
        <v>0</v>
      </c>
      <c r="R302" s="77">
        <f t="shared" si="190"/>
        <v>4000</v>
      </c>
      <c r="S302" s="77">
        <f t="shared" si="190"/>
        <v>0</v>
      </c>
      <c r="T302" s="77">
        <f t="shared" si="190"/>
        <v>4000</v>
      </c>
      <c r="U302" s="77">
        <f t="shared" si="190"/>
        <v>0</v>
      </c>
      <c r="V302" s="77">
        <f t="shared" si="190"/>
        <v>0</v>
      </c>
      <c r="W302" s="77">
        <f t="shared" si="190"/>
        <v>0</v>
      </c>
      <c r="X302" s="77">
        <f t="shared" si="190"/>
        <v>0</v>
      </c>
      <c r="Y302" s="77">
        <f t="shared" si="190"/>
        <v>0</v>
      </c>
      <c r="Z302" s="77">
        <f t="shared" si="190"/>
        <v>4000</v>
      </c>
      <c r="AA302" s="77">
        <f t="shared" si="190"/>
        <v>0</v>
      </c>
      <c r="AB302" s="77">
        <f t="shared" si="190"/>
        <v>4000</v>
      </c>
      <c r="AC302" s="77">
        <f t="shared" si="190"/>
        <v>0</v>
      </c>
      <c r="AD302" s="77">
        <f t="shared" si="190"/>
        <v>0</v>
      </c>
      <c r="AE302" s="77">
        <f t="shared" si="190"/>
        <v>0</v>
      </c>
      <c r="AF302" s="77">
        <f t="shared" si="190"/>
        <v>0</v>
      </c>
      <c r="AG302" s="77">
        <f t="shared" si="190"/>
        <v>0</v>
      </c>
      <c r="AH302" s="77">
        <f t="shared" si="190"/>
        <v>0</v>
      </c>
      <c r="AI302" s="77">
        <f t="shared" si="190"/>
        <v>0</v>
      </c>
      <c r="AJ302" s="77">
        <f t="shared" si="190"/>
        <v>0</v>
      </c>
      <c r="AK302" s="77">
        <f t="shared" si="190"/>
        <v>0</v>
      </c>
      <c r="AL302" s="77">
        <f t="shared" si="190"/>
        <v>0</v>
      </c>
      <c r="AM302" s="77">
        <f t="shared" si="190"/>
        <v>0</v>
      </c>
      <c r="AN302" s="77">
        <f t="shared" si="190"/>
        <v>0</v>
      </c>
      <c r="AO302" s="77">
        <f t="shared" si="190"/>
        <v>0</v>
      </c>
      <c r="AP302" s="77">
        <f t="shared" si="190"/>
        <v>0</v>
      </c>
      <c r="AQ302" s="77">
        <f t="shared" si="190"/>
        <v>0</v>
      </c>
      <c r="AR302" s="77">
        <f t="shared" si="190"/>
        <v>0</v>
      </c>
      <c r="AS302" s="77">
        <f t="shared" si="190"/>
        <v>0</v>
      </c>
      <c r="AT302" s="77">
        <f t="shared" si="190"/>
        <v>0</v>
      </c>
      <c r="AU302" s="77">
        <f t="shared" ref="AT302:BA303" si="191">AU303</f>
        <v>0</v>
      </c>
      <c r="AV302" s="77">
        <f t="shared" si="191"/>
        <v>0</v>
      </c>
      <c r="AW302" s="77">
        <f t="shared" si="191"/>
        <v>0</v>
      </c>
      <c r="AX302" s="77">
        <f t="shared" si="191"/>
        <v>0</v>
      </c>
      <c r="AY302" s="77">
        <f t="shared" si="191"/>
        <v>0</v>
      </c>
      <c r="AZ302" s="77">
        <f t="shared" si="191"/>
        <v>0</v>
      </c>
      <c r="BA302" s="77">
        <f t="shared" si="191"/>
        <v>0</v>
      </c>
      <c r="BB302" s="103">
        <v>0</v>
      </c>
      <c r="BC302" s="103">
        <v>0</v>
      </c>
    </row>
    <row r="303" spans="1:55" s="11" customFormat="1" ht="27.75" hidden="1" customHeight="1" x14ac:dyDescent="0.25">
      <c r="A303" s="61" t="s">
        <v>392</v>
      </c>
      <c r="B303" s="57"/>
      <c r="C303" s="57"/>
      <c r="D303" s="57"/>
      <c r="E303" s="62">
        <v>851</v>
      </c>
      <c r="F303" s="63" t="s">
        <v>477</v>
      </c>
      <c r="G303" s="63" t="s">
        <v>401</v>
      </c>
      <c r="H303" s="60" t="s">
        <v>486</v>
      </c>
      <c r="I303" s="63" t="s">
        <v>396</v>
      </c>
      <c r="J303" s="77">
        <f t="shared" si="190"/>
        <v>0</v>
      </c>
      <c r="K303" s="77">
        <f t="shared" si="190"/>
        <v>0</v>
      </c>
      <c r="L303" s="77">
        <f t="shared" si="190"/>
        <v>0</v>
      </c>
      <c r="M303" s="77">
        <f t="shared" si="190"/>
        <v>0</v>
      </c>
      <c r="N303" s="77">
        <f t="shared" si="190"/>
        <v>4000</v>
      </c>
      <c r="O303" s="77">
        <f t="shared" si="190"/>
        <v>0</v>
      </c>
      <c r="P303" s="77">
        <f t="shared" si="190"/>
        <v>4000</v>
      </c>
      <c r="Q303" s="77">
        <f t="shared" si="190"/>
        <v>0</v>
      </c>
      <c r="R303" s="77">
        <f t="shared" si="190"/>
        <v>4000</v>
      </c>
      <c r="S303" s="77">
        <f t="shared" si="190"/>
        <v>0</v>
      </c>
      <c r="T303" s="77">
        <f t="shared" si="190"/>
        <v>4000</v>
      </c>
      <c r="U303" s="77">
        <f t="shared" si="190"/>
        <v>0</v>
      </c>
      <c r="V303" s="77">
        <f t="shared" si="190"/>
        <v>0</v>
      </c>
      <c r="W303" s="77">
        <f t="shared" si="190"/>
        <v>0</v>
      </c>
      <c r="X303" s="77">
        <f t="shared" si="190"/>
        <v>0</v>
      </c>
      <c r="Y303" s="77">
        <f t="shared" si="190"/>
        <v>0</v>
      </c>
      <c r="Z303" s="77">
        <f t="shared" si="190"/>
        <v>4000</v>
      </c>
      <c r="AA303" s="77">
        <f t="shared" si="190"/>
        <v>0</v>
      </c>
      <c r="AB303" s="77">
        <f t="shared" si="190"/>
        <v>4000</v>
      </c>
      <c r="AC303" s="77">
        <f t="shared" si="190"/>
        <v>0</v>
      </c>
      <c r="AD303" s="77">
        <f t="shared" si="190"/>
        <v>0</v>
      </c>
      <c r="AE303" s="77">
        <f t="shared" si="190"/>
        <v>0</v>
      </c>
      <c r="AF303" s="77">
        <f t="shared" si="190"/>
        <v>0</v>
      </c>
      <c r="AG303" s="77">
        <f t="shared" si="190"/>
        <v>0</v>
      </c>
      <c r="AH303" s="77">
        <f t="shared" si="190"/>
        <v>0</v>
      </c>
      <c r="AI303" s="77">
        <f t="shared" si="190"/>
        <v>0</v>
      </c>
      <c r="AJ303" s="77">
        <f t="shared" si="190"/>
        <v>0</v>
      </c>
      <c r="AK303" s="77">
        <f t="shared" si="190"/>
        <v>0</v>
      </c>
      <c r="AL303" s="77">
        <f t="shared" si="190"/>
        <v>0</v>
      </c>
      <c r="AM303" s="77">
        <f t="shared" si="190"/>
        <v>0</v>
      </c>
      <c r="AN303" s="77">
        <f t="shared" si="190"/>
        <v>0</v>
      </c>
      <c r="AO303" s="77">
        <f t="shared" si="190"/>
        <v>0</v>
      </c>
      <c r="AP303" s="77">
        <f t="shared" si="190"/>
        <v>0</v>
      </c>
      <c r="AQ303" s="77">
        <f t="shared" si="190"/>
        <v>0</v>
      </c>
      <c r="AR303" s="77">
        <f t="shared" si="190"/>
        <v>0</v>
      </c>
      <c r="AS303" s="77">
        <f t="shared" si="190"/>
        <v>0</v>
      </c>
      <c r="AT303" s="77">
        <f t="shared" si="191"/>
        <v>0</v>
      </c>
      <c r="AU303" s="77">
        <f t="shared" si="191"/>
        <v>0</v>
      </c>
      <c r="AV303" s="77">
        <f t="shared" si="191"/>
        <v>0</v>
      </c>
      <c r="AW303" s="77">
        <f t="shared" si="191"/>
        <v>0</v>
      </c>
      <c r="AX303" s="77">
        <f t="shared" si="191"/>
        <v>0</v>
      </c>
      <c r="AY303" s="77">
        <f t="shared" si="191"/>
        <v>0</v>
      </c>
      <c r="AZ303" s="77">
        <f t="shared" si="191"/>
        <v>0</v>
      </c>
      <c r="BA303" s="77">
        <f t="shared" si="191"/>
        <v>0</v>
      </c>
      <c r="BB303" s="103">
        <v>0</v>
      </c>
      <c r="BC303" s="103">
        <v>0</v>
      </c>
    </row>
    <row r="304" spans="1:55" s="11" customFormat="1" ht="27.75" hidden="1" customHeight="1" x14ac:dyDescent="0.25">
      <c r="A304" s="56" t="s">
        <v>393</v>
      </c>
      <c r="B304" s="57"/>
      <c r="C304" s="57"/>
      <c r="D304" s="57"/>
      <c r="E304" s="58">
        <v>851</v>
      </c>
      <c r="F304" s="59" t="s">
        <v>477</v>
      </c>
      <c r="G304" s="58" t="s">
        <v>401</v>
      </c>
      <c r="H304" s="60" t="s">
        <v>486</v>
      </c>
      <c r="I304" s="59" t="s">
        <v>397</v>
      </c>
      <c r="J304" s="77">
        <f>'3.ВС'!J195</f>
        <v>0</v>
      </c>
      <c r="K304" s="77">
        <f>'3.ВС'!K195</f>
        <v>0</v>
      </c>
      <c r="L304" s="77">
        <f>'3.ВС'!L195</f>
        <v>0</v>
      </c>
      <c r="M304" s="77">
        <f>'3.ВС'!M195</f>
        <v>0</v>
      </c>
      <c r="N304" s="77">
        <f>'3.ВС'!N195</f>
        <v>4000</v>
      </c>
      <c r="O304" s="77">
        <f>'3.ВС'!O195</f>
        <v>0</v>
      </c>
      <c r="P304" s="77">
        <f>'3.ВС'!P195</f>
        <v>4000</v>
      </c>
      <c r="Q304" s="77">
        <f>'3.ВС'!Q195</f>
        <v>0</v>
      </c>
      <c r="R304" s="77">
        <f>'3.ВС'!R195</f>
        <v>4000</v>
      </c>
      <c r="S304" s="77">
        <f>'3.ВС'!S195</f>
        <v>0</v>
      </c>
      <c r="T304" s="77">
        <f>'3.ВС'!T195</f>
        <v>4000</v>
      </c>
      <c r="U304" s="77">
        <f>'3.ВС'!U195</f>
        <v>0</v>
      </c>
      <c r="V304" s="77">
        <f>'3.ВС'!V195</f>
        <v>0</v>
      </c>
      <c r="W304" s="77">
        <f>'3.ВС'!W195</f>
        <v>0</v>
      </c>
      <c r="X304" s="77">
        <f>'3.ВС'!X195</f>
        <v>0</v>
      </c>
      <c r="Y304" s="77">
        <f>'3.ВС'!Y195</f>
        <v>0</v>
      </c>
      <c r="Z304" s="77">
        <f>'3.ВС'!Z195</f>
        <v>4000</v>
      </c>
      <c r="AA304" s="77">
        <f>'3.ВС'!AA195</f>
        <v>0</v>
      </c>
      <c r="AB304" s="77">
        <f>'3.ВС'!AB195</f>
        <v>4000</v>
      </c>
      <c r="AC304" s="77">
        <f>'3.ВС'!AC195</f>
        <v>0</v>
      </c>
      <c r="AD304" s="77">
        <f>'3.ВС'!AD195</f>
        <v>0</v>
      </c>
      <c r="AE304" s="77">
        <f>'3.ВС'!AE195</f>
        <v>0</v>
      </c>
      <c r="AF304" s="77">
        <f>'3.ВС'!AF195</f>
        <v>0</v>
      </c>
      <c r="AG304" s="77">
        <f>'3.ВС'!AG195</f>
        <v>0</v>
      </c>
      <c r="AH304" s="77">
        <f>'3.ВС'!AH195</f>
        <v>0</v>
      </c>
      <c r="AI304" s="77">
        <f>'3.ВС'!AI195</f>
        <v>0</v>
      </c>
      <c r="AJ304" s="77">
        <f>'3.ВС'!AJ195</f>
        <v>0</v>
      </c>
      <c r="AK304" s="77">
        <f>'3.ВС'!AK195</f>
        <v>0</v>
      </c>
      <c r="AL304" s="77">
        <f>'3.ВС'!AL195</f>
        <v>0</v>
      </c>
      <c r="AM304" s="77">
        <f>'3.ВС'!AM195</f>
        <v>0</v>
      </c>
      <c r="AN304" s="77">
        <f>'3.ВС'!AN195</f>
        <v>0</v>
      </c>
      <c r="AO304" s="77">
        <f>'3.ВС'!AO195</f>
        <v>0</v>
      </c>
      <c r="AP304" s="77">
        <f>'3.ВС'!AP195</f>
        <v>0</v>
      </c>
      <c r="AQ304" s="77">
        <f>'3.ВС'!AQ195</f>
        <v>0</v>
      </c>
      <c r="AR304" s="77">
        <f>'3.ВС'!AR195</f>
        <v>0</v>
      </c>
      <c r="AS304" s="77">
        <f>'3.ВС'!AS195</f>
        <v>0</v>
      </c>
      <c r="AT304" s="77">
        <f>'3.ВС'!AT195</f>
        <v>0</v>
      </c>
      <c r="AU304" s="77">
        <f>'3.ВС'!AU195</f>
        <v>0</v>
      </c>
      <c r="AV304" s="77">
        <f>'3.ВС'!AV195</f>
        <v>0</v>
      </c>
      <c r="AW304" s="77">
        <f>'3.ВС'!AW195</f>
        <v>0</v>
      </c>
      <c r="AX304" s="77">
        <f>'3.ВС'!AX195</f>
        <v>0</v>
      </c>
      <c r="AY304" s="77">
        <f>'3.ВС'!AY195</f>
        <v>0</v>
      </c>
      <c r="AZ304" s="77">
        <f>'3.ВС'!AZ195</f>
        <v>0</v>
      </c>
      <c r="BA304" s="77">
        <f>'3.ВС'!BA195</f>
        <v>0</v>
      </c>
      <c r="BB304" s="103">
        <v>0</v>
      </c>
      <c r="BC304" s="103">
        <v>0</v>
      </c>
    </row>
    <row r="305" spans="1:55" s="11" customFormat="1" ht="27.75" hidden="1" customHeight="1" x14ac:dyDescent="0.25">
      <c r="A305" s="27" t="s">
        <v>489</v>
      </c>
      <c r="B305" s="27"/>
      <c r="C305" s="27"/>
      <c r="D305" s="27"/>
      <c r="E305" s="12">
        <v>851</v>
      </c>
      <c r="F305" s="63" t="s">
        <v>477</v>
      </c>
      <c r="G305" s="63" t="s">
        <v>401</v>
      </c>
      <c r="H305" s="60" t="s">
        <v>490</v>
      </c>
      <c r="I305" s="63"/>
      <c r="J305" s="77">
        <f t="shared" ref="J305:AT306" si="192">J306</f>
        <v>156000</v>
      </c>
      <c r="K305" s="77">
        <f t="shared" si="192"/>
        <v>156000</v>
      </c>
      <c r="L305" s="77">
        <f t="shared" si="192"/>
        <v>0</v>
      </c>
      <c r="M305" s="77">
        <f t="shared" si="192"/>
        <v>0</v>
      </c>
      <c r="N305" s="77">
        <f t="shared" si="192"/>
        <v>0</v>
      </c>
      <c r="O305" s="77">
        <f t="shared" si="192"/>
        <v>0</v>
      </c>
      <c r="P305" s="77">
        <f t="shared" si="192"/>
        <v>0</v>
      </c>
      <c r="Q305" s="77">
        <f t="shared" si="192"/>
        <v>0</v>
      </c>
      <c r="R305" s="77">
        <f t="shared" si="192"/>
        <v>156000</v>
      </c>
      <c r="S305" s="77">
        <f t="shared" si="192"/>
        <v>156000</v>
      </c>
      <c r="T305" s="77">
        <f t="shared" si="192"/>
        <v>0</v>
      </c>
      <c r="U305" s="77">
        <f t="shared" si="192"/>
        <v>0</v>
      </c>
      <c r="V305" s="77">
        <f t="shared" si="192"/>
        <v>0</v>
      </c>
      <c r="W305" s="77">
        <f t="shared" si="192"/>
        <v>0</v>
      </c>
      <c r="X305" s="77">
        <f t="shared" si="192"/>
        <v>0</v>
      </c>
      <c r="Y305" s="77">
        <f t="shared" si="192"/>
        <v>0</v>
      </c>
      <c r="Z305" s="77">
        <f t="shared" si="192"/>
        <v>156000</v>
      </c>
      <c r="AA305" s="77">
        <f t="shared" si="192"/>
        <v>156000</v>
      </c>
      <c r="AB305" s="77">
        <f t="shared" si="192"/>
        <v>0</v>
      </c>
      <c r="AC305" s="77">
        <f t="shared" si="192"/>
        <v>0</v>
      </c>
      <c r="AD305" s="77">
        <f t="shared" si="192"/>
        <v>156000</v>
      </c>
      <c r="AE305" s="77">
        <f t="shared" si="192"/>
        <v>156000</v>
      </c>
      <c r="AF305" s="77">
        <f t="shared" si="192"/>
        <v>0</v>
      </c>
      <c r="AG305" s="77">
        <f t="shared" si="192"/>
        <v>0</v>
      </c>
      <c r="AH305" s="77">
        <f t="shared" si="192"/>
        <v>0</v>
      </c>
      <c r="AI305" s="77">
        <f t="shared" si="192"/>
        <v>0</v>
      </c>
      <c r="AJ305" s="77">
        <f t="shared" si="192"/>
        <v>0</v>
      </c>
      <c r="AK305" s="77">
        <f t="shared" si="192"/>
        <v>0</v>
      </c>
      <c r="AL305" s="77">
        <f t="shared" si="192"/>
        <v>156000</v>
      </c>
      <c r="AM305" s="77">
        <f t="shared" si="192"/>
        <v>156000</v>
      </c>
      <c r="AN305" s="77">
        <f t="shared" si="192"/>
        <v>0</v>
      </c>
      <c r="AO305" s="77">
        <f t="shared" si="192"/>
        <v>0</v>
      </c>
      <c r="AP305" s="77">
        <f t="shared" si="192"/>
        <v>156000</v>
      </c>
      <c r="AQ305" s="77">
        <f t="shared" si="192"/>
        <v>156000</v>
      </c>
      <c r="AR305" s="77">
        <f t="shared" si="192"/>
        <v>0</v>
      </c>
      <c r="AS305" s="77">
        <f t="shared" si="192"/>
        <v>0</v>
      </c>
      <c r="AT305" s="77">
        <f t="shared" si="192"/>
        <v>0</v>
      </c>
      <c r="AU305" s="77">
        <f t="shared" ref="AT305:BA306" si="193">AU306</f>
        <v>0</v>
      </c>
      <c r="AV305" s="77">
        <f t="shared" si="193"/>
        <v>0</v>
      </c>
      <c r="AW305" s="77">
        <f t="shared" si="193"/>
        <v>0</v>
      </c>
      <c r="AX305" s="77">
        <f t="shared" si="193"/>
        <v>156000</v>
      </c>
      <c r="AY305" s="77">
        <f t="shared" si="193"/>
        <v>156000</v>
      </c>
      <c r="AZ305" s="77">
        <f t="shared" si="193"/>
        <v>0</v>
      </c>
      <c r="BA305" s="77">
        <f t="shared" si="193"/>
        <v>0</v>
      </c>
      <c r="BB305" s="103">
        <v>0</v>
      </c>
      <c r="BC305" s="103">
        <v>0</v>
      </c>
    </row>
    <row r="306" spans="1:55" s="11" customFormat="1" ht="27.75" hidden="1" customHeight="1" x14ac:dyDescent="0.25">
      <c r="A306" s="27" t="s">
        <v>392</v>
      </c>
      <c r="B306" s="27"/>
      <c r="C306" s="27"/>
      <c r="D306" s="27"/>
      <c r="E306" s="12">
        <v>851</v>
      </c>
      <c r="F306" s="63" t="s">
        <v>477</v>
      </c>
      <c r="G306" s="63" t="s">
        <v>401</v>
      </c>
      <c r="H306" s="60" t="s">
        <v>490</v>
      </c>
      <c r="I306" s="63" t="s">
        <v>396</v>
      </c>
      <c r="J306" s="77">
        <f t="shared" si="192"/>
        <v>156000</v>
      </c>
      <c r="K306" s="77">
        <f t="shared" si="192"/>
        <v>156000</v>
      </c>
      <c r="L306" s="77">
        <f t="shared" si="192"/>
        <v>0</v>
      </c>
      <c r="M306" s="77">
        <f t="shared" si="192"/>
        <v>0</v>
      </c>
      <c r="N306" s="77">
        <f t="shared" si="192"/>
        <v>0</v>
      </c>
      <c r="O306" s="77">
        <f t="shared" si="192"/>
        <v>0</v>
      </c>
      <c r="P306" s="77">
        <f t="shared" si="192"/>
        <v>0</v>
      </c>
      <c r="Q306" s="77">
        <f t="shared" si="192"/>
        <v>0</v>
      </c>
      <c r="R306" s="77">
        <f t="shared" si="192"/>
        <v>156000</v>
      </c>
      <c r="S306" s="77">
        <f t="shared" si="192"/>
        <v>156000</v>
      </c>
      <c r="T306" s="77">
        <f t="shared" si="192"/>
        <v>0</v>
      </c>
      <c r="U306" s="77">
        <f t="shared" si="192"/>
        <v>0</v>
      </c>
      <c r="V306" s="77">
        <f t="shared" si="192"/>
        <v>0</v>
      </c>
      <c r="W306" s="77">
        <f t="shared" si="192"/>
        <v>0</v>
      </c>
      <c r="X306" s="77">
        <f t="shared" si="192"/>
        <v>0</v>
      </c>
      <c r="Y306" s="77">
        <f t="shared" si="192"/>
        <v>0</v>
      </c>
      <c r="Z306" s="77">
        <f t="shared" si="192"/>
        <v>156000</v>
      </c>
      <c r="AA306" s="77">
        <f t="shared" si="192"/>
        <v>156000</v>
      </c>
      <c r="AB306" s="77">
        <f t="shared" si="192"/>
        <v>0</v>
      </c>
      <c r="AC306" s="77">
        <f t="shared" si="192"/>
        <v>0</v>
      </c>
      <c r="AD306" s="77">
        <f t="shared" si="192"/>
        <v>156000</v>
      </c>
      <c r="AE306" s="77">
        <f t="shared" si="192"/>
        <v>156000</v>
      </c>
      <c r="AF306" s="77">
        <f t="shared" si="192"/>
        <v>0</v>
      </c>
      <c r="AG306" s="77">
        <f t="shared" si="192"/>
        <v>0</v>
      </c>
      <c r="AH306" s="77">
        <f t="shared" si="192"/>
        <v>0</v>
      </c>
      <c r="AI306" s="77">
        <f t="shared" si="192"/>
        <v>0</v>
      </c>
      <c r="AJ306" s="77">
        <f t="shared" si="192"/>
        <v>0</v>
      </c>
      <c r="AK306" s="77">
        <f t="shared" si="192"/>
        <v>0</v>
      </c>
      <c r="AL306" s="77">
        <f t="shared" si="192"/>
        <v>156000</v>
      </c>
      <c r="AM306" s="77">
        <f t="shared" si="192"/>
        <v>156000</v>
      </c>
      <c r="AN306" s="77">
        <f t="shared" si="192"/>
        <v>0</v>
      </c>
      <c r="AO306" s="77">
        <f t="shared" si="192"/>
        <v>0</v>
      </c>
      <c r="AP306" s="77">
        <f t="shared" si="192"/>
        <v>156000</v>
      </c>
      <c r="AQ306" s="77">
        <f t="shared" si="192"/>
        <v>156000</v>
      </c>
      <c r="AR306" s="77">
        <f t="shared" si="192"/>
        <v>0</v>
      </c>
      <c r="AS306" s="77">
        <f t="shared" si="192"/>
        <v>0</v>
      </c>
      <c r="AT306" s="77">
        <f t="shared" si="193"/>
        <v>0</v>
      </c>
      <c r="AU306" s="77">
        <f t="shared" si="193"/>
        <v>0</v>
      </c>
      <c r="AV306" s="77">
        <f t="shared" si="193"/>
        <v>0</v>
      </c>
      <c r="AW306" s="77">
        <f t="shared" si="193"/>
        <v>0</v>
      </c>
      <c r="AX306" s="77">
        <f t="shared" si="193"/>
        <v>156000</v>
      </c>
      <c r="AY306" s="77">
        <f t="shared" si="193"/>
        <v>156000</v>
      </c>
      <c r="AZ306" s="77">
        <f t="shared" si="193"/>
        <v>0</v>
      </c>
      <c r="BA306" s="77">
        <f t="shared" si="193"/>
        <v>0</v>
      </c>
      <c r="BB306" s="103">
        <v>0</v>
      </c>
      <c r="BC306" s="103">
        <v>0</v>
      </c>
    </row>
    <row r="307" spans="1:55" s="11" customFormat="1" ht="27.75" hidden="1" customHeight="1" x14ac:dyDescent="0.25">
      <c r="A307" s="27" t="s">
        <v>393</v>
      </c>
      <c r="B307" s="27"/>
      <c r="C307" s="27"/>
      <c r="D307" s="27"/>
      <c r="E307" s="12">
        <v>851</v>
      </c>
      <c r="F307" s="63" t="s">
        <v>477</v>
      </c>
      <c r="G307" s="63" t="s">
        <v>401</v>
      </c>
      <c r="H307" s="60" t="s">
        <v>490</v>
      </c>
      <c r="I307" s="63" t="s">
        <v>397</v>
      </c>
      <c r="J307" s="77">
        <f>'3.ВС'!J201</f>
        <v>156000</v>
      </c>
      <c r="K307" s="77">
        <f>'3.ВС'!K201</f>
        <v>156000</v>
      </c>
      <c r="L307" s="77">
        <f>'3.ВС'!L201</f>
        <v>0</v>
      </c>
      <c r="M307" s="77">
        <f>'3.ВС'!M201</f>
        <v>0</v>
      </c>
      <c r="N307" s="77">
        <f>'3.ВС'!N201</f>
        <v>0</v>
      </c>
      <c r="O307" s="77">
        <f>'3.ВС'!O201</f>
        <v>0</v>
      </c>
      <c r="P307" s="77">
        <f>'3.ВС'!P201</f>
        <v>0</v>
      </c>
      <c r="Q307" s="77">
        <f>'3.ВС'!Q201</f>
        <v>0</v>
      </c>
      <c r="R307" s="77">
        <f>'3.ВС'!R201</f>
        <v>156000</v>
      </c>
      <c r="S307" s="77">
        <f>'3.ВС'!S201</f>
        <v>156000</v>
      </c>
      <c r="T307" s="77">
        <f>'3.ВС'!T201</f>
        <v>0</v>
      </c>
      <c r="U307" s="77">
        <f>'3.ВС'!U201</f>
        <v>0</v>
      </c>
      <c r="V307" s="77">
        <f>'3.ВС'!V201</f>
        <v>0</v>
      </c>
      <c r="W307" s="77">
        <f>'3.ВС'!W201</f>
        <v>0</v>
      </c>
      <c r="X307" s="77">
        <f>'3.ВС'!X201</f>
        <v>0</v>
      </c>
      <c r="Y307" s="77">
        <f>'3.ВС'!Y201</f>
        <v>0</v>
      </c>
      <c r="Z307" s="77">
        <f>'3.ВС'!Z201</f>
        <v>156000</v>
      </c>
      <c r="AA307" s="77">
        <f>'3.ВС'!AA201</f>
        <v>156000</v>
      </c>
      <c r="AB307" s="77">
        <f>'3.ВС'!AB201</f>
        <v>0</v>
      </c>
      <c r="AC307" s="77">
        <f>'3.ВС'!AC201</f>
        <v>0</v>
      </c>
      <c r="AD307" s="77">
        <f>'3.ВС'!AD201</f>
        <v>156000</v>
      </c>
      <c r="AE307" s="77">
        <f>'3.ВС'!AE201</f>
        <v>156000</v>
      </c>
      <c r="AF307" s="77">
        <f>'3.ВС'!AF201</f>
        <v>0</v>
      </c>
      <c r="AG307" s="77">
        <f>'3.ВС'!AG201</f>
        <v>0</v>
      </c>
      <c r="AH307" s="77">
        <f>'3.ВС'!AH201</f>
        <v>0</v>
      </c>
      <c r="AI307" s="77">
        <f>'3.ВС'!AI201</f>
        <v>0</v>
      </c>
      <c r="AJ307" s="77">
        <f>'3.ВС'!AJ201</f>
        <v>0</v>
      </c>
      <c r="AK307" s="77">
        <f>'3.ВС'!AK201</f>
        <v>0</v>
      </c>
      <c r="AL307" s="77">
        <f>'3.ВС'!AL201</f>
        <v>156000</v>
      </c>
      <c r="AM307" s="77">
        <f>'3.ВС'!AM201</f>
        <v>156000</v>
      </c>
      <c r="AN307" s="77">
        <f>'3.ВС'!AN201</f>
        <v>0</v>
      </c>
      <c r="AO307" s="77">
        <f>'3.ВС'!AO201</f>
        <v>0</v>
      </c>
      <c r="AP307" s="77">
        <f>'3.ВС'!AP201</f>
        <v>156000</v>
      </c>
      <c r="AQ307" s="77">
        <f>'3.ВС'!AQ201</f>
        <v>156000</v>
      </c>
      <c r="AR307" s="77">
        <f>'3.ВС'!AR201</f>
        <v>0</v>
      </c>
      <c r="AS307" s="77">
        <f>'3.ВС'!AS201</f>
        <v>0</v>
      </c>
      <c r="AT307" s="77">
        <f>'3.ВС'!AT201</f>
        <v>0</v>
      </c>
      <c r="AU307" s="77">
        <f>'3.ВС'!AU201</f>
        <v>0</v>
      </c>
      <c r="AV307" s="77">
        <f>'3.ВС'!AV201</f>
        <v>0</v>
      </c>
      <c r="AW307" s="77">
        <f>'3.ВС'!AW201</f>
        <v>0</v>
      </c>
      <c r="AX307" s="77">
        <f>'3.ВС'!AX201</f>
        <v>156000</v>
      </c>
      <c r="AY307" s="77">
        <f>'3.ВС'!AY201</f>
        <v>156000</v>
      </c>
      <c r="AZ307" s="77">
        <f>'3.ВС'!AZ201</f>
        <v>0</v>
      </c>
      <c r="BA307" s="77">
        <f>'3.ВС'!BA201</f>
        <v>0</v>
      </c>
      <c r="BB307" s="103">
        <v>0</v>
      </c>
      <c r="BC307" s="103">
        <v>0</v>
      </c>
    </row>
    <row r="308" spans="1:55" s="11" customFormat="1" ht="27.75" hidden="1" customHeight="1" x14ac:dyDescent="0.25">
      <c r="A308" s="15" t="s">
        <v>481</v>
      </c>
      <c r="B308" s="27"/>
      <c r="C308" s="27"/>
      <c r="D308" s="27"/>
      <c r="E308" s="12">
        <v>852</v>
      </c>
      <c r="F308" s="62" t="s">
        <v>477</v>
      </c>
      <c r="G308" s="62" t="s">
        <v>401</v>
      </c>
      <c r="H308" s="60" t="s">
        <v>589</v>
      </c>
      <c r="I308" s="63"/>
      <c r="J308" s="77">
        <f t="shared" ref="J308:AT309" si="194">J309</f>
        <v>7012900</v>
      </c>
      <c r="K308" s="77">
        <f t="shared" si="194"/>
        <v>0</v>
      </c>
      <c r="L308" s="77">
        <f t="shared" si="194"/>
        <v>7012900</v>
      </c>
      <c r="M308" s="77">
        <f t="shared" si="194"/>
        <v>0</v>
      </c>
      <c r="N308" s="77">
        <f t="shared" si="194"/>
        <v>87840</v>
      </c>
      <c r="O308" s="77">
        <f t="shared" si="194"/>
        <v>0</v>
      </c>
      <c r="P308" s="77">
        <f t="shared" si="194"/>
        <v>87840</v>
      </c>
      <c r="Q308" s="77">
        <f t="shared" si="194"/>
        <v>0</v>
      </c>
      <c r="R308" s="77">
        <f t="shared" si="194"/>
        <v>7100740</v>
      </c>
      <c r="S308" s="77">
        <f t="shared" si="194"/>
        <v>0</v>
      </c>
      <c r="T308" s="77">
        <f t="shared" si="194"/>
        <v>7100740</v>
      </c>
      <c r="U308" s="77">
        <f t="shared" si="194"/>
        <v>0</v>
      </c>
      <c r="V308" s="77">
        <f t="shared" si="194"/>
        <v>0</v>
      </c>
      <c r="W308" s="77">
        <f t="shared" si="194"/>
        <v>0</v>
      </c>
      <c r="X308" s="77">
        <f t="shared" si="194"/>
        <v>0</v>
      </c>
      <c r="Y308" s="77">
        <f t="shared" si="194"/>
        <v>0</v>
      </c>
      <c r="Z308" s="77">
        <f t="shared" si="194"/>
        <v>7100740</v>
      </c>
      <c r="AA308" s="77">
        <f t="shared" si="194"/>
        <v>0</v>
      </c>
      <c r="AB308" s="77">
        <f t="shared" si="194"/>
        <v>7100740</v>
      </c>
      <c r="AC308" s="77">
        <f t="shared" si="194"/>
        <v>0</v>
      </c>
      <c r="AD308" s="77">
        <f t="shared" si="194"/>
        <v>5998000</v>
      </c>
      <c r="AE308" s="77">
        <f t="shared" si="194"/>
        <v>0</v>
      </c>
      <c r="AF308" s="77">
        <f t="shared" si="194"/>
        <v>5998000</v>
      </c>
      <c r="AG308" s="77">
        <f t="shared" si="194"/>
        <v>0</v>
      </c>
      <c r="AH308" s="77">
        <f t="shared" si="194"/>
        <v>0</v>
      </c>
      <c r="AI308" s="77">
        <f t="shared" si="194"/>
        <v>0</v>
      </c>
      <c r="AJ308" s="77">
        <f t="shared" si="194"/>
        <v>0</v>
      </c>
      <c r="AK308" s="77">
        <f t="shared" si="194"/>
        <v>0</v>
      </c>
      <c r="AL308" s="77">
        <f t="shared" si="194"/>
        <v>5998000</v>
      </c>
      <c r="AM308" s="77">
        <f t="shared" si="194"/>
        <v>0</v>
      </c>
      <c r="AN308" s="77">
        <f t="shared" si="194"/>
        <v>5998000</v>
      </c>
      <c r="AO308" s="77">
        <f t="shared" si="194"/>
        <v>0</v>
      </c>
      <c r="AP308" s="77">
        <f t="shared" si="194"/>
        <v>5998000</v>
      </c>
      <c r="AQ308" s="77">
        <f t="shared" si="194"/>
        <v>0</v>
      </c>
      <c r="AR308" s="77">
        <f t="shared" si="194"/>
        <v>5998000</v>
      </c>
      <c r="AS308" s="77">
        <f t="shared" si="194"/>
        <v>0</v>
      </c>
      <c r="AT308" s="77">
        <f t="shared" si="194"/>
        <v>0</v>
      </c>
      <c r="AU308" s="77">
        <f t="shared" ref="AT308:BA309" si="195">AU309</f>
        <v>0</v>
      </c>
      <c r="AV308" s="77">
        <f t="shared" si="195"/>
        <v>0</v>
      </c>
      <c r="AW308" s="77">
        <f t="shared" si="195"/>
        <v>0</v>
      </c>
      <c r="AX308" s="77">
        <f t="shared" si="195"/>
        <v>5998000</v>
      </c>
      <c r="AY308" s="77">
        <f t="shared" si="195"/>
        <v>0</v>
      </c>
      <c r="AZ308" s="77">
        <f t="shared" si="195"/>
        <v>5998000</v>
      </c>
      <c r="BA308" s="77">
        <f t="shared" si="195"/>
        <v>0</v>
      </c>
      <c r="BB308" s="103">
        <v>0</v>
      </c>
      <c r="BC308" s="103">
        <v>0</v>
      </c>
    </row>
    <row r="309" spans="1:55" s="11" customFormat="1" ht="27.75" hidden="1" customHeight="1" x14ac:dyDescent="0.25">
      <c r="A309" s="27" t="s">
        <v>392</v>
      </c>
      <c r="B309" s="27"/>
      <c r="C309" s="27"/>
      <c r="D309" s="27"/>
      <c r="E309" s="12">
        <v>852</v>
      </c>
      <c r="F309" s="63" t="s">
        <v>477</v>
      </c>
      <c r="G309" s="62" t="s">
        <v>401</v>
      </c>
      <c r="H309" s="60" t="s">
        <v>589</v>
      </c>
      <c r="I309" s="63" t="s">
        <v>396</v>
      </c>
      <c r="J309" s="77">
        <f t="shared" si="194"/>
        <v>7012900</v>
      </c>
      <c r="K309" s="77">
        <f t="shared" si="194"/>
        <v>0</v>
      </c>
      <c r="L309" s="77">
        <f t="shared" si="194"/>
        <v>7012900</v>
      </c>
      <c r="M309" s="77">
        <f t="shared" si="194"/>
        <v>0</v>
      </c>
      <c r="N309" s="77">
        <f t="shared" si="194"/>
        <v>87840</v>
      </c>
      <c r="O309" s="77">
        <f t="shared" si="194"/>
        <v>0</v>
      </c>
      <c r="P309" s="77">
        <f t="shared" si="194"/>
        <v>87840</v>
      </c>
      <c r="Q309" s="77">
        <f t="shared" si="194"/>
        <v>0</v>
      </c>
      <c r="R309" s="77">
        <f t="shared" si="194"/>
        <v>7100740</v>
      </c>
      <c r="S309" s="77">
        <f t="shared" si="194"/>
        <v>0</v>
      </c>
      <c r="T309" s="77">
        <f t="shared" si="194"/>
        <v>7100740</v>
      </c>
      <c r="U309" s="77">
        <f t="shared" si="194"/>
        <v>0</v>
      </c>
      <c r="V309" s="77">
        <f t="shared" si="194"/>
        <v>0</v>
      </c>
      <c r="W309" s="77">
        <f t="shared" si="194"/>
        <v>0</v>
      </c>
      <c r="X309" s="77">
        <f t="shared" si="194"/>
        <v>0</v>
      </c>
      <c r="Y309" s="77">
        <f t="shared" si="194"/>
        <v>0</v>
      </c>
      <c r="Z309" s="77">
        <f t="shared" si="194"/>
        <v>7100740</v>
      </c>
      <c r="AA309" s="77">
        <f t="shared" si="194"/>
        <v>0</v>
      </c>
      <c r="AB309" s="77">
        <f t="shared" si="194"/>
        <v>7100740</v>
      </c>
      <c r="AC309" s="77">
        <f t="shared" si="194"/>
        <v>0</v>
      </c>
      <c r="AD309" s="77">
        <f t="shared" si="194"/>
        <v>5998000</v>
      </c>
      <c r="AE309" s="77">
        <f t="shared" si="194"/>
        <v>0</v>
      </c>
      <c r="AF309" s="77">
        <f t="shared" si="194"/>
        <v>5998000</v>
      </c>
      <c r="AG309" s="77">
        <f t="shared" si="194"/>
        <v>0</v>
      </c>
      <c r="AH309" s="77">
        <f t="shared" si="194"/>
        <v>0</v>
      </c>
      <c r="AI309" s="77">
        <f t="shared" si="194"/>
        <v>0</v>
      </c>
      <c r="AJ309" s="77">
        <f t="shared" si="194"/>
        <v>0</v>
      </c>
      <c r="AK309" s="77">
        <f t="shared" si="194"/>
        <v>0</v>
      </c>
      <c r="AL309" s="77">
        <f t="shared" si="194"/>
        <v>5998000</v>
      </c>
      <c r="AM309" s="77">
        <f t="shared" si="194"/>
        <v>0</v>
      </c>
      <c r="AN309" s="77">
        <f t="shared" si="194"/>
        <v>5998000</v>
      </c>
      <c r="AO309" s="77">
        <f t="shared" si="194"/>
        <v>0</v>
      </c>
      <c r="AP309" s="77">
        <f t="shared" si="194"/>
        <v>5998000</v>
      </c>
      <c r="AQ309" s="77">
        <f t="shared" si="194"/>
        <v>0</v>
      </c>
      <c r="AR309" s="77">
        <f t="shared" si="194"/>
        <v>5998000</v>
      </c>
      <c r="AS309" s="77">
        <f t="shared" si="194"/>
        <v>0</v>
      </c>
      <c r="AT309" s="77">
        <f t="shared" si="195"/>
        <v>0</v>
      </c>
      <c r="AU309" s="77">
        <f t="shared" si="195"/>
        <v>0</v>
      </c>
      <c r="AV309" s="77">
        <f t="shared" si="195"/>
        <v>0</v>
      </c>
      <c r="AW309" s="77">
        <f t="shared" si="195"/>
        <v>0</v>
      </c>
      <c r="AX309" s="77">
        <f t="shared" si="195"/>
        <v>5998000</v>
      </c>
      <c r="AY309" s="77">
        <f t="shared" si="195"/>
        <v>0</v>
      </c>
      <c r="AZ309" s="77">
        <f t="shared" si="195"/>
        <v>5998000</v>
      </c>
      <c r="BA309" s="77">
        <f t="shared" si="195"/>
        <v>0</v>
      </c>
      <c r="BB309" s="103">
        <v>0</v>
      </c>
      <c r="BC309" s="103">
        <v>0</v>
      </c>
    </row>
    <row r="310" spans="1:55" s="11" customFormat="1" ht="27.75" hidden="1" customHeight="1" x14ac:dyDescent="0.25">
      <c r="A310" s="27" t="s">
        <v>393</v>
      </c>
      <c r="B310" s="27"/>
      <c r="C310" s="27"/>
      <c r="D310" s="27"/>
      <c r="E310" s="12">
        <v>852</v>
      </c>
      <c r="F310" s="63" t="s">
        <v>477</v>
      </c>
      <c r="G310" s="63" t="s">
        <v>401</v>
      </c>
      <c r="H310" s="60" t="s">
        <v>589</v>
      </c>
      <c r="I310" s="63" t="s">
        <v>397</v>
      </c>
      <c r="J310" s="77">
        <f>'3.ВС'!J380</f>
        <v>7012900</v>
      </c>
      <c r="K310" s="77">
        <f>'3.ВС'!K380</f>
        <v>0</v>
      </c>
      <c r="L310" s="77">
        <f>'3.ВС'!L380</f>
        <v>7012900</v>
      </c>
      <c r="M310" s="77">
        <f>'3.ВС'!M380</f>
        <v>0</v>
      </c>
      <c r="N310" s="77">
        <f>'3.ВС'!N380</f>
        <v>87840</v>
      </c>
      <c r="O310" s="77">
        <f>'3.ВС'!O380</f>
        <v>0</v>
      </c>
      <c r="P310" s="77">
        <f>'3.ВС'!P380</f>
        <v>87840</v>
      </c>
      <c r="Q310" s="77">
        <f>'3.ВС'!Q380</f>
        <v>0</v>
      </c>
      <c r="R310" s="77">
        <f>'3.ВС'!R380</f>
        <v>7100740</v>
      </c>
      <c r="S310" s="77">
        <f>'3.ВС'!S380</f>
        <v>0</v>
      </c>
      <c r="T310" s="77">
        <f>'3.ВС'!T380</f>
        <v>7100740</v>
      </c>
      <c r="U310" s="77">
        <f>'3.ВС'!U380</f>
        <v>0</v>
      </c>
      <c r="V310" s="77">
        <f>'3.ВС'!V380</f>
        <v>0</v>
      </c>
      <c r="W310" s="77">
        <f>'3.ВС'!W380</f>
        <v>0</v>
      </c>
      <c r="X310" s="77">
        <f>'3.ВС'!X380</f>
        <v>0</v>
      </c>
      <c r="Y310" s="77">
        <f>'3.ВС'!Y380</f>
        <v>0</v>
      </c>
      <c r="Z310" s="77">
        <f>'3.ВС'!Z380</f>
        <v>7100740</v>
      </c>
      <c r="AA310" s="77">
        <f>'3.ВС'!AA380</f>
        <v>0</v>
      </c>
      <c r="AB310" s="77">
        <f>'3.ВС'!AB380</f>
        <v>7100740</v>
      </c>
      <c r="AC310" s="77">
        <f>'3.ВС'!AC380</f>
        <v>0</v>
      </c>
      <c r="AD310" s="77">
        <f>'3.ВС'!AD380</f>
        <v>5998000</v>
      </c>
      <c r="AE310" s="77">
        <f>'3.ВС'!AE380</f>
        <v>0</v>
      </c>
      <c r="AF310" s="77">
        <f>'3.ВС'!AF380</f>
        <v>5998000</v>
      </c>
      <c r="AG310" s="77">
        <f>'3.ВС'!AG380</f>
        <v>0</v>
      </c>
      <c r="AH310" s="77">
        <f>'3.ВС'!AH380</f>
        <v>0</v>
      </c>
      <c r="AI310" s="77">
        <f>'3.ВС'!AI380</f>
        <v>0</v>
      </c>
      <c r="AJ310" s="77">
        <f>'3.ВС'!AJ380</f>
        <v>0</v>
      </c>
      <c r="AK310" s="77">
        <f>'3.ВС'!AK380</f>
        <v>0</v>
      </c>
      <c r="AL310" s="77">
        <f>'3.ВС'!AL380</f>
        <v>5998000</v>
      </c>
      <c r="AM310" s="77">
        <f>'3.ВС'!AM380</f>
        <v>0</v>
      </c>
      <c r="AN310" s="77">
        <f>'3.ВС'!AN380</f>
        <v>5998000</v>
      </c>
      <c r="AO310" s="77">
        <f>'3.ВС'!AO380</f>
        <v>0</v>
      </c>
      <c r="AP310" s="77">
        <f>'3.ВС'!AP380</f>
        <v>5998000</v>
      </c>
      <c r="AQ310" s="77">
        <f>'3.ВС'!AQ380</f>
        <v>0</v>
      </c>
      <c r="AR310" s="77">
        <f>'3.ВС'!AR380</f>
        <v>5998000</v>
      </c>
      <c r="AS310" s="77">
        <f>'3.ВС'!AS380</f>
        <v>0</v>
      </c>
      <c r="AT310" s="77">
        <f>'3.ВС'!AT380</f>
        <v>0</v>
      </c>
      <c r="AU310" s="77">
        <f>'3.ВС'!AU380</f>
        <v>0</v>
      </c>
      <c r="AV310" s="77">
        <f>'3.ВС'!AV380</f>
        <v>0</v>
      </c>
      <c r="AW310" s="77">
        <f>'3.ВС'!AW380</f>
        <v>0</v>
      </c>
      <c r="AX310" s="77">
        <f>'3.ВС'!AX380</f>
        <v>5998000</v>
      </c>
      <c r="AY310" s="77">
        <f>'3.ВС'!AY380</f>
        <v>0</v>
      </c>
      <c r="AZ310" s="77">
        <f>'3.ВС'!AZ380</f>
        <v>5998000</v>
      </c>
      <c r="BA310" s="77">
        <f>'3.ВС'!BA380</f>
        <v>0</v>
      </c>
      <c r="BB310" s="103">
        <v>0</v>
      </c>
      <c r="BC310" s="103">
        <v>0</v>
      </c>
    </row>
    <row r="311" spans="1:55" s="120" customFormat="1" ht="27.75" hidden="1" customHeight="1" x14ac:dyDescent="0.25">
      <c r="A311" s="27" t="s">
        <v>556</v>
      </c>
      <c r="B311" s="103"/>
      <c r="C311" s="103"/>
      <c r="D311" s="103"/>
      <c r="E311" s="12">
        <v>852</v>
      </c>
      <c r="F311" s="63" t="s">
        <v>477</v>
      </c>
      <c r="G311" s="62" t="s">
        <v>401</v>
      </c>
      <c r="H311" s="12" t="s">
        <v>656</v>
      </c>
      <c r="I311" s="63"/>
      <c r="J311" s="77">
        <f t="shared" ref="J311:AT312" si="196">J312</f>
        <v>0</v>
      </c>
      <c r="K311" s="77">
        <f t="shared" si="196"/>
        <v>0</v>
      </c>
      <c r="L311" s="77">
        <f t="shared" si="196"/>
        <v>0</v>
      </c>
      <c r="M311" s="77">
        <f t="shared" si="196"/>
        <v>0</v>
      </c>
      <c r="N311" s="77">
        <f t="shared" si="196"/>
        <v>0</v>
      </c>
      <c r="O311" s="77">
        <f t="shared" si="196"/>
        <v>0</v>
      </c>
      <c r="P311" s="77">
        <f t="shared" si="196"/>
        <v>0</v>
      </c>
      <c r="Q311" s="77">
        <f t="shared" si="196"/>
        <v>0</v>
      </c>
      <c r="R311" s="77">
        <f t="shared" si="196"/>
        <v>0</v>
      </c>
      <c r="S311" s="77">
        <f t="shared" si="196"/>
        <v>0</v>
      </c>
      <c r="T311" s="77">
        <f t="shared" si="196"/>
        <v>0</v>
      </c>
      <c r="U311" s="77">
        <f t="shared" si="196"/>
        <v>0</v>
      </c>
      <c r="V311" s="77">
        <f t="shared" si="196"/>
        <v>0</v>
      </c>
      <c r="W311" s="77">
        <f t="shared" si="196"/>
        <v>0</v>
      </c>
      <c r="X311" s="77">
        <f t="shared" si="196"/>
        <v>0</v>
      </c>
      <c r="Y311" s="77">
        <f t="shared" si="196"/>
        <v>0</v>
      </c>
      <c r="Z311" s="77">
        <f t="shared" si="196"/>
        <v>0</v>
      </c>
      <c r="AA311" s="77">
        <f t="shared" si="196"/>
        <v>0</v>
      </c>
      <c r="AB311" s="77">
        <f t="shared" si="196"/>
        <v>0</v>
      </c>
      <c r="AC311" s="77">
        <f t="shared" si="196"/>
        <v>0</v>
      </c>
      <c r="AD311" s="77">
        <f t="shared" si="196"/>
        <v>0</v>
      </c>
      <c r="AE311" s="77">
        <f t="shared" si="196"/>
        <v>0</v>
      </c>
      <c r="AF311" s="77">
        <f t="shared" si="196"/>
        <v>0</v>
      </c>
      <c r="AG311" s="77">
        <f t="shared" si="196"/>
        <v>0</v>
      </c>
      <c r="AH311" s="77">
        <f t="shared" si="196"/>
        <v>0</v>
      </c>
      <c r="AI311" s="77">
        <f t="shared" si="196"/>
        <v>0</v>
      </c>
      <c r="AJ311" s="77">
        <f t="shared" si="196"/>
        <v>0</v>
      </c>
      <c r="AK311" s="77">
        <f t="shared" si="196"/>
        <v>0</v>
      </c>
      <c r="AL311" s="77">
        <f t="shared" si="196"/>
        <v>0</v>
      </c>
      <c r="AM311" s="77">
        <f t="shared" si="196"/>
        <v>0</v>
      </c>
      <c r="AN311" s="77">
        <f t="shared" si="196"/>
        <v>0</v>
      </c>
      <c r="AO311" s="77">
        <f t="shared" si="196"/>
        <v>0</v>
      </c>
      <c r="AP311" s="77">
        <f t="shared" si="196"/>
        <v>0</v>
      </c>
      <c r="AQ311" s="77">
        <f t="shared" si="196"/>
        <v>0</v>
      </c>
      <c r="AR311" s="77">
        <f t="shared" si="196"/>
        <v>0</v>
      </c>
      <c r="AS311" s="77">
        <f t="shared" si="196"/>
        <v>0</v>
      </c>
      <c r="AT311" s="77">
        <f t="shared" si="196"/>
        <v>0</v>
      </c>
      <c r="AU311" s="77">
        <f t="shared" ref="AT311:BA312" si="197">AU312</f>
        <v>0</v>
      </c>
      <c r="AV311" s="77">
        <f t="shared" si="197"/>
        <v>0</v>
      </c>
      <c r="AW311" s="77">
        <f t="shared" si="197"/>
        <v>0</v>
      </c>
      <c r="AX311" s="77">
        <f t="shared" si="197"/>
        <v>0</v>
      </c>
      <c r="AY311" s="77">
        <f t="shared" si="197"/>
        <v>0</v>
      </c>
      <c r="AZ311" s="77">
        <f t="shared" si="197"/>
        <v>0</v>
      </c>
      <c r="BA311" s="77">
        <f t="shared" si="197"/>
        <v>0</v>
      </c>
      <c r="BB311" s="103">
        <v>0</v>
      </c>
      <c r="BC311" s="103">
        <v>0</v>
      </c>
    </row>
    <row r="312" spans="1:55" s="120" customFormat="1" ht="27.75" hidden="1" customHeight="1" x14ac:dyDescent="0.25">
      <c r="A312" s="27" t="s">
        <v>392</v>
      </c>
      <c r="B312" s="103"/>
      <c r="C312" s="103"/>
      <c r="D312" s="103"/>
      <c r="E312" s="12">
        <v>852</v>
      </c>
      <c r="F312" s="63" t="s">
        <v>477</v>
      </c>
      <c r="G312" s="62" t="s">
        <v>401</v>
      </c>
      <c r="H312" s="12" t="s">
        <v>656</v>
      </c>
      <c r="I312" s="63" t="s">
        <v>396</v>
      </c>
      <c r="J312" s="77">
        <f t="shared" si="196"/>
        <v>0</v>
      </c>
      <c r="K312" s="77">
        <f t="shared" si="196"/>
        <v>0</v>
      </c>
      <c r="L312" s="77">
        <f t="shared" si="196"/>
        <v>0</v>
      </c>
      <c r="M312" s="77">
        <f t="shared" si="196"/>
        <v>0</v>
      </c>
      <c r="N312" s="77">
        <f t="shared" si="196"/>
        <v>0</v>
      </c>
      <c r="O312" s="77">
        <f t="shared" si="196"/>
        <v>0</v>
      </c>
      <c r="P312" s="77">
        <f t="shared" si="196"/>
        <v>0</v>
      </c>
      <c r="Q312" s="77">
        <f t="shared" si="196"/>
        <v>0</v>
      </c>
      <c r="R312" s="77">
        <f t="shared" si="196"/>
        <v>0</v>
      </c>
      <c r="S312" s="77">
        <f t="shared" si="196"/>
        <v>0</v>
      </c>
      <c r="T312" s="77">
        <f t="shared" si="196"/>
        <v>0</v>
      </c>
      <c r="U312" s="77">
        <f t="shared" si="196"/>
        <v>0</v>
      </c>
      <c r="V312" s="77">
        <f t="shared" si="196"/>
        <v>0</v>
      </c>
      <c r="W312" s="77">
        <f t="shared" si="196"/>
        <v>0</v>
      </c>
      <c r="X312" s="77">
        <f t="shared" si="196"/>
        <v>0</v>
      </c>
      <c r="Y312" s="77">
        <f t="shared" si="196"/>
        <v>0</v>
      </c>
      <c r="Z312" s="77">
        <f t="shared" si="196"/>
        <v>0</v>
      </c>
      <c r="AA312" s="77">
        <f t="shared" si="196"/>
        <v>0</v>
      </c>
      <c r="AB312" s="77">
        <f t="shared" si="196"/>
        <v>0</v>
      </c>
      <c r="AC312" s="77">
        <f t="shared" si="196"/>
        <v>0</v>
      </c>
      <c r="AD312" s="77">
        <f t="shared" si="196"/>
        <v>0</v>
      </c>
      <c r="AE312" s="77">
        <f t="shared" si="196"/>
        <v>0</v>
      </c>
      <c r="AF312" s="77">
        <f t="shared" si="196"/>
        <v>0</v>
      </c>
      <c r="AG312" s="77">
        <f t="shared" si="196"/>
        <v>0</v>
      </c>
      <c r="AH312" s="77">
        <f t="shared" si="196"/>
        <v>0</v>
      </c>
      <c r="AI312" s="77">
        <f t="shared" si="196"/>
        <v>0</v>
      </c>
      <c r="AJ312" s="77">
        <f t="shared" si="196"/>
        <v>0</v>
      </c>
      <c r="AK312" s="77">
        <f t="shared" si="196"/>
        <v>0</v>
      </c>
      <c r="AL312" s="77">
        <f t="shared" si="196"/>
        <v>0</v>
      </c>
      <c r="AM312" s="77">
        <f t="shared" si="196"/>
        <v>0</v>
      </c>
      <c r="AN312" s="77">
        <f t="shared" si="196"/>
        <v>0</v>
      </c>
      <c r="AO312" s="77">
        <f t="shared" si="196"/>
        <v>0</v>
      </c>
      <c r="AP312" s="77">
        <f t="shared" si="196"/>
        <v>0</v>
      </c>
      <c r="AQ312" s="77">
        <f t="shared" si="196"/>
        <v>0</v>
      </c>
      <c r="AR312" s="77">
        <f t="shared" si="196"/>
        <v>0</v>
      </c>
      <c r="AS312" s="77">
        <f t="shared" si="196"/>
        <v>0</v>
      </c>
      <c r="AT312" s="77">
        <f t="shared" si="197"/>
        <v>0</v>
      </c>
      <c r="AU312" s="77">
        <f t="shared" si="197"/>
        <v>0</v>
      </c>
      <c r="AV312" s="77">
        <f t="shared" si="197"/>
        <v>0</v>
      </c>
      <c r="AW312" s="77">
        <f t="shared" si="197"/>
        <v>0</v>
      </c>
      <c r="AX312" s="77">
        <f t="shared" si="197"/>
        <v>0</v>
      </c>
      <c r="AY312" s="77">
        <f t="shared" si="197"/>
        <v>0</v>
      </c>
      <c r="AZ312" s="77">
        <f t="shared" si="197"/>
        <v>0</v>
      </c>
      <c r="BA312" s="77">
        <f t="shared" si="197"/>
        <v>0</v>
      </c>
      <c r="BB312" s="103">
        <v>0</v>
      </c>
      <c r="BC312" s="103">
        <v>0</v>
      </c>
    </row>
    <row r="313" spans="1:55" s="120" customFormat="1" ht="27.75" hidden="1" customHeight="1" x14ac:dyDescent="0.25">
      <c r="A313" s="27" t="s">
        <v>393</v>
      </c>
      <c r="B313" s="103"/>
      <c r="C313" s="103"/>
      <c r="D313" s="103"/>
      <c r="E313" s="12">
        <v>852</v>
      </c>
      <c r="F313" s="63" t="s">
        <v>477</v>
      </c>
      <c r="G313" s="62" t="s">
        <v>401</v>
      </c>
      <c r="H313" s="12" t="s">
        <v>656</v>
      </c>
      <c r="I313" s="63" t="s">
        <v>397</v>
      </c>
      <c r="J313" s="77">
        <f>'3.ВС'!J383</f>
        <v>0</v>
      </c>
      <c r="K313" s="77">
        <f>'3.ВС'!K383</f>
        <v>0</v>
      </c>
      <c r="L313" s="77">
        <f>'3.ВС'!L383</f>
        <v>0</v>
      </c>
      <c r="M313" s="77">
        <f>'3.ВС'!M383</f>
        <v>0</v>
      </c>
      <c r="N313" s="77">
        <f>'3.ВС'!N383</f>
        <v>0</v>
      </c>
      <c r="O313" s="77">
        <f>'3.ВС'!O383</f>
        <v>0</v>
      </c>
      <c r="P313" s="77">
        <f>'3.ВС'!P383</f>
        <v>0</v>
      </c>
      <c r="Q313" s="77">
        <f>'3.ВС'!Q383</f>
        <v>0</v>
      </c>
      <c r="R313" s="77">
        <f>'3.ВС'!R383</f>
        <v>0</v>
      </c>
      <c r="S313" s="77">
        <f>'3.ВС'!S383</f>
        <v>0</v>
      </c>
      <c r="T313" s="77">
        <f>'3.ВС'!T383</f>
        <v>0</v>
      </c>
      <c r="U313" s="77">
        <f>'3.ВС'!U383</f>
        <v>0</v>
      </c>
      <c r="V313" s="77">
        <f>'3.ВС'!V383</f>
        <v>0</v>
      </c>
      <c r="W313" s="77">
        <f>'3.ВС'!W383</f>
        <v>0</v>
      </c>
      <c r="X313" s="77">
        <f>'3.ВС'!X383</f>
        <v>0</v>
      </c>
      <c r="Y313" s="77">
        <f>'3.ВС'!Y383</f>
        <v>0</v>
      </c>
      <c r="Z313" s="77">
        <f>'3.ВС'!Z383</f>
        <v>0</v>
      </c>
      <c r="AA313" s="77">
        <f>'3.ВС'!AA383</f>
        <v>0</v>
      </c>
      <c r="AB313" s="77">
        <f>'3.ВС'!AB383</f>
        <v>0</v>
      </c>
      <c r="AC313" s="77">
        <f>'3.ВС'!AC383</f>
        <v>0</v>
      </c>
      <c r="AD313" s="77">
        <f>'3.ВС'!AD383</f>
        <v>0</v>
      </c>
      <c r="AE313" s="77">
        <f>'3.ВС'!AE383</f>
        <v>0</v>
      </c>
      <c r="AF313" s="77">
        <f>'3.ВС'!AF383</f>
        <v>0</v>
      </c>
      <c r="AG313" s="77">
        <f>'3.ВС'!AG383</f>
        <v>0</v>
      </c>
      <c r="AH313" s="77">
        <f>'3.ВС'!AH383</f>
        <v>0</v>
      </c>
      <c r="AI313" s="77">
        <f>'3.ВС'!AI383</f>
        <v>0</v>
      </c>
      <c r="AJ313" s="77">
        <f>'3.ВС'!AJ383</f>
        <v>0</v>
      </c>
      <c r="AK313" s="77">
        <f>'3.ВС'!AK383</f>
        <v>0</v>
      </c>
      <c r="AL313" s="77">
        <f>'3.ВС'!AL383</f>
        <v>0</v>
      </c>
      <c r="AM313" s="77">
        <f>'3.ВС'!AM383</f>
        <v>0</v>
      </c>
      <c r="AN313" s="77">
        <f>'3.ВС'!AN383</f>
        <v>0</v>
      </c>
      <c r="AO313" s="77">
        <f>'3.ВС'!AO383</f>
        <v>0</v>
      </c>
      <c r="AP313" s="77">
        <f>'3.ВС'!AP383</f>
        <v>0</v>
      </c>
      <c r="AQ313" s="77">
        <f>'3.ВС'!AQ383</f>
        <v>0</v>
      </c>
      <c r="AR313" s="77">
        <f>'3.ВС'!AR383</f>
        <v>0</v>
      </c>
      <c r="AS313" s="77">
        <f>'3.ВС'!AS383</f>
        <v>0</v>
      </c>
      <c r="AT313" s="77">
        <f>'3.ВС'!AT383</f>
        <v>0</v>
      </c>
      <c r="AU313" s="77">
        <f>'3.ВС'!AU383</f>
        <v>0</v>
      </c>
      <c r="AV313" s="77">
        <f>'3.ВС'!AV383</f>
        <v>0</v>
      </c>
      <c r="AW313" s="77">
        <f>'3.ВС'!AW383</f>
        <v>0</v>
      </c>
      <c r="AX313" s="77">
        <f>'3.ВС'!AX383</f>
        <v>0</v>
      </c>
      <c r="AY313" s="77">
        <f>'3.ВС'!AY383</f>
        <v>0</v>
      </c>
      <c r="AZ313" s="77">
        <f>'3.ВС'!AZ383</f>
        <v>0</v>
      </c>
      <c r="BA313" s="77">
        <f>'3.ВС'!BA383</f>
        <v>0</v>
      </c>
      <c r="BB313" s="103">
        <v>0</v>
      </c>
      <c r="BC313" s="103">
        <v>0</v>
      </c>
    </row>
    <row r="314" spans="1:55" s="11" customFormat="1" ht="27.75" hidden="1" customHeight="1" x14ac:dyDescent="0.25">
      <c r="A314" s="15" t="s">
        <v>483</v>
      </c>
      <c r="B314" s="27"/>
      <c r="C314" s="27"/>
      <c r="D314" s="27"/>
      <c r="E314" s="12">
        <v>852</v>
      </c>
      <c r="F314" s="63" t="s">
        <v>477</v>
      </c>
      <c r="G314" s="63" t="s">
        <v>401</v>
      </c>
      <c r="H314" s="60" t="s">
        <v>558</v>
      </c>
      <c r="I314" s="63"/>
      <c r="J314" s="77">
        <f t="shared" ref="J314:AT321" si="198">J315</f>
        <v>1859311</v>
      </c>
      <c r="K314" s="77">
        <f t="shared" si="198"/>
        <v>0</v>
      </c>
      <c r="L314" s="77">
        <f t="shared" si="198"/>
        <v>1859311</v>
      </c>
      <c r="M314" s="77">
        <f t="shared" si="198"/>
        <v>0</v>
      </c>
      <c r="N314" s="77">
        <f t="shared" si="198"/>
        <v>-1821511</v>
      </c>
      <c r="O314" s="77">
        <f t="shared" si="198"/>
        <v>0</v>
      </c>
      <c r="P314" s="77">
        <f t="shared" si="198"/>
        <v>-1821511</v>
      </c>
      <c r="Q314" s="77">
        <f t="shared" si="198"/>
        <v>0</v>
      </c>
      <c r="R314" s="77">
        <f t="shared" si="198"/>
        <v>37800</v>
      </c>
      <c r="S314" s="77">
        <f t="shared" si="198"/>
        <v>0</v>
      </c>
      <c r="T314" s="77">
        <f t="shared" si="198"/>
        <v>37800</v>
      </c>
      <c r="U314" s="77">
        <f t="shared" si="198"/>
        <v>0</v>
      </c>
      <c r="V314" s="77">
        <f t="shared" si="198"/>
        <v>0</v>
      </c>
      <c r="W314" s="77">
        <f t="shared" si="198"/>
        <v>0</v>
      </c>
      <c r="X314" s="77">
        <f t="shared" si="198"/>
        <v>0</v>
      </c>
      <c r="Y314" s="77">
        <f t="shared" si="198"/>
        <v>0</v>
      </c>
      <c r="Z314" s="77">
        <f t="shared" si="198"/>
        <v>37800</v>
      </c>
      <c r="AA314" s="77">
        <f t="shared" si="198"/>
        <v>0</v>
      </c>
      <c r="AB314" s="77">
        <f t="shared" si="198"/>
        <v>37800</v>
      </c>
      <c r="AC314" s="77">
        <f t="shared" si="198"/>
        <v>0</v>
      </c>
      <c r="AD314" s="77">
        <f t="shared" si="198"/>
        <v>0</v>
      </c>
      <c r="AE314" s="77">
        <f t="shared" si="198"/>
        <v>0</v>
      </c>
      <c r="AF314" s="77">
        <f t="shared" si="198"/>
        <v>0</v>
      </c>
      <c r="AG314" s="77">
        <f t="shared" si="198"/>
        <v>0</v>
      </c>
      <c r="AH314" s="77">
        <f t="shared" si="198"/>
        <v>0</v>
      </c>
      <c r="AI314" s="77">
        <f t="shared" si="198"/>
        <v>0</v>
      </c>
      <c r="AJ314" s="77">
        <f t="shared" si="198"/>
        <v>0</v>
      </c>
      <c r="AK314" s="77">
        <f t="shared" si="198"/>
        <v>0</v>
      </c>
      <c r="AL314" s="77">
        <f t="shared" si="198"/>
        <v>0</v>
      </c>
      <c r="AM314" s="77">
        <f t="shared" si="198"/>
        <v>0</v>
      </c>
      <c r="AN314" s="77">
        <f t="shared" si="198"/>
        <v>0</v>
      </c>
      <c r="AO314" s="77">
        <f t="shared" si="198"/>
        <v>0</v>
      </c>
      <c r="AP314" s="77">
        <f t="shared" si="198"/>
        <v>0</v>
      </c>
      <c r="AQ314" s="77">
        <f t="shared" si="198"/>
        <v>0</v>
      </c>
      <c r="AR314" s="77">
        <f t="shared" si="198"/>
        <v>0</v>
      </c>
      <c r="AS314" s="77">
        <f t="shared" si="198"/>
        <v>0</v>
      </c>
      <c r="AT314" s="77">
        <f t="shared" si="198"/>
        <v>0</v>
      </c>
      <c r="AU314" s="77">
        <f t="shared" ref="AT314:BA321" si="199">AU315</f>
        <v>0</v>
      </c>
      <c r="AV314" s="77">
        <f t="shared" si="199"/>
        <v>0</v>
      </c>
      <c r="AW314" s="77">
        <f t="shared" si="199"/>
        <v>0</v>
      </c>
      <c r="AX314" s="77">
        <f t="shared" si="199"/>
        <v>0</v>
      </c>
      <c r="AY314" s="77">
        <f t="shared" si="199"/>
        <v>0</v>
      </c>
      <c r="AZ314" s="77">
        <f t="shared" si="199"/>
        <v>0</v>
      </c>
      <c r="BA314" s="77">
        <f t="shared" si="199"/>
        <v>0</v>
      </c>
      <c r="BB314" s="103">
        <v>0</v>
      </c>
      <c r="BC314" s="103">
        <v>0</v>
      </c>
    </row>
    <row r="315" spans="1:55" s="11" customFormat="1" ht="27.75" hidden="1" customHeight="1" x14ac:dyDescent="0.25">
      <c r="A315" s="27" t="s">
        <v>392</v>
      </c>
      <c r="B315" s="27"/>
      <c r="C315" s="27"/>
      <c r="D315" s="27"/>
      <c r="E315" s="12">
        <v>852</v>
      </c>
      <c r="F315" s="63" t="s">
        <v>477</v>
      </c>
      <c r="G315" s="63" t="s">
        <v>401</v>
      </c>
      <c r="H315" s="60" t="s">
        <v>558</v>
      </c>
      <c r="I315" s="63" t="s">
        <v>396</v>
      </c>
      <c r="J315" s="77">
        <f t="shared" si="198"/>
        <v>1859311</v>
      </c>
      <c r="K315" s="77">
        <f t="shared" si="198"/>
        <v>0</v>
      </c>
      <c r="L315" s="77">
        <f t="shared" si="198"/>
        <v>1859311</v>
      </c>
      <c r="M315" s="77">
        <f t="shared" si="198"/>
        <v>0</v>
      </c>
      <c r="N315" s="77">
        <f t="shared" si="198"/>
        <v>-1821511</v>
      </c>
      <c r="O315" s="77">
        <f t="shared" si="198"/>
        <v>0</v>
      </c>
      <c r="P315" s="77">
        <f t="shared" si="198"/>
        <v>-1821511</v>
      </c>
      <c r="Q315" s="77">
        <f t="shared" si="198"/>
        <v>0</v>
      </c>
      <c r="R315" s="77">
        <f t="shared" si="198"/>
        <v>37800</v>
      </c>
      <c r="S315" s="77">
        <f t="shared" si="198"/>
        <v>0</v>
      </c>
      <c r="T315" s="77">
        <f t="shared" si="198"/>
        <v>37800</v>
      </c>
      <c r="U315" s="77">
        <f t="shared" si="198"/>
        <v>0</v>
      </c>
      <c r="V315" s="77">
        <f t="shared" si="198"/>
        <v>0</v>
      </c>
      <c r="W315" s="77">
        <f t="shared" si="198"/>
        <v>0</v>
      </c>
      <c r="X315" s="77">
        <f t="shared" si="198"/>
        <v>0</v>
      </c>
      <c r="Y315" s="77">
        <f t="shared" si="198"/>
        <v>0</v>
      </c>
      <c r="Z315" s="77">
        <f t="shared" si="198"/>
        <v>37800</v>
      </c>
      <c r="AA315" s="77">
        <f t="shared" si="198"/>
        <v>0</v>
      </c>
      <c r="AB315" s="77">
        <f t="shared" si="198"/>
        <v>37800</v>
      </c>
      <c r="AC315" s="77">
        <f t="shared" si="198"/>
        <v>0</v>
      </c>
      <c r="AD315" s="77">
        <f t="shared" si="198"/>
        <v>0</v>
      </c>
      <c r="AE315" s="77">
        <f t="shared" si="198"/>
        <v>0</v>
      </c>
      <c r="AF315" s="77">
        <f t="shared" si="198"/>
        <v>0</v>
      </c>
      <c r="AG315" s="77">
        <f t="shared" si="198"/>
        <v>0</v>
      </c>
      <c r="AH315" s="77">
        <f t="shared" si="198"/>
        <v>0</v>
      </c>
      <c r="AI315" s="77">
        <f t="shared" si="198"/>
        <v>0</v>
      </c>
      <c r="AJ315" s="77">
        <f t="shared" si="198"/>
        <v>0</v>
      </c>
      <c r="AK315" s="77">
        <f t="shared" si="198"/>
        <v>0</v>
      </c>
      <c r="AL315" s="77">
        <f t="shared" si="198"/>
        <v>0</v>
      </c>
      <c r="AM315" s="77">
        <f t="shared" si="198"/>
        <v>0</v>
      </c>
      <c r="AN315" s="77">
        <f t="shared" si="198"/>
        <v>0</v>
      </c>
      <c r="AO315" s="77">
        <f t="shared" si="198"/>
        <v>0</v>
      </c>
      <c r="AP315" s="77">
        <f t="shared" si="198"/>
        <v>0</v>
      </c>
      <c r="AQ315" s="77">
        <f t="shared" si="198"/>
        <v>0</v>
      </c>
      <c r="AR315" s="77">
        <f t="shared" si="198"/>
        <v>0</v>
      </c>
      <c r="AS315" s="77">
        <f t="shared" si="198"/>
        <v>0</v>
      </c>
      <c r="AT315" s="77">
        <f t="shared" si="199"/>
        <v>0</v>
      </c>
      <c r="AU315" s="77">
        <f t="shared" si="199"/>
        <v>0</v>
      </c>
      <c r="AV315" s="77">
        <f t="shared" si="199"/>
        <v>0</v>
      </c>
      <c r="AW315" s="77">
        <f t="shared" si="199"/>
        <v>0</v>
      </c>
      <c r="AX315" s="77">
        <f t="shared" si="199"/>
        <v>0</v>
      </c>
      <c r="AY315" s="77">
        <f t="shared" si="199"/>
        <v>0</v>
      </c>
      <c r="AZ315" s="77">
        <f t="shared" si="199"/>
        <v>0</v>
      </c>
      <c r="BA315" s="77">
        <f t="shared" si="199"/>
        <v>0</v>
      </c>
      <c r="BB315" s="103">
        <v>0</v>
      </c>
      <c r="BC315" s="103">
        <v>0</v>
      </c>
    </row>
    <row r="316" spans="1:55" s="11" customFormat="1" ht="27.75" hidden="1" customHeight="1" x14ac:dyDescent="0.25">
      <c r="A316" s="27" t="s">
        <v>393</v>
      </c>
      <c r="B316" s="27"/>
      <c r="C316" s="27"/>
      <c r="D316" s="27"/>
      <c r="E316" s="12">
        <v>852</v>
      </c>
      <c r="F316" s="63" t="s">
        <v>477</v>
      </c>
      <c r="G316" s="62" t="s">
        <v>401</v>
      </c>
      <c r="H316" s="60" t="s">
        <v>558</v>
      </c>
      <c r="I316" s="63" t="s">
        <v>397</v>
      </c>
      <c r="J316" s="77">
        <f>'3.ВС'!J386</f>
        <v>1859311</v>
      </c>
      <c r="K316" s="77">
        <f>'3.ВС'!K386</f>
        <v>0</v>
      </c>
      <c r="L316" s="77">
        <f>'3.ВС'!L386</f>
        <v>1859311</v>
      </c>
      <c r="M316" s="77">
        <f>'3.ВС'!M386</f>
        <v>0</v>
      </c>
      <c r="N316" s="77">
        <f>'3.ВС'!N386</f>
        <v>-1821511</v>
      </c>
      <c r="O316" s="77">
        <f>'3.ВС'!O386</f>
        <v>0</v>
      </c>
      <c r="P316" s="77">
        <f>'3.ВС'!P386</f>
        <v>-1821511</v>
      </c>
      <c r="Q316" s="77">
        <f>'3.ВС'!Q386</f>
        <v>0</v>
      </c>
      <c r="R316" s="77">
        <f>'3.ВС'!R386</f>
        <v>37800</v>
      </c>
      <c r="S316" s="77">
        <f>'3.ВС'!S386</f>
        <v>0</v>
      </c>
      <c r="T316" s="77">
        <f>'3.ВС'!T386</f>
        <v>37800</v>
      </c>
      <c r="U316" s="77">
        <f>'3.ВС'!U386</f>
        <v>0</v>
      </c>
      <c r="V316" s="77">
        <f>'3.ВС'!V386</f>
        <v>0</v>
      </c>
      <c r="W316" s="77">
        <f>'3.ВС'!W386</f>
        <v>0</v>
      </c>
      <c r="X316" s="77">
        <f>'3.ВС'!X386</f>
        <v>0</v>
      </c>
      <c r="Y316" s="77">
        <f>'3.ВС'!Y386</f>
        <v>0</v>
      </c>
      <c r="Z316" s="77">
        <f>'3.ВС'!Z386</f>
        <v>37800</v>
      </c>
      <c r="AA316" s="77">
        <f>'3.ВС'!AA386</f>
        <v>0</v>
      </c>
      <c r="AB316" s="77">
        <f>'3.ВС'!AB386</f>
        <v>37800</v>
      </c>
      <c r="AC316" s="77">
        <f>'3.ВС'!AC386</f>
        <v>0</v>
      </c>
      <c r="AD316" s="77">
        <f>'3.ВС'!AD386</f>
        <v>0</v>
      </c>
      <c r="AE316" s="77">
        <f>'3.ВС'!AE386</f>
        <v>0</v>
      </c>
      <c r="AF316" s="77">
        <f>'3.ВС'!AF386</f>
        <v>0</v>
      </c>
      <c r="AG316" s="77">
        <f>'3.ВС'!AG386</f>
        <v>0</v>
      </c>
      <c r="AH316" s="77">
        <f>'3.ВС'!AH386</f>
        <v>0</v>
      </c>
      <c r="AI316" s="77">
        <f>'3.ВС'!AI386</f>
        <v>0</v>
      </c>
      <c r="AJ316" s="77">
        <f>'3.ВС'!AJ386</f>
        <v>0</v>
      </c>
      <c r="AK316" s="77">
        <f>'3.ВС'!AK386</f>
        <v>0</v>
      </c>
      <c r="AL316" s="77">
        <f>'3.ВС'!AL386</f>
        <v>0</v>
      </c>
      <c r="AM316" s="77">
        <f>'3.ВС'!AM386</f>
        <v>0</v>
      </c>
      <c r="AN316" s="77">
        <f>'3.ВС'!AN386</f>
        <v>0</v>
      </c>
      <c r="AO316" s="77">
        <f>'3.ВС'!AO386</f>
        <v>0</v>
      </c>
      <c r="AP316" s="77">
        <f>'3.ВС'!AP386</f>
        <v>0</v>
      </c>
      <c r="AQ316" s="77">
        <f>'3.ВС'!AQ386</f>
        <v>0</v>
      </c>
      <c r="AR316" s="77">
        <f>'3.ВС'!AR386</f>
        <v>0</v>
      </c>
      <c r="AS316" s="77">
        <f>'3.ВС'!AS386</f>
        <v>0</v>
      </c>
      <c r="AT316" s="77">
        <f>'3.ВС'!AT386</f>
        <v>0</v>
      </c>
      <c r="AU316" s="77">
        <f>'3.ВС'!AU386</f>
        <v>0</v>
      </c>
      <c r="AV316" s="77">
        <f>'3.ВС'!AV386</f>
        <v>0</v>
      </c>
      <c r="AW316" s="77">
        <f>'3.ВС'!AW386</f>
        <v>0</v>
      </c>
      <c r="AX316" s="77">
        <f>'3.ВС'!AX386</f>
        <v>0</v>
      </c>
      <c r="AY316" s="77">
        <f>'3.ВС'!AY386</f>
        <v>0</v>
      </c>
      <c r="AZ316" s="77">
        <f>'3.ВС'!AZ386</f>
        <v>0</v>
      </c>
      <c r="BA316" s="77">
        <f>'3.ВС'!BA386</f>
        <v>0</v>
      </c>
      <c r="BB316" s="103">
        <v>0</v>
      </c>
      <c r="BC316" s="103">
        <v>0</v>
      </c>
    </row>
    <row r="317" spans="1:55" s="11" customFormat="1" ht="36.75" customHeight="1" x14ac:dyDescent="0.25">
      <c r="A317" s="61" t="s">
        <v>485</v>
      </c>
      <c r="B317" s="27"/>
      <c r="C317" s="27"/>
      <c r="D317" s="27"/>
      <c r="E317" s="62">
        <v>852</v>
      </c>
      <c r="F317" s="62" t="s">
        <v>477</v>
      </c>
      <c r="G317" s="62" t="s">
        <v>401</v>
      </c>
      <c r="H317" s="60" t="s">
        <v>561</v>
      </c>
      <c r="I317" s="63"/>
      <c r="J317" s="77">
        <f t="shared" ref="J317:AT318" si="200">J318</f>
        <v>4000</v>
      </c>
      <c r="K317" s="77">
        <f t="shared" si="200"/>
        <v>0</v>
      </c>
      <c r="L317" s="77">
        <f t="shared" si="200"/>
        <v>4000</v>
      </c>
      <c r="M317" s="77">
        <f t="shared" si="200"/>
        <v>0</v>
      </c>
      <c r="N317" s="77">
        <f t="shared" si="200"/>
        <v>0</v>
      </c>
      <c r="O317" s="77">
        <f t="shared" si="200"/>
        <v>0</v>
      </c>
      <c r="P317" s="77">
        <f t="shared" si="200"/>
        <v>0</v>
      </c>
      <c r="Q317" s="77">
        <f t="shared" si="200"/>
        <v>0</v>
      </c>
      <c r="R317" s="77">
        <f t="shared" si="200"/>
        <v>4000</v>
      </c>
      <c r="S317" s="77">
        <f t="shared" si="200"/>
        <v>0</v>
      </c>
      <c r="T317" s="77">
        <f t="shared" si="200"/>
        <v>4000</v>
      </c>
      <c r="U317" s="77">
        <f t="shared" si="200"/>
        <v>0</v>
      </c>
      <c r="V317" s="77">
        <f t="shared" si="200"/>
        <v>80667</v>
      </c>
      <c r="W317" s="77">
        <f t="shared" si="200"/>
        <v>0</v>
      </c>
      <c r="X317" s="77">
        <f t="shared" si="200"/>
        <v>80667</v>
      </c>
      <c r="Y317" s="77">
        <f t="shared" si="200"/>
        <v>0</v>
      </c>
      <c r="Z317" s="77">
        <f t="shared" si="200"/>
        <v>84667</v>
      </c>
      <c r="AA317" s="77">
        <f t="shared" si="200"/>
        <v>0</v>
      </c>
      <c r="AB317" s="77">
        <f t="shared" si="200"/>
        <v>84667</v>
      </c>
      <c r="AC317" s="77">
        <f t="shared" si="200"/>
        <v>0</v>
      </c>
      <c r="AD317" s="77">
        <f t="shared" si="200"/>
        <v>0</v>
      </c>
      <c r="AE317" s="77">
        <f t="shared" si="200"/>
        <v>0</v>
      </c>
      <c r="AF317" s="77">
        <f t="shared" si="200"/>
        <v>0</v>
      </c>
      <c r="AG317" s="77">
        <f t="shared" si="200"/>
        <v>0</v>
      </c>
      <c r="AH317" s="77">
        <f t="shared" si="200"/>
        <v>0</v>
      </c>
      <c r="AI317" s="77">
        <f t="shared" si="200"/>
        <v>0</v>
      </c>
      <c r="AJ317" s="77">
        <f t="shared" si="200"/>
        <v>0</v>
      </c>
      <c r="AK317" s="77">
        <f t="shared" si="200"/>
        <v>0</v>
      </c>
      <c r="AL317" s="77">
        <f t="shared" si="200"/>
        <v>0</v>
      </c>
      <c r="AM317" s="77">
        <f t="shared" si="200"/>
        <v>0</v>
      </c>
      <c r="AN317" s="77">
        <f t="shared" si="200"/>
        <v>0</v>
      </c>
      <c r="AO317" s="77">
        <f t="shared" si="200"/>
        <v>0</v>
      </c>
      <c r="AP317" s="77">
        <f t="shared" si="200"/>
        <v>0</v>
      </c>
      <c r="AQ317" s="77">
        <f t="shared" si="200"/>
        <v>0</v>
      </c>
      <c r="AR317" s="77">
        <f t="shared" si="200"/>
        <v>0</v>
      </c>
      <c r="AS317" s="77">
        <f t="shared" si="200"/>
        <v>0</v>
      </c>
      <c r="AT317" s="77">
        <f t="shared" si="200"/>
        <v>0</v>
      </c>
      <c r="AU317" s="77">
        <f t="shared" ref="AT317:BA318" si="201">AU318</f>
        <v>0</v>
      </c>
      <c r="AV317" s="77">
        <f t="shared" si="201"/>
        <v>0</v>
      </c>
      <c r="AW317" s="77">
        <f t="shared" si="201"/>
        <v>0</v>
      </c>
      <c r="AX317" s="77">
        <f t="shared" si="201"/>
        <v>0</v>
      </c>
      <c r="AY317" s="77">
        <f t="shared" si="201"/>
        <v>0</v>
      </c>
      <c r="AZ317" s="77">
        <f t="shared" si="201"/>
        <v>0</v>
      </c>
      <c r="BA317" s="77">
        <f t="shared" si="201"/>
        <v>0</v>
      </c>
      <c r="BB317" s="103">
        <v>0</v>
      </c>
      <c r="BC317" s="103">
        <v>0</v>
      </c>
    </row>
    <row r="318" spans="1:55" s="11" customFormat="1" ht="47.25" customHeight="1" x14ac:dyDescent="0.25">
      <c r="A318" s="61" t="s">
        <v>392</v>
      </c>
      <c r="B318" s="27"/>
      <c r="C318" s="27"/>
      <c r="D318" s="27"/>
      <c r="E318" s="62">
        <v>852</v>
      </c>
      <c r="F318" s="63" t="s">
        <v>477</v>
      </c>
      <c r="G318" s="62" t="s">
        <v>401</v>
      </c>
      <c r="H318" s="60" t="s">
        <v>561</v>
      </c>
      <c r="I318" s="63" t="s">
        <v>396</v>
      </c>
      <c r="J318" s="77">
        <f t="shared" si="200"/>
        <v>4000</v>
      </c>
      <c r="K318" s="77">
        <f t="shared" si="200"/>
        <v>0</v>
      </c>
      <c r="L318" s="77">
        <f t="shared" si="200"/>
        <v>4000</v>
      </c>
      <c r="M318" s="77">
        <f t="shared" si="200"/>
        <v>0</v>
      </c>
      <c r="N318" s="77">
        <f t="shared" si="200"/>
        <v>0</v>
      </c>
      <c r="O318" s="77">
        <f t="shared" si="200"/>
        <v>0</v>
      </c>
      <c r="P318" s="77">
        <f t="shared" si="200"/>
        <v>0</v>
      </c>
      <c r="Q318" s="77">
        <f t="shared" si="200"/>
        <v>0</v>
      </c>
      <c r="R318" s="77">
        <f t="shared" si="200"/>
        <v>4000</v>
      </c>
      <c r="S318" s="77">
        <f t="shared" si="200"/>
        <v>0</v>
      </c>
      <c r="T318" s="77">
        <f t="shared" si="200"/>
        <v>4000</v>
      </c>
      <c r="U318" s="77">
        <f t="shared" si="200"/>
        <v>0</v>
      </c>
      <c r="V318" s="77">
        <f t="shared" si="200"/>
        <v>80667</v>
      </c>
      <c r="W318" s="77">
        <f t="shared" si="200"/>
        <v>0</v>
      </c>
      <c r="X318" s="77">
        <f t="shared" si="200"/>
        <v>80667</v>
      </c>
      <c r="Y318" s="77">
        <f t="shared" si="200"/>
        <v>0</v>
      </c>
      <c r="Z318" s="77">
        <f t="shared" si="200"/>
        <v>84667</v>
      </c>
      <c r="AA318" s="77">
        <f t="shared" si="200"/>
        <v>0</v>
      </c>
      <c r="AB318" s="77">
        <f t="shared" si="200"/>
        <v>84667</v>
      </c>
      <c r="AC318" s="77">
        <f t="shared" si="200"/>
        <v>0</v>
      </c>
      <c r="AD318" s="77">
        <f t="shared" si="200"/>
        <v>0</v>
      </c>
      <c r="AE318" s="77">
        <f t="shared" si="200"/>
        <v>0</v>
      </c>
      <c r="AF318" s="77">
        <f t="shared" si="200"/>
        <v>0</v>
      </c>
      <c r="AG318" s="77">
        <f t="shared" si="200"/>
        <v>0</v>
      </c>
      <c r="AH318" s="77">
        <f t="shared" si="200"/>
        <v>0</v>
      </c>
      <c r="AI318" s="77">
        <f t="shared" si="200"/>
        <v>0</v>
      </c>
      <c r="AJ318" s="77">
        <f t="shared" si="200"/>
        <v>0</v>
      </c>
      <c r="AK318" s="77">
        <f t="shared" si="200"/>
        <v>0</v>
      </c>
      <c r="AL318" s="77">
        <f t="shared" si="200"/>
        <v>0</v>
      </c>
      <c r="AM318" s="77">
        <f t="shared" si="200"/>
        <v>0</v>
      </c>
      <c r="AN318" s="77">
        <f t="shared" si="200"/>
        <v>0</v>
      </c>
      <c r="AO318" s="77">
        <f t="shared" si="200"/>
        <v>0</v>
      </c>
      <c r="AP318" s="77">
        <f t="shared" si="200"/>
        <v>0</v>
      </c>
      <c r="AQ318" s="77">
        <f t="shared" si="200"/>
        <v>0</v>
      </c>
      <c r="AR318" s="77">
        <f t="shared" si="200"/>
        <v>0</v>
      </c>
      <c r="AS318" s="77">
        <f t="shared" si="200"/>
        <v>0</v>
      </c>
      <c r="AT318" s="77">
        <f t="shared" si="201"/>
        <v>0</v>
      </c>
      <c r="AU318" s="77">
        <f t="shared" si="201"/>
        <v>0</v>
      </c>
      <c r="AV318" s="77">
        <f t="shared" si="201"/>
        <v>0</v>
      </c>
      <c r="AW318" s="77">
        <f t="shared" si="201"/>
        <v>0</v>
      </c>
      <c r="AX318" s="77">
        <f t="shared" si="201"/>
        <v>0</v>
      </c>
      <c r="AY318" s="77">
        <f t="shared" si="201"/>
        <v>0</v>
      </c>
      <c r="AZ318" s="77">
        <f t="shared" si="201"/>
        <v>0</v>
      </c>
      <c r="BA318" s="77">
        <f t="shared" si="201"/>
        <v>0</v>
      </c>
      <c r="BB318" s="103">
        <v>0</v>
      </c>
      <c r="BC318" s="103">
        <v>0</v>
      </c>
    </row>
    <row r="319" spans="1:55" s="11" customFormat="1" ht="19.5" customHeight="1" x14ac:dyDescent="0.25">
      <c r="A319" s="61" t="s">
        <v>393</v>
      </c>
      <c r="B319" s="27"/>
      <c r="C319" s="27"/>
      <c r="D319" s="27"/>
      <c r="E319" s="62">
        <v>852</v>
      </c>
      <c r="F319" s="63" t="s">
        <v>477</v>
      </c>
      <c r="G319" s="62" t="s">
        <v>401</v>
      </c>
      <c r="H319" s="60" t="s">
        <v>561</v>
      </c>
      <c r="I319" s="63" t="s">
        <v>397</v>
      </c>
      <c r="J319" s="77">
        <f>'3.ВС'!J389</f>
        <v>4000</v>
      </c>
      <c r="K319" s="77">
        <f>'3.ВС'!K389</f>
        <v>0</v>
      </c>
      <c r="L319" s="77">
        <f>'3.ВС'!L389</f>
        <v>4000</v>
      </c>
      <c r="M319" s="77">
        <f>'3.ВС'!M389</f>
        <v>0</v>
      </c>
      <c r="N319" s="77">
        <f>'3.ВС'!N389</f>
        <v>0</v>
      </c>
      <c r="O319" s="77">
        <f>'3.ВС'!O389</f>
        <v>0</v>
      </c>
      <c r="P319" s="77">
        <f>'3.ВС'!P389</f>
        <v>0</v>
      </c>
      <c r="Q319" s="77">
        <f>'3.ВС'!Q389</f>
        <v>0</v>
      </c>
      <c r="R319" s="77">
        <f>'3.ВС'!R389</f>
        <v>4000</v>
      </c>
      <c r="S319" s="77">
        <f>'3.ВС'!S389</f>
        <v>0</v>
      </c>
      <c r="T319" s="77">
        <f>'3.ВС'!T389</f>
        <v>4000</v>
      </c>
      <c r="U319" s="77">
        <f>'3.ВС'!U389</f>
        <v>0</v>
      </c>
      <c r="V319" s="77">
        <f>'3.ВС'!V389</f>
        <v>80667</v>
      </c>
      <c r="W319" s="77">
        <f>'3.ВС'!W389</f>
        <v>0</v>
      </c>
      <c r="X319" s="77">
        <f>'3.ВС'!X389</f>
        <v>80667</v>
      </c>
      <c r="Y319" s="77">
        <f>'3.ВС'!Y389</f>
        <v>0</v>
      </c>
      <c r="Z319" s="77">
        <f>'3.ВС'!Z389</f>
        <v>84667</v>
      </c>
      <c r="AA319" s="77">
        <f>'3.ВС'!AA389</f>
        <v>0</v>
      </c>
      <c r="AB319" s="77">
        <f>'3.ВС'!AB389</f>
        <v>84667</v>
      </c>
      <c r="AC319" s="77">
        <f>'3.ВС'!AC389</f>
        <v>0</v>
      </c>
      <c r="AD319" s="77">
        <f>'3.ВС'!AD389</f>
        <v>0</v>
      </c>
      <c r="AE319" s="77">
        <f>'3.ВС'!AE389</f>
        <v>0</v>
      </c>
      <c r="AF319" s="77">
        <f>'3.ВС'!AF389</f>
        <v>0</v>
      </c>
      <c r="AG319" s="77">
        <f>'3.ВС'!AG389</f>
        <v>0</v>
      </c>
      <c r="AH319" s="77">
        <f>'3.ВС'!AH389</f>
        <v>0</v>
      </c>
      <c r="AI319" s="77">
        <f>'3.ВС'!AI389</f>
        <v>0</v>
      </c>
      <c r="AJ319" s="77">
        <f>'3.ВС'!AJ389</f>
        <v>0</v>
      </c>
      <c r="AK319" s="77">
        <f>'3.ВС'!AK389</f>
        <v>0</v>
      </c>
      <c r="AL319" s="77">
        <f>'3.ВС'!AL389</f>
        <v>0</v>
      </c>
      <c r="AM319" s="77">
        <f>'3.ВС'!AM389</f>
        <v>0</v>
      </c>
      <c r="AN319" s="77">
        <f>'3.ВС'!AN389</f>
        <v>0</v>
      </c>
      <c r="AO319" s="77">
        <f>'3.ВС'!AO389</f>
        <v>0</v>
      </c>
      <c r="AP319" s="77">
        <f>'3.ВС'!AP389</f>
        <v>0</v>
      </c>
      <c r="AQ319" s="77">
        <f>'3.ВС'!AQ389</f>
        <v>0</v>
      </c>
      <c r="AR319" s="77">
        <f>'3.ВС'!AR389</f>
        <v>0</v>
      </c>
      <c r="AS319" s="77">
        <f>'3.ВС'!AS389</f>
        <v>0</v>
      </c>
      <c r="AT319" s="77">
        <f>'3.ВС'!AT389</f>
        <v>0</v>
      </c>
      <c r="AU319" s="77">
        <f>'3.ВС'!AU389</f>
        <v>0</v>
      </c>
      <c r="AV319" s="77">
        <f>'3.ВС'!AV389</f>
        <v>0</v>
      </c>
      <c r="AW319" s="77">
        <f>'3.ВС'!AW389</f>
        <v>0</v>
      </c>
      <c r="AX319" s="77">
        <f>'3.ВС'!AX389</f>
        <v>0</v>
      </c>
      <c r="AY319" s="77">
        <f>'3.ВС'!AY389</f>
        <v>0</v>
      </c>
      <c r="AZ319" s="77">
        <f>'3.ВС'!AZ389</f>
        <v>0</v>
      </c>
      <c r="BA319" s="77">
        <f>'3.ВС'!BA389</f>
        <v>0</v>
      </c>
      <c r="BB319" s="103">
        <v>0</v>
      </c>
      <c r="BC319" s="103">
        <v>0</v>
      </c>
    </row>
    <row r="320" spans="1:55" s="11" customFormat="1" ht="27.75" hidden="1" customHeight="1" x14ac:dyDescent="0.25">
      <c r="A320" s="27" t="s">
        <v>487</v>
      </c>
      <c r="B320" s="27"/>
      <c r="C320" s="27"/>
      <c r="D320" s="27"/>
      <c r="E320" s="12">
        <v>852</v>
      </c>
      <c r="F320" s="63" t="s">
        <v>477</v>
      </c>
      <c r="G320" s="63" t="s">
        <v>401</v>
      </c>
      <c r="H320" s="138" t="s">
        <v>590</v>
      </c>
      <c r="I320" s="63"/>
      <c r="J320" s="77">
        <f t="shared" si="198"/>
        <v>0</v>
      </c>
      <c r="K320" s="77">
        <f t="shared" si="198"/>
        <v>0</v>
      </c>
      <c r="L320" s="77">
        <f t="shared" si="198"/>
        <v>0</v>
      </c>
      <c r="M320" s="77">
        <f t="shared" si="198"/>
        <v>0</v>
      </c>
      <c r="N320" s="77">
        <f t="shared" si="198"/>
        <v>0</v>
      </c>
      <c r="O320" s="77">
        <f t="shared" si="198"/>
        <v>0</v>
      </c>
      <c r="P320" s="77">
        <f t="shared" si="198"/>
        <v>0</v>
      </c>
      <c r="Q320" s="77">
        <f t="shared" si="198"/>
        <v>0</v>
      </c>
      <c r="R320" s="77">
        <f t="shared" si="198"/>
        <v>0</v>
      </c>
      <c r="S320" s="77">
        <f t="shared" si="198"/>
        <v>0</v>
      </c>
      <c r="T320" s="77">
        <f t="shared" si="198"/>
        <v>0</v>
      </c>
      <c r="U320" s="77">
        <f t="shared" si="198"/>
        <v>0</v>
      </c>
      <c r="V320" s="77">
        <f t="shared" si="198"/>
        <v>0</v>
      </c>
      <c r="W320" s="77">
        <f t="shared" si="198"/>
        <v>0</v>
      </c>
      <c r="X320" s="77">
        <f t="shared" si="198"/>
        <v>0</v>
      </c>
      <c r="Y320" s="77">
        <f t="shared" si="198"/>
        <v>0</v>
      </c>
      <c r="Z320" s="77">
        <f t="shared" si="198"/>
        <v>0</v>
      </c>
      <c r="AA320" s="77">
        <f t="shared" si="198"/>
        <v>0</v>
      </c>
      <c r="AB320" s="77">
        <f t="shared" si="198"/>
        <v>0</v>
      </c>
      <c r="AC320" s="77">
        <f t="shared" si="198"/>
        <v>0</v>
      </c>
      <c r="AD320" s="77">
        <f t="shared" si="198"/>
        <v>0</v>
      </c>
      <c r="AE320" s="77">
        <f t="shared" si="198"/>
        <v>0</v>
      </c>
      <c r="AF320" s="77">
        <f t="shared" si="198"/>
        <v>0</v>
      </c>
      <c r="AG320" s="77">
        <f t="shared" si="198"/>
        <v>0</v>
      </c>
      <c r="AH320" s="77">
        <f t="shared" si="198"/>
        <v>0</v>
      </c>
      <c r="AI320" s="77">
        <f t="shared" si="198"/>
        <v>0</v>
      </c>
      <c r="AJ320" s="77">
        <f t="shared" si="198"/>
        <v>0</v>
      </c>
      <c r="AK320" s="77">
        <f t="shared" si="198"/>
        <v>0</v>
      </c>
      <c r="AL320" s="77">
        <f t="shared" si="198"/>
        <v>0</v>
      </c>
      <c r="AM320" s="77">
        <f t="shared" si="198"/>
        <v>0</v>
      </c>
      <c r="AN320" s="77">
        <f t="shared" si="198"/>
        <v>0</v>
      </c>
      <c r="AO320" s="77">
        <f t="shared" si="198"/>
        <v>0</v>
      </c>
      <c r="AP320" s="77">
        <f t="shared" si="198"/>
        <v>0</v>
      </c>
      <c r="AQ320" s="77">
        <f t="shared" si="198"/>
        <v>0</v>
      </c>
      <c r="AR320" s="77">
        <f t="shared" si="198"/>
        <v>0</v>
      </c>
      <c r="AS320" s="77">
        <f t="shared" si="198"/>
        <v>0</v>
      </c>
      <c r="AT320" s="77">
        <f t="shared" si="199"/>
        <v>0</v>
      </c>
      <c r="AU320" s="77">
        <f t="shared" si="199"/>
        <v>0</v>
      </c>
      <c r="AV320" s="77">
        <f t="shared" si="199"/>
        <v>0</v>
      </c>
      <c r="AW320" s="77">
        <f t="shared" si="199"/>
        <v>0</v>
      </c>
      <c r="AX320" s="77">
        <f t="shared" si="199"/>
        <v>0</v>
      </c>
      <c r="AY320" s="77">
        <f t="shared" si="199"/>
        <v>0</v>
      </c>
      <c r="AZ320" s="77">
        <f t="shared" si="199"/>
        <v>0</v>
      </c>
      <c r="BA320" s="77">
        <f t="shared" si="199"/>
        <v>0</v>
      </c>
      <c r="BB320" s="103">
        <v>0</v>
      </c>
      <c r="BC320" s="103">
        <v>0</v>
      </c>
    </row>
    <row r="321" spans="1:55" s="11" customFormat="1" ht="27.75" hidden="1" customHeight="1" x14ac:dyDescent="0.25">
      <c r="A321" s="27" t="s">
        <v>392</v>
      </c>
      <c r="B321" s="27"/>
      <c r="C321" s="27"/>
      <c r="D321" s="27"/>
      <c r="E321" s="12">
        <v>852</v>
      </c>
      <c r="F321" s="63" t="s">
        <v>477</v>
      </c>
      <c r="G321" s="63" t="s">
        <v>401</v>
      </c>
      <c r="H321" s="138" t="s">
        <v>590</v>
      </c>
      <c r="I321" s="63" t="s">
        <v>396</v>
      </c>
      <c r="J321" s="77">
        <f t="shared" si="198"/>
        <v>0</v>
      </c>
      <c r="K321" s="77">
        <f t="shared" si="198"/>
        <v>0</v>
      </c>
      <c r="L321" s="77">
        <f t="shared" si="198"/>
        <v>0</v>
      </c>
      <c r="M321" s="77">
        <f t="shared" si="198"/>
        <v>0</v>
      </c>
      <c r="N321" s="77">
        <f t="shared" si="198"/>
        <v>0</v>
      </c>
      <c r="O321" s="77">
        <f t="shared" si="198"/>
        <v>0</v>
      </c>
      <c r="P321" s="77">
        <f t="shared" si="198"/>
        <v>0</v>
      </c>
      <c r="Q321" s="77">
        <f t="shared" si="198"/>
        <v>0</v>
      </c>
      <c r="R321" s="77">
        <f t="shared" si="198"/>
        <v>0</v>
      </c>
      <c r="S321" s="77">
        <f t="shared" si="198"/>
        <v>0</v>
      </c>
      <c r="T321" s="77">
        <f t="shared" si="198"/>
        <v>0</v>
      </c>
      <c r="U321" s="77">
        <f t="shared" si="198"/>
        <v>0</v>
      </c>
      <c r="V321" s="77">
        <f t="shared" si="198"/>
        <v>0</v>
      </c>
      <c r="W321" s="77">
        <f t="shared" si="198"/>
        <v>0</v>
      </c>
      <c r="X321" s="77">
        <f t="shared" si="198"/>
        <v>0</v>
      </c>
      <c r="Y321" s="77">
        <f t="shared" si="198"/>
        <v>0</v>
      </c>
      <c r="Z321" s="77">
        <f t="shared" si="198"/>
        <v>0</v>
      </c>
      <c r="AA321" s="77">
        <f t="shared" si="198"/>
        <v>0</v>
      </c>
      <c r="AB321" s="77">
        <f t="shared" si="198"/>
        <v>0</v>
      </c>
      <c r="AC321" s="77">
        <f t="shared" si="198"/>
        <v>0</v>
      </c>
      <c r="AD321" s="77">
        <f t="shared" si="198"/>
        <v>0</v>
      </c>
      <c r="AE321" s="77">
        <f t="shared" si="198"/>
        <v>0</v>
      </c>
      <c r="AF321" s="77">
        <f t="shared" si="198"/>
        <v>0</v>
      </c>
      <c r="AG321" s="77">
        <f t="shared" si="198"/>
        <v>0</v>
      </c>
      <c r="AH321" s="77">
        <f t="shared" si="198"/>
        <v>0</v>
      </c>
      <c r="AI321" s="77">
        <f t="shared" si="198"/>
        <v>0</v>
      </c>
      <c r="AJ321" s="77">
        <f t="shared" si="198"/>
        <v>0</v>
      </c>
      <c r="AK321" s="77">
        <f t="shared" si="198"/>
        <v>0</v>
      </c>
      <c r="AL321" s="77">
        <f t="shared" si="198"/>
        <v>0</v>
      </c>
      <c r="AM321" s="77">
        <f t="shared" si="198"/>
        <v>0</v>
      </c>
      <c r="AN321" s="77">
        <f t="shared" si="198"/>
        <v>0</v>
      </c>
      <c r="AO321" s="77">
        <f t="shared" si="198"/>
        <v>0</v>
      </c>
      <c r="AP321" s="77">
        <f t="shared" si="198"/>
        <v>0</v>
      </c>
      <c r="AQ321" s="77">
        <f t="shared" si="198"/>
        <v>0</v>
      </c>
      <c r="AR321" s="77">
        <f t="shared" si="198"/>
        <v>0</v>
      </c>
      <c r="AS321" s="77">
        <f t="shared" si="198"/>
        <v>0</v>
      </c>
      <c r="AT321" s="77">
        <f t="shared" si="199"/>
        <v>0</v>
      </c>
      <c r="AU321" s="77">
        <f t="shared" si="199"/>
        <v>0</v>
      </c>
      <c r="AV321" s="77">
        <f t="shared" si="199"/>
        <v>0</v>
      </c>
      <c r="AW321" s="77">
        <f t="shared" si="199"/>
        <v>0</v>
      </c>
      <c r="AX321" s="77">
        <f t="shared" si="199"/>
        <v>0</v>
      </c>
      <c r="AY321" s="77">
        <f t="shared" si="199"/>
        <v>0</v>
      </c>
      <c r="AZ321" s="77">
        <f t="shared" si="199"/>
        <v>0</v>
      </c>
      <c r="BA321" s="77">
        <f t="shared" si="199"/>
        <v>0</v>
      </c>
      <c r="BB321" s="103">
        <v>0</v>
      </c>
      <c r="BC321" s="103">
        <v>0</v>
      </c>
    </row>
    <row r="322" spans="1:55" s="11" customFormat="1" ht="27.75" hidden="1" customHeight="1" x14ac:dyDescent="0.25">
      <c r="A322" s="27" t="s">
        <v>393</v>
      </c>
      <c r="B322" s="27"/>
      <c r="C322" s="27"/>
      <c r="D322" s="27"/>
      <c r="E322" s="12">
        <v>852</v>
      </c>
      <c r="F322" s="63" t="s">
        <v>477</v>
      </c>
      <c r="G322" s="62" t="s">
        <v>401</v>
      </c>
      <c r="H322" s="138" t="s">
        <v>590</v>
      </c>
      <c r="I322" s="63" t="s">
        <v>397</v>
      </c>
      <c r="J322" s="77">
        <f>'3.ВС'!J392</f>
        <v>0</v>
      </c>
      <c r="K322" s="77">
        <f>'3.ВС'!K392</f>
        <v>0</v>
      </c>
      <c r="L322" s="77">
        <f>'3.ВС'!L392</f>
        <v>0</v>
      </c>
      <c r="M322" s="77">
        <f>'3.ВС'!M392</f>
        <v>0</v>
      </c>
      <c r="N322" s="77">
        <f>'3.ВС'!N392</f>
        <v>0</v>
      </c>
      <c r="O322" s="77">
        <f>'3.ВС'!O392</f>
        <v>0</v>
      </c>
      <c r="P322" s="77">
        <f>'3.ВС'!P392</f>
        <v>0</v>
      </c>
      <c r="Q322" s="77">
        <f>'3.ВС'!Q392</f>
        <v>0</v>
      </c>
      <c r="R322" s="77">
        <f>'3.ВС'!R392</f>
        <v>0</v>
      </c>
      <c r="S322" s="77">
        <f>'3.ВС'!S392</f>
        <v>0</v>
      </c>
      <c r="T322" s="77">
        <f>'3.ВС'!T392</f>
        <v>0</v>
      </c>
      <c r="U322" s="77">
        <f>'3.ВС'!U392</f>
        <v>0</v>
      </c>
      <c r="V322" s="77">
        <f>'3.ВС'!V392</f>
        <v>0</v>
      </c>
      <c r="W322" s="77">
        <f>'3.ВС'!W392</f>
        <v>0</v>
      </c>
      <c r="X322" s="77">
        <f>'3.ВС'!X392</f>
        <v>0</v>
      </c>
      <c r="Y322" s="77">
        <f>'3.ВС'!Y392</f>
        <v>0</v>
      </c>
      <c r="Z322" s="77">
        <f>'3.ВС'!Z392</f>
        <v>0</v>
      </c>
      <c r="AA322" s="77">
        <f>'3.ВС'!AA392</f>
        <v>0</v>
      </c>
      <c r="AB322" s="77">
        <f>'3.ВС'!AB392</f>
        <v>0</v>
      </c>
      <c r="AC322" s="77">
        <f>'3.ВС'!AC392</f>
        <v>0</v>
      </c>
      <c r="AD322" s="77">
        <f>'3.ВС'!AD392</f>
        <v>0</v>
      </c>
      <c r="AE322" s="77">
        <f>'3.ВС'!AE392</f>
        <v>0</v>
      </c>
      <c r="AF322" s="77">
        <f>'3.ВС'!AF392</f>
        <v>0</v>
      </c>
      <c r="AG322" s="77">
        <f>'3.ВС'!AG392</f>
        <v>0</v>
      </c>
      <c r="AH322" s="77">
        <f>'3.ВС'!AH392</f>
        <v>0</v>
      </c>
      <c r="AI322" s="77">
        <f>'3.ВС'!AI392</f>
        <v>0</v>
      </c>
      <c r="AJ322" s="77">
        <f>'3.ВС'!AJ392</f>
        <v>0</v>
      </c>
      <c r="AK322" s="77">
        <f>'3.ВС'!AK392</f>
        <v>0</v>
      </c>
      <c r="AL322" s="77">
        <f>'3.ВС'!AL392</f>
        <v>0</v>
      </c>
      <c r="AM322" s="77">
        <f>'3.ВС'!AM392</f>
        <v>0</v>
      </c>
      <c r="AN322" s="77">
        <f>'3.ВС'!AN392</f>
        <v>0</v>
      </c>
      <c r="AO322" s="77">
        <f>'3.ВС'!AO392</f>
        <v>0</v>
      </c>
      <c r="AP322" s="77">
        <f>'3.ВС'!AP392</f>
        <v>0</v>
      </c>
      <c r="AQ322" s="77">
        <f>'3.ВС'!AQ392</f>
        <v>0</v>
      </c>
      <c r="AR322" s="77">
        <f>'3.ВС'!AR392</f>
        <v>0</v>
      </c>
      <c r="AS322" s="77">
        <f>'3.ВС'!AS392</f>
        <v>0</v>
      </c>
      <c r="AT322" s="77">
        <f>'3.ВС'!AT392</f>
        <v>0</v>
      </c>
      <c r="AU322" s="77">
        <f>'3.ВС'!AU392</f>
        <v>0</v>
      </c>
      <c r="AV322" s="77">
        <f>'3.ВС'!AV392</f>
        <v>0</v>
      </c>
      <c r="AW322" s="77">
        <f>'3.ВС'!AW392</f>
        <v>0</v>
      </c>
      <c r="AX322" s="77">
        <f>'3.ВС'!AX392</f>
        <v>0</v>
      </c>
      <c r="AY322" s="77">
        <f>'3.ВС'!AY392</f>
        <v>0</v>
      </c>
      <c r="AZ322" s="77">
        <f>'3.ВС'!AZ392</f>
        <v>0</v>
      </c>
      <c r="BA322" s="77">
        <f>'3.ВС'!BA392</f>
        <v>0</v>
      </c>
      <c r="BB322" s="103">
        <v>0</v>
      </c>
      <c r="BC322" s="103">
        <v>0</v>
      </c>
    </row>
    <row r="323" spans="1:55" s="11" customFormat="1" ht="27.75" hidden="1" customHeight="1" x14ac:dyDescent="0.25">
      <c r="A323" s="27" t="s">
        <v>591</v>
      </c>
      <c r="B323" s="27"/>
      <c r="C323" s="27"/>
      <c r="D323" s="27"/>
      <c r="E323" s="12">
        <v>852</v>
      </c>
      <c r="F323" s="62" t="s">
        <v>477</v>
      </c>
      <c r="G323" s="62" t="s">
        <v>401</v>
      </c>
      <c r="H323" s="62" t="s">
        <v>592</v>
      </c>
      <c r="I323" s="63"/>
      <c r="J323" s="77">
        <f t="shared" ref="J323:AT324" si="202">J324</f>
        <v>0</v>
      </c>
      <c r="K323" s="77">
        <f t="shared" si="202"/>
        <v>0</v>
      </c>
      <c r="L323" s="77">
        <f t="shared" si="202"/>
        <v>0</v>
      </c>
      <c r="M323" s="77">
        <f t="shared" si="202"/>
        <v>0</v>
      </c>
      <c r="N323" s="77">
        <f t="shared" si="202"/>
        <v>0</v>
      </c>
      <c r="O323" s="77">
        <f t="shared" si="202"/>
        <v>0</v>
      </c>
      <c r="P323" s="77">
        <f t="shared" si="202"/>
        <v>0</v>
      </c>
      <c r="Q323" s="77">
        <f t="shared" si="202"/>
        <v>0</v>
      </c>
      <c r="R323" s="77">
        <f t="shared" si="202"/>
        <v>0</v>
      </c>
      <c r="S323" s="77">
        <f t="shared" si="202"/>
        <v>0</v>
      </c>
      <c r="T323" s="77">
        <f t="shared" si="202"/>
        <v>0</v>
      </c>
      <c r="U323" s="77">
        <f t="shared" si="202"/>
        <v>0</v>
      </c>
      <c r="V323" s="77">
        <f t="shared" si="202"/>
        <v>0</v>
      </c>
      <c r="W323" s="77">
        <f t="shared" si="202"/>
        <v>0</v>
      </c>
      <c r="X323" s="77">
        <f t="shared" si="202"/>
        <v>0</v>
      </c>
      <c r="Y323" s="77">
        <f t="shared" si="202"/>
        <v>0</v>
      </c>
      <c r="Z323" s="77">
        <f t="shared" si="202"/>
        <v>0</v>
      </c>
      <c r="AA323" s="77">
        <f t="shared" si="202"/>
        <v>0</v>
      </c>
      <c r="AB323" s="77">
        <f t="shared" si="202"/>
        <v>0</v>
      </c>
      <c r="AC323" s="77">
        <f t="shared" si="202"/>
        <v>0</v>
      </c>
      <c r="AD323" s="77">
        <f t="shared" si="202"/>
        <v>0</v>
      </c>
      <c r="AE323" s="77">
        <f t="shared" si="202"/>
        <v>0</v>
      </c>
      <c r="AF323" s="77">
        <f t="shared" si="202"/>
        <v>0</v>
      </c>
      <c r="AG323" s="77">
        <f t="shared" si="202"/>
        <v>0</v>
      </c>
      <c r="AH323" s="77">
        <f t="shared" si="202"/>
        <v>0</v>
      </c>
      <c r="AI323" s="77">
        <f t="shared" si="202"/>
        <v>0</v>
      </c>
      <c r="AJ323" s="77">
        <f t="shared" si="202"/>
        <v>0</v>
      </c>
      <c r="AK323" s="77">
        <f t="shared" si="202"/>
        <v>0</v>
      </c>
      <c r="AL323" s="77">
        <f t="shared" si="202"/>
        <v>0</v>
      </c>
      <c r="AM323" s="77">
        <f t="shared" si="202"/>
        <v>0</v>
      </c>
      <c r="AN323" s="77">
        <f t="shared" si="202"/>
        <v>0</v>
      </c>
      <c r="AO323" s="77">
        <f t="shared" si="202"/>
        <v>0</v>
      </c>
      <c r="AP323" s="77">
        <f t="shared" si="202"/>
        <v>0</v>
      </c>
      <c r="AQ323" s="77">
        <f t="shared" si="202"/>
        <v>0</v>
      </c>
      <c r="AR323" s="77">
        <f t="shared" si="202"/>
        <v>0</v>
      </c>
      <c r="AS323" s="77">
        <f t="shared" si="202"/>
        <v>0</v>
      </c>
      <c r="AT323" s="77">
        <f t="shared" si="202"/>
        <v>0</v>
      </c>
      <c r="AU323" s="77">
        <f t="shared" ref="AT323:BA324" si="203">AU324</f>
        <v>0</v>
      </c>
      <c r="AV323" s="77">
        <f t="shared" si="203"/>
        <v>0</v>
      </c>
      <c r="AW323" s="77">
        <f t="shared" si="203"/>
        <v>0</v>
      </c>
      <c r="AX323" s="77">
        <f t="shared" si="203"/>
        <v>0</v>
      </c>
      <c r="AY323" s="77">
        <f t="shared" si="203"/>
        <v>0</v>
      </c>
      <c r="AZ323" s="77">
        <f t="shared" si="203"/>
        <v>0</v>
      </c>
      <c r="BA323" s="77">
        <f t="shared" si="203"/>
        <v>0</v>
      </c>
      <c r="BB323" s="103">
        <v>0</v>
      </c>
      <c r="BC323" s="103">
        <v>0</v>
      </c>
    </row>
    <row r="324" spans="1:55" s="11" customFormat="1" ht="27.75" hidden="1" customHeight="1" x14ac:dyDescent="0.25">
      <c r="A324" s="27" t="s">
        <v>392</v>
      </c>
      <c r="B324" s="27"/>
      <c r="C324" s="27"/>
      <c r="D324" s="27"/>
      <c r="E324" s="12">
        <v>852</v>
      </c>
      <c r="F324" s="63" t="s">
        <v>477</v>
      </c>
      <c r="G324" s="62" t="s">
        <v>401</v>
      </c>
      <c r="H324" s="62" t="s">
        <v>592</v>
      </c>
      <c r="I324" s="63" t="s">
        <v>396</v>
      </c>
      <c r="J324" s="77">
        <f t="shared" si="202"/>
        <v>0</v>
      </c>
      <c r="K324" s="77">
        <f t="shared" si="202"/>
        <v>0</v>
      </c>
      <c r="L324" s="77">
        <f t="shared" si="202"/>
        <v>0</v>
      </c>
      <c r="M324" s="77">
        <f t="shared" si="202"/>
        <v>0</v>
      </c>
      <c r="N324" s="77">
        <f t="shared" si="202"/>
        <v>0</v>
      </c>
      <c r="O324" s="77">
        <f t="shared" si="202"/>
        <v>0</v>
      </c>
      <c r="P324" s="77">
        <f t="shared" si="202"/>
        <v>0</v>
      </c>
      <c r="Q324" s="77">
        <f t="shared" si="202"/>
        <v>0</v>
      </c>
      <c r="R324" s="77">
        <f t="shared" si="202"/>
        <v>0</v>
      </c>
      <c r="S324" s="77">
        <f t="shared" si="202"/>
        <v>0</v>
      </c>
      <c r="T324" s="77">
        <f t="shared" si="202"/>
        <v>0</v>
      </c>
      <c r="U324" s="77">
        <f t="shared" si="202"/>
        <v>0</v>
      </c>
      <c r="V324" s="77">
        <f t="shared" si="202"/>
        <v>0</v>
      </c>
      <c r="W324" s="77">
        <f t="shared" si="202"/>
        <v>0</v>
      </c>
      <c r="X324" s="77">
        <f t="shared" si="202"/>
        <v>0</v>
      </c>
      <c r="Y324" s="77">
        <f t="shared" si="202"/>
        <v>0</v>
      </c>
      <c r="Z324" s="77">
        <f t="shared" si="202"/>
        <v>0</v>
      </c>
      <c r="AA324" s="77">
        <f t="shared" si="202"/>
        <v>0</v>
      </c>
      <c r="AB324" s="77">
        <f t="shared" si="202"/>
        <v>0</v>
      </c>
      <c r="AC324" s="77">
        <f t="shared" si="202"/>
        <v>0</v>
      </c>
      <c r="AD324" s="77">
        <f t="shared" si="202"/>
        <v>0</v>
      </c>
      <c r="AE324" s="77">
        <f t="shared" si="202"/>
        <v>0</v>
      </c>
      <c r="AF324" s="77">
        <f t="shared" si="202"/>
        <v>0</v>
      </c>
      <c r="AG324" s="77">
        <f t="shared" si="202"/>
        <v>0</v>
      </c>
      <c r="AH324" s="77">
        <f t="shared" si="202"/>
        <v>0</v>
      </c>
      <c r="AI324" s="77">
        <f t="shared" si="202"/>
        <v>0</v>
      </c>
      <c r="AJ324" s="77">
        <f t="shared" si="202"/>
        <v>0</v>
      </c>
      <c r="AK324" s="77">
        <f t="shared" si="202"/>
        <v>0</v>
      </c>
      <c r="AL324" s="77">
        <f t="shared" si="202"/>
        <v>0</v>
      </c>
      <c r="AM324" s="77">
        <f t="shared" si="202"/>
        <v>0</v>
      </c>
      <c r="AN324" s="77">
        <f t="shared" si="202"/>
        <v>0</v>
      </c>
      <c r="AO324" s="77">
        <f t="shared" si="202"/>
        <v>0</v>
      </c>
      <c r="AP324" s="77">
        <f t="shared" si="202"/>
        <v>0</v>
      </c>
      <c r="AQ324" s="77">
        <f t="shared" si="202"/>
        <v>0</v>
      </c>
      <c r="AR324" s="77">
        <f t="shared" si="202"/>
        <v>0</v>
      </c>
      <c r="AS324" s="77">
        <f t="shared" si="202"/>
        <v>0</v>
      </c>
      <c r="AT324" s="77">
        <f t="shared" si="203"/>
        <v>0</v>
      </c>
      <c r="AU324" s="77">
        <f t="shared" si="203"/>
        <v>0</v>
      </c>
      <c r="AV324" s="77">
        <f t="shared" si="203"/>
        <v>0</v>
      </c>
      <c r="AW324" s="77">
        <f t="shared" si="203"/>
        <v>0</v>
      </c>
      <c r="AX324" s="77">
        <f t="shared" si="203"/>
        <v>0</v>
      </c>
      <c r="AY324" s="77">
        <f t="shared" si="203"/>
        <v>0</v>
      </c>
      <c r="AZ324" s="77">
        <f t="shared" si="203"/>
        <v>0</v>
      </c>
      <c r="BA324" s="77">
        <f t="shared" si="203"/>
        <v>0</v>
      </c>
      <c r="BB324" s="103">
        <v>0</v>
      </c>
      <c r="BC324" s="103">
        <v>0</v>
      </c>
    </row>
    <row r="325" spans="1:55" s="11" customFormat="1" ht="27.75" hidden="1" customHeight="1" x14ac:dyDescent="0.25">
      <c r="A325" s="27" t="s">
        <v>393</v>
      </c>
      <c r="B325" s="27"/>
      <c r="C325" s="27"/>
      <c r="D325" s="27"/>
      <c r="E325" s="12">
        <v>852</v>
      </c>
      <c r="F325" s="63" t="s">
        <v>477</v>
      </c>
      <c r="G325" s="62" t="s">
        <v>401</v>
      </c>
      <c r="H325" s="62" t="s">
        <v>592</v>
      </c>
      <c r="I325" s="63" t="s">
        <v>397</v>
      </c>
      <c r="J325" s="77">
        <f>'3.ВС'!J395</f>
        <v>0</v>
      </c>
      <c r="K325" s="77">
        <f>'3.ВС'!K395</f>
        <v>0</v>
      </c>
      <c r="L325" s="77">
        <f>'3.ВС'!L395</f>
        <v>0</v>
      </c>
      <c r="M325" s="77">
        <f>'3.ВС'!M395</f>
        <v>0</v>
      </c>
      <c r="N325" s="77">
        <f>'3.ВС'!N395</f>
        <v>0</v>
      </c>
      <c r="O325" s="77">
        <f>'3.ВС'!O395</f>
        <v>0</v>
      </c>
      <c r="P325" s="77">
        <f>'3.ВС'!P395</f>
        <v>0</v>
      </c>
      <c r="Q325" s="77">
        <f>'3.ВС'!Q395</f>
        <v>0</v>
      </c>
      <c r="R325" s="77">
        <f>'3.ВС'!R395</f>
        <v>0</v>
      </c>
      <c r="S325" s="77">
        <f>'3.ВС'!S395</f>
        <v>0</v>
      </c>
      <c r="T325" s="77">
        <f>'3.ВС'!T395</f>
        <v>0</v>
      </c>
      <c r="U325" s="77">
        <f>'3.ВС'!U395</f>
        <v>0</v>
      </c>
      <c r="V325" s="77">
        <f>'3.ВС'!V395</f>
        <v>0</v>
      </c>
      <c r="W325" s="77">
        <f>'3.ВС'!W395</f>
        <v>0</v>
      </c>
      <c r="X325" s="77">
        <f>'3.ВС'!X395</f>
        <v>0</v>
      </c>
      <c r="Y325" s="77">
        <f>'3.ВС'!Y395</f>
        <v>0</v>
      </c>
      <c r="Z325" s="77">
        <f>'3.ВС'!Z395</f>
        <v>0</v>
      </c>
      <c r="AA325" s="77">
        <f>'3.ВС'!AA395</f>
        <v>0</v>
      </c>
      <c r="AB325" s="77">
        <f>'3.ВС'!AB395</f>
        <v>0</v>
      </c>
      <c r="AC325" s="77">
        <f>'3.ВС'!AC395</f>
        <v>0</v>
      </c>
      <c r="AD325" s="77">
        <f>'3.ВС'!AD395</f>
        <v>0</v>
      </c>
      <c r="AE325" s="77">
        <f>'3.ВС'!AE395</f>
        <v>0</v>
      </c>
      <c r="AF325" s="77">
        <f>'3.ВС'!AF395</f>
        <v>0</v>
      </c>
      <c r="AG325" s="77">
        <f>'3.ВС'!AG395</f>
        <v>0</v>
      </c>
      <c r="AH325" s="77">
        <f>'3.ВС'!AH395</f>
        <v>0</v>
      </c>
      <c r="AI325" s="77">
        <f>'3.ВС'!AI395</f>
        <v>0</v>
      </c>
      <c r="AJ325" s="77">
        <f>'3.ВС'!AJ395</f>
        <v>0</v>
      </c>
      <c r="AK325" s="77">
        <f>'3.ВС'!AK395</f>
        <v>0</v>
      </c>
      <c r="AL325" s="77">
        <f>'3.ВС'!AL395</f>
        <v>0</v>
      </c>
      <c r="AM325" s="77">
        <f>'3.ВС'!AM395</f>
        <v>0</v>
      </c>
      <c r="AN325" s="77">
        <f>'3.ВС'!AN395</f>
        <v>0</v>
      </c>
      <c r="AO325" s="77">
        <f>'3.ВС'!AO395</f>
        <v>0</v>
      </c>
      <c r="AP325" s="77">
        <f>'3.ВС'!AP395</f>
        <v>0</v>
      </c>
      <c r="AQ325" s="77">
        <f>'3.ВС'!AQ395</f>
        <v>0</v>
      </c>
      <c r="AR325" s="77">
        <f>'3.ВС'!AR395</f>
        <v>0</v>
      </c>
      <c r="AS325" s="77">
        <f>'3.ВС'!AS395</f>
        <v>0</v>
      </c>
      <c r="AT325" s="77">
        <f>'3.ВС'!AT395</f>
        <v>0</v>
      </c>
      <c r="AU325" s="77">
        <f>'3.ВС'!AU395</f>
        <v>0</v>
      </c>
      <c r="AV325" s="77">
        <f>'3.ВС'!AV395</f>
        <v>0</v>
      </c>
      <c r="AW325" s="77">
        <f>'3.ВС'!AW395</f>
        <v>0</v>
      </c>
      <c r="AX325" s="77">
        <f>'3.ВС'!AX395</f>
        <v>0</v>
      </c>
      <c r="AY325" s="77">
        <f>'3.ВС'!AY395</f>
        <v>0</v>
      </c>
      <c r="AZ325" s="77">
        <f>'3.ВС'!AZ395</f>
        <v>0</v>
      </c>
      <c r="BA325" s="77">
        <f>'3.ВС'!BA395</f>
        <v>0</v>
      </c>
      <c r="BB325" s="103">
        <v>0</v>
      </c>
      <c r="BC325" s="103">
        <v>0</v>
      </c>
    </row>
    <row r="326" spans="1:55" s="11" customFormat="1" ht="51" customHeight="1" x14ac:dyDescent="0.25">
      <c r="A326" s="27" t="s">
        <v>593</v>
      </c>
      <c r="B326" s="27"/>
      <c r="C326" s="27"/>
      <c r="D326" s="27"/>
      <c r="E326" s="62">
        <v>852</v>
      </c>
      <c r="F326" s="62" t="s">
        <v>477</v>
      </c>
      <c r="G326" s="62" t="s">
        <v>401</v>
      </c>
      <c r="H326" s="62" t="s">
        <v>594</v>
      </c>
      <c r="I326" s="63"/>
      <c r="J326" s="77">
        <f t="shared" ref="J326:AT327" si="204">J327</f>
        <v>10660</v>
      </c>
      <c r="K326" s="77">
        <f t="shared" si="204"/>
        <v>0</v>
      </c>
      <c r="L326" s="77">
        <f t="shared" si="204"/>
        <v>10660</v>
      </c>
      <c r="M326" s="77">
        <f t="shared" si="204"/>
        <v>0</v>
      </c>
      <c r="N326" s="77">
        <f t="shared" si="204"/>
        <v>0</v>
      </c>
      <c r="O326" s="77">
        <f t="shared" si="204"/>
        <v>0</v>
      </c>
      <c r="P326" s="77">
        <f t="shared" si="204"/>
        <v>0</v>
      </c>
      <c r="Q326" s="77">
        <f t="shared" si="204"/>
        <v>0</v>
      </c>
      <c r="R326" s="77">
        <f t="shared" si="204"/>
        <v>10660</v>
      </c>
      <c r="S326" s="77">
        <f t="shared" si="204"/>
        <v>0</v>
      </c>
      <c r="T326" s="77">
        <f t="shared" si="204"/>
        <v>10660</v>
      </c>
      <c r="U326" s="77">
        <f t="shared" si="204"/>
        <v>0</v>
      </c>
      <c r="V326" s="77">
        <f t="shared" si="204"/>
        <v>172463.16</v>
      </c>
      <c r="W326" s="77">
        <f t="shared" si="204"/>
        <v>173967</v>
      </c>
      <c r="X326" s="77">
        <f t="shared" si="204"/>
        <v>-1503.84</v>
      </c>
      <c r="Y326" s="77">
        <f t="shared" si="204"/>
        <v>0</v>
      </c>
      <c r="Z326" s="77">
        <f t="shared" si="204"/>
        <v>183123.16</v>
      </c>
      <c r="AA326" s="77">
        <f t="shared" si="204"/>
        <v>173967</v>
      </c>
      <c r="AB326" s="77">
        <f t="shared" si="204"/>
        <v>9156.16</v>
      </c>
      <c r="AC326" s="77">
        <f t="shared" si="204"/>
        <v>0</v>
      </c>
      <c r="AD326" s="77">
        <f t="shared" si="204"/>
        <v>0</v>
      </c>
      <c r="AE326" s="77">
        <f t="shared" si="204"/>
        <v>0</v>
      </c>
      <c r="AF326" s="77">
        <f t="shared" si="204"/>
        <v>0</v>
      </c>
      <c r="AG326" s="77">
        <f t="shared" si="204"/>
        <v>0</v>
      </c>
      <c r="AH326" s="77">
        <f t="shared" si="204"/>
        <v>0</v>
      </c>
      <c r="AI326" s="77">
        <f t="shared" si="204"/>
        <v>0</v>
      </c>
      <c r="AJ326" s="77">
        <f t="shared" si="204"/>
        <v>0</v>
      </c>
      <c r="AK326" s="77">
        <f t="shared" si="204"/>
        <v>0</v>
      </c>
      <c r="AL326" s="77">
        <f t="shared" si="204"/>
        <v>0</v>
      </c>
      <c r="AM326" s="77">
        <f t="shared" si="204"/>
        <v>0</v>
      </c>
      <c r="AN326" s="77">
        <f t="shared" si="204"/>
        <v>0</v>
      </c>
      <c r="AO326" s="77">
        <f t="shared" si="204"/>
        <v>0</v>
      </c>
      <c r="AP326" s="77">
        <f t="shared" si="204"/>
        <v>0</v>
      </c>
      <c r="AQ326" s="77">
        <f t="shared" si="204"/>
        <v>0</v>
      </c>
      <c r="AR326" s="77">
        <f t="shared" si="204"/>
        <v>0</v>
      </c>
      <c r="AS326" s="77">
        <f t="shared" si="204"/>
        <v>0</v>
      </c>
      <c r="AT326" s="77">
        <f t="shared" si="204"/>
        <v>0</v>
      </c>
      <c r="AU326" s="77">
        <f t="shared" ref="AT326:BA327" si="205">AU327</f>
        <v>0</v>
      </c>
      <c r="AV326" s="77">
        <f t="shared" si="205"/>
        <v>0</v>
      </c>
      <c r="AW326" s="77">
        <f t="shared" si="205"/>
        <v>0</v>
      </c>
      <c r="AX326" s="77">
        <f t="shared" si="205"/>
        <v>0</v>
      </c>
      <c r="AY326" s="77">
        <f t="shared" si="205"/>
        <v>0</v>
      </c>
      <c r="AZ326" s="77">
        <f t="shared" si="205"/>
        <v>0</v>
      </c>
      <c r="BA326" s="77">
        <f t="shared" si="205"/>
        <v>0</v>
      </c>
      <c r="BB326" s="103">
        <v>0</v>
      </c>
      <c r="BC326" s="103">
        <v>0</v>
      </c>
    </row>
    <row r="327" spans="1:55" s="11" customFormat="1" ht="45" customHeight="1" x14ac:dyDescent="0.25">
      <c r="A327" s="27" t="s">
        <v>392</v>
      </c>
      <c r="B327" s="27"/>
      <c r="C327" s="27"/>
      <c r="D327" s="27"/>
      <c r="E327" s="62">
        <v>852</v>
      </c>
      <c r="F327" s="63" t="s">
        <v>477</v>
      </c>
      <c r="G327" s="62" t="s">
        <v>401</v>
      </c>
      <c r="H327" s="62" t="s">
        <v>594</v>
      </c>
      <c r="I327" s="63" t="s">
        <v>396</v>
      </c>
      <c r="J327" s="77">
        <f t="shared" si="204"/>
        <v>10660</v>
      </c>
      <c r="K327" s="77">
        <f t="shared" si="204"/>
        <v>0</v>
      </c>
      <c r="L327" s="77">
        <f t="shared" si="204"/>
        <v>10660</v>
      </c>
      <c r="M327" s="77">
        <f t="shared" si="204"/>
        <v>0</v>
      </c>
      <c r="N327" s="77">
        <f t="shared" si="204"/>
        <v>0</v>
      </c>
      <c r="O327" s="77">
        <f t="shared" si="204"/>
        <v>0</v>
      </c>
      <c r="P327" s="77">
        <f t="shared" si="204"/>
        <v>0</v>
      </c>
      <c r="Q327" s="77">
        <f t="shared" si="204"/>
        <v>0</v>
      </c>
      <c r="R327" s="77">
        <f t="shared" si="204"/>
        <v>10660</v>
      </c>
      <c r="S327" s="77">
        <f t="shared" si="204"/>
        <v>0</v>
      </c>
      <c r="T327" s="77">
        <f t="shared" si="204"/>
        <v>10660</v>
      </c>
      <c r="U327" s="77">
        <f t="shared" si="204"/>
        <v>0</v>
      </c>
      <c r="V327" s="77">
        <f t="shared" si="204"/>
        <v>172463.16</v>
      </c>
      <c r="W327" s="77">
        <f t="shared" si="204"/>
        <v>173967</v>
      </c>
      <c r="X327" s="77">
        <f t="shared" si="204"/>
        <v>-1503.84</v>
      </c>
      <c r="Y327" s="77">
        <f t="shared" si="204"/>
        <v>0</v>
      </c>
      <c r="Z327" s="77">
        <f t="shared" si="204"/>
        <v>183123.16</v>
      </c>
      <c r="AA327" s="77">
        <f t="shared" si="204"/>
        <v>173967</v>
      </c>
      <c r="AB327" s="77">
        <f t="shared" si="204"/>
        <v>9156.16</v>
      </c>
      <c r="AC327" s="77">
        <f t="shared" si="204"/>
        <v>0</v>
      </c>
      <c r="AD327" s="77">
        <f t="shared" si="204"/>
        <v>0</v>
      </c>
      <c r="AE327" s="77">
        <f t="shared" si="204"/>
        <v>0</v>
      </c>
      <c r="AF327" s="77">
        <f t="shared" si="204"/>
        <v>0</v>
      </c>
      <c r="AG327" s="77">
        <f t="shared" si="204"/>
        <v>0</v>
      </c>
      <c r="AH327" s="77">
        <f t="shared" si="204"/>
        <v>0</v>
      </c>
      <c r="AI327" s="77">
        <f t="shared" si="204"/>
        <v>0</v>
      </c>
      <c r="AJ327" s="77">
        <f t="shared" si="204"/>
        <v>0</v>
      </c>
      <c r="AK327" s="77">
        <f t="shared" si="204"/>
        <v>0</v>
      </c>
      <c r="AL327" s="77">
        <f t="shared" si="204"/>
        <v>0</v>
      </c>
      <c r="AM327" s="77">
        <f t="shared" si="204"/>
        <v>0</v>
      </c>
      <c r="AN327" s="77">
        <f t="shared" si="204"/>
        <v>0</v>
      </c>
      <c r="AO327" s="77">
        <f t="shared" si="204"/>
        <v>0</v>
      </c>
      <c r="AP327" s="77">
        <f t="shared" si="204"/>
        <v>0</v>
      </c>
      <c r="AQ327" s="77">
        <f t="shared" si="204"/>
        <v>0</v>
      </c>
      <c r="AR327" s="77">
        <f t="shared" si="204"/>
        <v>0</v>
      </c>
      <c r="AS327" s="77">
        <f t="shared" si="204"/>
        <v>0</v>
      </c>
      <c r="AT327" s="77">
        <f t="shared" si="205"/>
        <v>0</v>
      </c>
      <c r="AU327" s="77">
        <f t="shared" si="205"/>
        <v>0</v>
      </c>
      <c r="AV327" s="77">
        <f t="shared" si="205"/>
        <v>0</v>
      </c>
      <c r="AW327" s="77">
        <f t="shared" si="205"/>
        <v>0</v>
      </c>
      <c r="AX327" s="77">
        <f t="shared" si="205"/>
        <v>0</v>
      </c>
      <c r="AY327" s="77">
        <f t="shared" si="205"/>
        <v>0</v>
      </c>
      <c r="AZ327" s="77">
        <f t="shared" si="205"/>
        <v>0</v>
      </c>
      <c r="BA327" s="77">
        <f t="shared" si="205"/>
        <v>0</v>
      </c>
      <c r="BB327" s="103">
        <v>0</v>
      </c>
      <c r="BC327" s="103">
        <v>0</v>
      </c>
    </row>
    <row r="328" spans="1:55" s="11" customFormat="1" ht="19.5" customHeight="1" x14ac:dyDescent="0.25">
      <c r="A328" s="27" t="s">
        <v>393</v>
      </c>
      <c r="B328" s="27"/>
      <c r="C328" s="27"/>
      <c r="D328" s="27"/>
      <c r="E328" s="62">
        <v>852</v>
      </c>
      <c r="F328" s="63" t="s">
        <v>477</v>
      </c>
      <c r="G328" s="62" t="s">
        <v>401</v>
      </c>
      <c r="H328" s="62" t="s">
        <v>594</v>
      </c>
      <c r="I328" s="63" t="s">
        <v>397</v>
      </c>
      <c r="J328" s="77">
        <f>'3.ВС'!J398</f>
        <v>10660</v>
      </c>
      <c r="K328" s="77">
        <f>'3.ВС'!K398</f>
        <v>0</v>
      </c>
      <c r="L328" s="77">
        <f>'3.ВС'!L398</f>
        <v>10660</v>
      </c>
      <c r="M328" s="77">
        <f>'3.ВС'!M398</f>
        <v>0</v>
      </c>
      <c r="N328" s="77">
        <f>'3.ВС'!N398</f>
        <v>0</v>
      </c>
      <c r="O328" s="77">
        <f>'3.ВС'!O398</f>
        <v>0</v>
      </c>
      <c r="P328" s="77">
        <f>'3.ВС'!P398</f>
        <v>0</v>
      </c>
      <c r="Q328" s="77">
        <f>'3.ВС'!Q398</f>
        <v>0</v>
      </c>
      <c r="R328" s="77">
        <f>'3.ВС'!R398</f>
        <v>10660</v>
      </c>
      <c r="S328" s="77">
        <f>'3.ВС'!S398</f>
        <v>0</v>
      </c>
      <c r="T328" s="77">
        <f>'3.ВС'!T398</f>
        <v>10660</v>
      </c>
      <c r="U328" s="77">
        <f>'3.ВС'!U398</f>
        <v>0</v>
      </c>
      <c r="V328" s="77">
        <f>'3.ВС'!V398</f>
        <v>172463.16</v>
      </c>
      <c r="W328" s="77">
        <f>'3.ВС'!W398</f>
        <v>173967</v>
      </c>
      <c r="X328" s="77">
        <f>'3.ВС'!X398</f>
        <v>-1503.84</v>
      </c>
      <c r="Y328" s="77">
        <f>'3.ВС'!Y398</f>
        <v>0</v>
      </c>
      <c r="Z328" s="77">
        <f>'3.ВС'!Z398</f>
        <v>183123.16</v>
      </c>
      <c r="AA328" s="77">
        <f>'3.ВС'!AA398</f>
        <v>173967</v>
      </c>
      <c r="AB328" s="77">
        <f>'3.ВС'!AB398</f>
        <v>9156.16</v>
      </c>
      <c r="AC328" s="77">
        <f>'3.ВС'!AC398</f>
        <v>0</v>
      </c>
      <c r="AD328" s="77">
        <f>'3.ВС'!AD398</f>
        <v>0</v>
      </c>
      <c r="AE328" s="77">
        <f>'3.ВС'!AE398</f>
        <v>0</v>
      </c>
      <c r="AF328" s="77">
        <f>'3.ВС'!AF398</f>
        <v>0</v>
      </c>
      <c r="AG328" s="77">
        <f>'3.ВС'!AG398</f>
        <v>0</v>
      </c>
      <c r="AH328" s="77">
        <f>'3.ВС'!AH398</f>
        <v>0</v>
      </c>
      <c r="AI328" s="77">
        <f>'3.ВС'!AI398</f>
        <v>0</v>
      </c>
      <c r="AJ328" s="77">
        <f>'3.ВС'!AJ398</f>
        <v>0</v>
      </c>
      <c r="AK328" s="77">
        <f>'3.ВС'!AK398</f>
        <v>0</v>
      </c>
      <c r="AL328" s="77">
        <f>'3.ВС'!AL398</f>
        <v>0</v>
      </c>
      <c r="AM328" s="77">
        <f>'3.ВС'!AM398</f>
        <v>0</v>
      </c>
      <c r="AN328" s="77">
        <f>'3.ВС'!AN398</f>
        <v>0</v>
      </c>
      <c r="AO328" s="77">
        <f>'3.ВС'!AO398</f>
        <v>0</v>
      </c>
      <c r="AP328" s="77">
        <f>'3.ВС'!AP398</f>
        <v>0</v>
      </c>
      <c r="AQ328" s="77">
        <f>'3.ВС'!AQ398</f>
        <v>0</v>
      </c>
      <c r="AR328" s="77">
        <f>'3.ВС'!AR398</f>
        <v>0</v>
      </c>
      <c r="AS328" s="77">
        <f>'3.ВС'!AS398</f>
        <v>0</v>
      </c>
      <c r="AT328" s="77">
        <f>'3.ВС'!AT398</f>
        <v>0</v>
      </c>
      <c r="AU328" s="77">
        <f>'3.ВС'!AU398</f>
        <v>0</v>
      </c>
      <c r="AV328" s="77">
        <f>'3.ВС'!AV398</f>
        <v>0</v>
      </c>
      <c r="AW328" s="77">
        <f>'3.ВС'!AW398</f>
        <v>0</v>
      </c>
      <c r="AX328" s="77">
        <f>'3.ВС'!AX398</f>
        <v>0</v>
      </c>
      <c r="AY328" s="77">
        <f>'3.ВС'!AY398</f>
        <v>0</v>
      </c>
      <c r="AZ328" s="77">
        <f>'3.ВС'!AZ398</f>
        <v>0</v>
      </c>
      <c r="BA328" s="77">
        <f>'3.ВС'!BA398</f>
        <v>0</v>
      </c>
      <c r="BB328" s="103">
        <v>0</v>
      </c>
      <c r="BC328" s="103">
        <v>0</v>
      </c>
    </row>
    <row r="329" spans="1:55" s="11" customFormat="1" ht="27.75" hidden="1" customHeight="1" x14ac:dyDescent="0.25">
      <c r="A329" s="27" t="s">
        <v>489</v>
      </c>
      <c r="B329" s="27"/>
      <c r="C329" s="27"/>
      <c r="D329" s="27"/>
      <c r="E329" s="12">
        <v>852</v>
      </c>
      <c r="F329" s="63" t="s">
        <v>477</v>
      </c>
      <c r="G329" s="63" t="s">
        <v>401</v>
      </c>
      <c r="H329" s="139" t="s">
        <v>562</v>
      </c>
      <c r="I329" s="63"/>
      <c r="J329" s="77">
        <f t="shared" ref="J329:AT330" si="206">J330</f>
        <v>63600</v>
      </c>
      <c r="K329" s="77">
        <f t="shared" si="206"/>
        <v>63600</v>
      </c>
      <c r="L329" s="77">
        <f t="shared" si="206"/>
        <v>0</v>
      </c>
      <c r="M329" s="77">
        <f t="shared" si="206"/>
        <v>0</v>
      </c>
      <c r="N329" s="77">
        <f t="shared" si="206"/>
        <v>0</v>
      </c>
      <c r="O329" s="77">
        <f t="shared" si="206"/>
        <v>0</v>
      </c>
      <c r="P329" s="77">
        <f t="shared" si="206"/>
        <v>0</v>
      </c>
      <c r="Q329" s="77">
        <f t="shared" si="206"/>
        <v>0</v>
      </c>
      <c r="R329" s="77">
        <f t="shared" si="206"/>
        <v>63600</v>
      </c>
      <c r="S329" s="77">
        <f t="shared" si="206"/>
        <v>63600</v>
      </c>
      <c r="T329" s="77">
        <f t="shared" si="206"/>
        <v>0</v>
      </c>
      <c r="U329" s="77">
        <f t="shared" si="206"/>
        <v>0</v>
      </c>
      <c r="V329" s="77">
        <f t="shared" si="206"/>
        <v>0</v>
      </c>
      <c r="W329" s="77">
        <f t="shared" si="206"/>
        <v>0</v>
      </c>
      <c r="X329" s="77">
        <f t="shared" si="206"/>
        <v>0</v>
      </c>
      <c r="Y329" s="77">
        <f t="shared" si="206"/>
        <v>0</v>
      </c>
      <c r="Z329" s="77">
        <f t="shared" si="206"/>
        <v>63600</v>
      </c>
      <c r="AA329" s="77">
        <f t="shared" si="206"/>
        <v>63600</v>
      </c>
      <c r="AB329" s="77">
        <f t="shared" si="206"/>
        <v>0</v>
      </c>
      <c r="AC329" s="77">
        <f t="shared" si="206"/>
        <v>0</v>
      </c>
      <c r="AD329" s="77">
        <f t="shared" si="206"/>
        <v>63600</v>
      </c>
      <c r="AE329" s="77">
        <f t="shared" si="206"/>
        <v>63600</v>
      </c>
      <c r="AF329" s="77">
        <f t="shared" si="206"/>
        <v>0</v>
      </c>
      <c r="AG329" s="77">
        <f t="shared" si="206"/>
        <v>0</v>
      </c>
      <c r="AH329" s="77">
        <f t="shared" si="206"/>
        <v>0</v>
      </c>
      <c r="AI329" s="77">
        <f t="shared" si="206"/>
        <v>0</v>
      </c>
      <c r="AJ329" s="77">
        <f t="shared" si="206"/>
        <v>0</v>
      </c>
      <c r="AK329" s="77">
        <f t="shared" si="206"/>
        <v>0</v>
      </c>
      <c r="AL329" s="77">
        <f t="shared" si="206"/>
        <v>63600</v>
      </c>
      <c r="AM329" s="77">
        <f t="shared" si="206"/>
        <v>63600</v>
      </c>
      <c r="AN329" s="77">
        <f t="shared" si="206"/>
        <v>0</v>
      </c>
      <c r="AO329" s="77">
        <f t="shared" si="206"/>
        <v>0</v>
      </c>
      <c r="AP329" s="77">
        <f t="shared" si="206"/>
        <v>63600</v>
      </c>
      <c r="AQ329" s="77">
        <f t="shared" si="206"/>
        <v>63600</v>
      </c>
      <c r="AR329" s="77">
        <f t="shared" si="206"/>
        <v>0</v>
      </c>
      <c r="AS329" s="77">
        <f t="shared" si="206"/>
        <v>0</v>
      </c>
      <c r="AT329" s="77">
        <f t="shared" si="206"/>
        <v>0</v>
      </c>
      <c r="AU329" s="77">
        <f t="shared" ref="AT329:BA330" si="207">AU330</f>
        <v>0</v>
      </c>
      <c r="AV329" s="77">
        <f t="shared" si="207"/>
        <v>0</v>
      </c>
      <c r="AW329" s="77">
        <f t="shared" si="207"/>
        <v>0</v>
      </c>
      <c r="AX329" s="77">
        <f t="shared" si="207"/>
        <v>63600</v>
      </c>
      <c r="AY329" s="77">
        <f t="shared" si="207"/>
        <v>63600</v>
      </c>
      <c r="AZ329" s="77">
        <f t="shared" si="207"/>
        <v>0</v>
      </c>
      <c r="BA329" s="77">
        <f t="shared" si="207"/>
        <v>0</v>
      </c>
      <c r="BB329" s="103">
        <v>0</v>
      </c>
      <c r="BC329" s="103">
        <v>0</v>
      </c>
    </row>
    <row r="330" spans="1:55" s="11" customFormat="1" ht="27.75" hidden="1" customHeight="1" x14ac:dyDescent="0.25">
      <c r="A330" s="27" t="s">
        <v>392</v>
      </c>
      <c r="B330" s="27"/>
      <c r="C330" s="27"/>
      <c r="D330" s="27"/>
      <c r="E330" s="12">
        <v>852</v>
      </c>
      <c r="F330" s="63" t="s">
        <v>477</v>
      </c>
      <c r="G330" s="63" t="s">
        <v>401</v>
      </c>
      <c r="H330" s="139" t="s">
        <v>562</v>
      </c>
      <c r="I330" s="63" t="s">
        <v>396</v>
      </c>
      <c r="J330" s="77">
        <f t="shared" si="206"/>
        <v>63600</v>
      </c>
      <c r="K330" s="77">
        <f t="shared" si="206"/>
        <v>63600</v>
      </c>
      <c r="L330" s="77">
        <f t="shared" si="206"/>
        <v>0</v>
      </c>
      <c r="M330" s="77">
        <f t="shared" si="206"/>
        <v>0</v>
      </c>
      <c r="N330" s="77">
        <f t="shared" si="206"/>
        <v>0</v>
      </c>
      <c r="O330" s="77">
        <f t="shared" si="206"/>
        <v>0</v>
      </c>
      <c r="P330" s="77">
        <f t="shared" si="206"/>
        <v>0</v>
      </c>
      <c r="Q330" s="77">
        <f t="shared" si="206"/>
        <v>0</v>
      </c>
      <c r="R330" s="77">
        <f t="shared" si="206"/>
        <v>63600</v>
      </c>
      <c r="S330" s="77">
        <f t="shared" si="206"/>
        <v>63600</v>
      </c>
      <c r="T330" s="77">
        <f t="shared" si="206"/>
        <v>0</v>
      </c>
      <c r="U330" s="77">
        <f t="shared" si="206"/>
        <v>0</v>
      </c>
      <c r="V330" s="77">
        <f t="shared" si="206"/>
        <v>0</v>
      </c>
      <c r="W330" s="77">
        <f t="shared" si="206"/>
        <v>0</v>
      </c>
      <c r="X330" s="77">
        <f t="shared" si="206"/>
        <v>0</v>
      </c>
      <c r="Y330" s="77">
        <f t="shared" si="206"/>
        <v>0</v>
      </c>
      <c r="Z330" s="77">
        <f t="shared" si="206"/>
        <v>63600</v>
      </c>
      <c r="AA330" s="77">
        <f t="shared" si="206"/>
        <v>63600</v>
      </c>
      <c r="AB330" s="77">
        <f t="shared" si="206"/>
        <v>0</v>
      </c>
      <c r="AC330" s="77">
        <f t="shared" si="206"/>
        <v>0</v>
      </c>
      <c r="AD330" s="77">
        <f t="shared" si="206"/>
        <v>63600</v>
      </c>
      <c r="AE330" s="77">
        <f t="shared" si="206"/>
        <v>63600</v>
      </c>
      <c r="AF330" s="77">
        <f t="shared" si="206"/>
        <v>0</v>
      </c>
      <c r="AG330" s="77">
        <f t="shared" si="206"/>
        <v>0</v>
      </c>
      <c r="AH330" s="77">
        <f t="shared" si="206"/>
        <v>0</v>
      </c>
      <c r="AI330" s="77">
        <f t="shared" si="206"/>
        <v>0</v>
      </c>
      <c r="AJ330" s="77">
        <f t="shared" si="206"/>
        <v>0</v>
      </c>
      <c r="AK330" s="77">
        <f t="shared" si="206"/>
        <v>0</v>
      </c>
      <c r="AL330" s="77">
        <f t="shared" si="206"/>
        <v>63600</v>
      </c>
      <c r="AM330" s="77">
        <f t="shared" si="206"/>
        <v>63600</v>
      </c>
      <c r="AN330" s="77">
        <f t="shared" si="206"/>
        <v>0</v>
      </c>
      <c r="AO330" s="77">
        <f t="shared" si="206"/>
        <v>0</v>
      </c>
      <c r="AP330" s="77">
        <f t="shared" si="206"/>
        <v>63600</v>
      </c>
      <c r="AQ330" s="77">
        <f t="shared" si="206"/>
        <v>63600</v>
      </c>
      <c r="AR330" s="77">
        <f t="shared" si="206"/>
        <v>0</v>
      </c>
      <c r="AS330" s="77">
        <f t="shared" si="206"/>
        <v>0</v>
      </c>
      <c r="AT330" s="77">
        <f t="shared" si="207"/>
        <v>0</v>
      </c>
      <c r="AU330" s="77">
        <f t="shared" si="207"/>
        <v>0</v>
      </c>
      <c r="AV330" s="77">
        <f t="shared" si="207"/>
        <v>0</v>
      </c>
      <c r="AW330" s="77">
        <f t="shared" si="207"/>
        <v>0</v>
      </c>
      <c r="AX330" s="77">
        <f t="shared" si="207"/>
        <v>63600</v>
      </c>
      <c r="AY330" s="77">
        <f t="shared" si="207"/>
        <v>63600</v>
      </c>
      <c r="AZ330" s="77">
        <f t="shared" si="207"/>
        <v>0</v>
      </c>
      <c r="BA330" s="77">
        <f t="shared" si="207"/>
        <v>0</v>
      </c>
      <c r="BB330" s="103">
        <v>0</v>
      </c>
      <c r="BC330" s="103">
        <v>0</v>
      </c>
    </row>
    <row r="331" spans="1:55" s="11" customFormat="1" ht="27.75" hidden="1" customHeight="1" x14ac:dyDescent="0.25">
      <c r="A331" s="27" t="s">
        <v>393</v>
      </c>
      <c r="B331" s="27"/>
      <c r="C331" s="27"/>
      <c r="D331" s="27"/>
      <c r="E331" s="12">
        <v>852</v>
      </c>
      <c r="F331" s="63" t="s">
        <v>477</v>
      </c>
      <c r="G331" s="62" t="s">
        <v>401</v>
      </c>
      <c r="H331" s="139" t="s">
        <v>562</v>
      </c>
      <c r="I331" s="63" t="s">
        <v>397</v>
      </c>
      <c r="J331" s="77">
        <f>'3.ВС'!J401</f>
        <v>63600</v>
      </c>
      <c r="K331" s="77">
        <f>'3.ВС'!K401</f>
        <v>63600</v>
      </c>
      <c r="L331" s="77">
        <f>'3.ВС'!L401</f>
        <v>0</v>
      </c>
      <c r="M331" s="77">
        <f>'3.ВС'!M401</f>
        <v>0</v>
      </c>
      <c r="N331" s="77">
        <f>'3.ВС'!N401</f>
        <v>0</v>
      </c>
      <c r="O331" s="77">
        <f>'3.ВС'!O401</f>
        <v>0</v>
      </c>
      <c r="P331" s="77">
        <f>'3.ВС'!P401</f>
        <v>0</v>
      </c>
      <c r="Q331" s="77">
        <f>'3.ВС'!Q401</f>
        <v>0</v>
      </c>
      <c r="R331" s="77">
        <f>'3.ВС'!R401</f>
        <v>63600</v>
      </c>
      <c r="S331" s="77">
        <f>'3.ВС'!S401</f>
        <v>63600</v>
      </c>
      <c r="T331" s="77">
        <f>'3.ВС'!T401</f>
        <v>0</v>
      </c>
      <c r="U331" s="77">
        <f>'3.ВС'!U401</f>
        <v>0</v>
      </c>
      <c r="V331" s="77">
        <f>'3.ВС'!V401</f>
        <v>0</v>
      </c>
      <c r="W331" s="77">
        <f>'3.ВС'!W401</f>
        <v>0</v>
      </c>
      <c r="X331" s="77">
        <f>'3.ВС'!X401</f>
        <v>0</v>
      </c>
      <c r="Y331" s="77">
        <f>'3.ВС'!Y401</f>
        <v>0</v>
      </c>
      <c r="Z331" s="77">
        <f>'3.ВС'!Z401</f>
        <v>63600</v>
      </c>
      <c r="AA331" s="77">
        <f>'3.ВС'!AA401</f>
        <v>63600</v>
      </c>
      <c r="AB331" s="77">
        <f>'3.ВС'!AB401</f>
        <v>0</v>
      </c>
      <c r="AC331" s="77">
        <f>'3.ВС'!AC401</f>
        <v>0</v>
      </c>
      <c r="AD331" s="77">
        <f>'3.ВС'!AD401</f>
        <v>63600</v>
      </c>
      <c r="AE331" s="77">
        <f>'3.ВС'!AE401</f>
        <v>63600</v>
      </c>
      <c r="AF331" s="77">
        <f>'3.ВС'!AF401</f>
        <v>0</v>
      </c>
      <c r="AG331" s="77">
        <f>'3.ВС'!AG401</f>
        <v>0</v>
      </c>
      <c r="AH331" s="77">
        <f>'3.ВС'!AH401</f>
        <v>0</v>
      </c>
      <c r="AI331" s="77">
        <f>'3.ВС'!AI401</f>
        <v>0</v>
      </c>
      <c r="AJ331" s="77">
        <f>'3.ВС'!AJ401</f>
        <v>0</v>
      </c>
      <c r="AK331" s="77">
        <f>'3.ВС'!AK401</f>
        <v>0</v>
      </c>
      <c r="AL331" s="77">
        <f>'3.ВС'!AL401</f>
        <v>63600</v>
      </c>
      <c r="AM331" s="77">
        <f>'3.ВС'!AM401</f>
        <v>63600</v>
      </c>
      <c r="AN331" s="77">
        <f>'3.ВС'!AN401</f>
        <v>0</v>
      </c>
      <c r="AO331" s="77">
        <f>'3.ВС'!AO401</f>
        <v>0</v>
      </c>
      <c r="AP331" s="77">
        <f>'3.ВС'!AP401</f>
        <v>63600</v>
      </c>
      <c r="AQ331" s="77">
        <f>'3.ВС'!AQ401</f>
        <v>63600</v>
      </c>
      <c r="AR331" s="77">
        <f>'3.ВС'!AR401</f>
        <v>0</v>
      </c>
      <c r="AS331" s="77">
        <f>'3.ВС'!AS401</f>
        <v>0</v>
      </c>
      <c r="AT331" s="77">
        <f>'3.ВС'!AT401</f>
        <v>0</v>
      </c>
      <c r="AU331" s="77">
        <f>'3.ВС'!AU401</f>
        <v>0</v>
      </c>
      <c r="AV331" s="77">
        <f>'3.ВС'!AV401</f>
        <v>0</v>
      </c>
      <c r="AW331" s="77">
        <f>'3.ВС'!AW401</f>
        <v>0</v>
      </c>
      <c r="AX331" s="77">
        <f>'3.ВС'!AX401</f>
        <v>63600</v>
      </c>
      <c r="AY331" s="77">
        <f>'3.ВС'!AY401</f>
        <v>63600</v>
      </c>
      <c r="AZ331" s="77">
        <f>'3.ВС'!AZ401</f>
        <v>0</v>
      </c>
      <c r="BA331" s="77">
        <f>'3.ВС'!BA401</f>
        <v>0</v>
      </c>
      <c r="BB331" s="103">
        <v>0</v>
      </c>
      <c r="BC331" s="103">
        <v>0</v>
      </c>
    </row>
    <row r="332" spans="1:55" s="11" customFormat="1" ht="27.75" hidden="1" customHeight="1" x14ac:dyDescent="0.25">
      <c r="A332" s="15" t="s">
        <v>595</v>
      </c>
      <c r="B332" s="27"/>
      <c r="C332" s="27"/>
      <c r="D332" s="27"/>
      <c r="E332" s="12">
        <v>852</v>
      </c>
      <c r="F332" s="63" t="s">
        <v>477</v>
      </c>
      <c r="G332" s="63" t="s">
        <v>477</v>
      </c>
      <c r="H332" s="62"/>
      <c r="I332" s="63"/>
      <c r="J332" s="77">
        <f t="shared" ref="J332:BA332" si="208">J333</f>
        <v>123400</v>
      </c>
      <c r="K332" s="77">
        <f t="shared" si="208"/>
        <v>0</v>
      </c>
      <c r="L332" s="77">
        <f t="shared" si="208"/>
        <v>123400</v>
      </c>
      <c r="M332" s="77">
        <f t="shared" si="208"/>
        <v>0</v>
      </c>
      <c r="N332" s="77">
        <f t="shared" si="208"/>
        <v>0</v>
      </c>
      <c r="O332" s="77">
        <f t="shared" si="208"/>
        <v>0</v>
      </c>
      <c r="P332" s="77">
        <f t="shared" si="208"/>
        <v>0</v>
      </c>
      <c r="Q332" s="77">
        <f t="shared" si="208"/>
        <v>0</v>
      </c>
      <c r="R332" s="77">
        <f t="shared" si="208"/>
        <v>123400</v>
      </c>
      <c r="S332" s="77">
        <f t="shared" si="208"/>
        <v>0</v>
      </c>
      <c r="T332" s="77">
        <f t="shared" si="208"/>
        <v>123400</v>
      </c>
      <c r="U332" s="77">
        <f t="shared" si="208"/>
        <v>0</v>
      </c>
      <c r="V332" s="77">
        <f t="shared" si="208"/>
        <v>0</v>
      </c>
      <c r="W332" s="77">
        <f t="shared" si="208"/>
        <v>0</v>
      </c>
      <c r="X332" s="77">
        <f t="shared" si="208"/>
        <v>0</v>
      </c>
      <c r="Y332" s="77">
        <f t="shared" si="208"/>
        <v>0</v>
      </c>
      <c r="Z332" s="77">
        <f t="shared" si="208"/>
        <v>123400</v>
      </c>
      <c r="AA332" s="77">
        <f t="shared" si="208"/>
        <v>0</v>
      </c>
      <c r="AB332" s="77">
        <f t="shared" si="208"/>
        <v>123400</v>
      </c>
      <c r="AC332" s="77">
        <f t="shared" si="208"/>
        <v>0</v>
      </c>
      <c r="AD332" s="77">
        <f t="shared" si="208"/>
        <v>0</v>
      </c>
      <c r="AE332" s="77">
        <f t="shared" si="208"/>
        <v>0</v>
      </c>
      <c r="AF332" s="77">
        <f t="shared" si="208"/>
        <v>0</v>
      </c>
      <c r="AG332" s="77">
        <f t="shared" si="208"/>
        <v>0</v>
      </c>
      <c r="AH332" s="77">
        <f t="shared" si="208"/>
        <v>0</v>
      </c>
      <c r="AI332" s="77">
        <f t="shared" si="208"/>
        <v>0</v>
      </c>
      <c r="AJ332" s="77">
        <f t="shared" si="208"/>
        <v>0</v>
      </c>
      <c r="AK332" s="77">
        <f t="shared" si="208"/>
        <v>0</v>
      </c>
      <c r="AL332" s="77">
        <f t="shared" si="208"/>
        <v>0</v>
      </c>
      <c r="AM332" s="77">
        <f t="shared" si="208"/>
        <v>0</v>
      </c>
      <c r="AN332" s="77">
        <f t="shared" si="208"/>
        <v>0</v>
      </c>
      <c r="AO332" s="77">
        <f t="shared" si="208"/>
        <v>0</v>
      </c>
      <c r="AP332" s="77">
        <f t="shared" si="208"/>
        <v>0</v>
      </c>
      <c r="AQ332" s="77">
        <f t="shared" si="208"/>
        <v>0</v>
      </c>
      <c r="AR332" s="77">
        <f t="shared" si="208"/>
        <v>0</v>
      </c>
      <c r="AS332" s="77">
        <f t="shared" si="208"/>
        <v>0</v>
      </c>
      <c r="AT332" s="77">
        <f t="shared" si="208"/>
        <v>0</v>
      </c>
      <c r="AU332" s="77">
        <f t="shared" si="208"/>
        <v>0</v>
      </c>
      <c r="AV332" s="77">
        <f t="shared" si="208"/>
        <v>0</v>
      </c>
      <c r="AW332" s="77">
        <f t="shared" si="208"/>
        <v>0</v>
      </c>
      <c r="AX332" s="77">
        <f t="shared" si="208"/>
        <v>0</v>
      </c>
      <c r="AY332" s="77">
        <f t="shared" si="208"/>
        <v>0</v>
      </c>
      <c r="AZ332" s="77">
        <f t="shared" si="208"/>
        <v>0</v>
      </c>
      <c r="BA332" s="77">
        <f t="shared" si="208"/>
        <v>0</v>
      </c>
      <c r="BB332" s="103">
        <v>0</v>
      </c>
      <c r="BC332" s="103">
        <v>0</v>
      </c>
    </row>
    <row r="333" spans="1:55" s="11" customFormat="1" ht="27.75" hidden="1" customHeight="1" x14ac:dyDescent="0.25">
      <c r="A333" s="15" t="s">
        <v>596</v>
      </c>
      <c r="B333" s="27"/>
      <c r="C333" s="27"/>
      <c r="D333" s="27"/>
      <c r="E333" s="12">
        <v>852</v>
      </c>
      <c r="F333" s="63" t="s">
        <v>477</v>
      </c>
      <c r="G333" s="63" t="s">
        <v>477</v>
      </c>
      <c r="H333" s="60" t="s">
        <v>597</v>
      </c>
      <c r="I333" s="63"/>
      <c r="J333" s="77">
        <f t="shared" ref="J333:BA333" si="209">J334+J336</f>
        <v>123400</v>
      </c>
      <c r="K333" s="77">
        <f t="shared" si="209"/>
        <v>0</v>
      </c>
      <c r="L333" s="77">
        <f t="shared" si="209"/>
        <v>123400</v>
      </c>
      <c r="M333" s="77">
        <f t="shared" si="209"/>
        <v>0</v>
      </c>
      <c r="N333" s="77">
        <f t="shared" si="209"/>
        <v>0</v>
      </c>
      <c r="O333" s="77">
        <f t="shared" si="209"/>
        <v>0</v>
      </c>
      <c r="P333" s="77">
        <f t="shared" si="209"/>
        <v>0</v>
      </c>
      <c r="Q333" s="77">
        <f t="shared" si="209"/>
        <v>0</v>
      </c>
      <c r="R333" s="77">
        <f t="shared" si="209"/>
        <v>123400</v>
      </c>
      <c r="S333" s="77">
        <f t="shared" si="209"/>
        <v>0</v>
      </c>
      <c r="T333" s="77">
        <f t="shared" si="209"/>
        <v>123400</v>
      </c>
      <c r="U333" s="77">
        <f t="shared" si="209"/>
        <v>0</v>
      </c>
      <c r="V333" s="77">
        <f t="shared" si="209"/>
        <v>0</v>
      </c>
      <c r="W333" s="77">
        <f t="shared" si="209"/>
        <v>0</v>
      </c>
      <c r="X333" s="77">
        <f t="shared" si="209"/>
        <v>0</v>
      </c>
      <c r="Y333" s="77">
        <f t="shared" si="209"/>
        <v>0</v>
      </c>
      <c r="Z333" s="77">
        <f t="shared" si="209"/>
        <v>123400</v>
      </c>
      <c r="AA333" s="77">
        <f t="shared" si="209"/>
        <v>0</v>
      </c>
      <c r="AB333" s="77">
        <f t="shared" si="209"/>
        <v>123400</v>
      </c>
      <c r="AC333" s="77">
        <f t="shared" si="209"/>
        <v>0</v>
      </c>
      <c r="AD333" s="77">
        <f t="shared" si="209"/>
        <v>0</v>
      </c>
      <c r="AE333" s="77">
        <f t="shared" si="209"/>
        <v>0</v>
      </c>
      <c r="AF333" s="77">
        <f t="shared" si="209"/>
        <v>0</v>
      </c>
      <c r="AG333" s="77">
        <f t="shared" si="209"/>
        <v>0</v>
      </c>
      <c r="AH333" s="77">
        <f t="shared" si="209"/>
        <v>0</v>
      </c>
      <c r="AI333" s="77">
        <f t="shared" si="209"/>
        <v>0</v>
      </c>
      <c r="AJ333" s="77">
        <f t="shared" si="209"/>
        <v>0</v>
      </c>
      <c r="AK333" s="77">
        <f t="shared" si="209"/>
        <v>0</v>
      </c>
      <c r="AL333" s="77">
        <f t="shared" si="209"/>
        <v>0</v>
      </c>
      <c r="AM333" s="77">
        <f t="shared" si="209"/>
        <v>0</v>
      </c>
      <c r="AN333" s="77">
        <f t="shared" si="209"/>
        <v>0</v>
      </c>
      <c r="AO333" s="77">
        <f t="shared" si="209"/>
        <v>0</v>
      </c>
      <c r="AP333" s="77">
        <f t="shared" si="209"/>
        <v>0</v>
      </c>
      <c r="AQ333" s="77">
        <f t="shared" si="209"/>
        <v>0</v>
      </c>
      <c r="AR333" s="77">
        <f t="shared" si="209"/>
        <v>0</v>
      </c>
      <c r="AS333" s="77">
        <f t="shared" si="209"/>
        <v>0</v>
      </c>
      <c r="AT333" s="77">
        <f t="shared" si="209"/>
        <v>0</v>
      </c>
      <c r="AU333" s="77">
        <f t="shared" si="209"/>
        <v>0</v>
      </c>
      <c r="AV333" s="77">
        <f t="shared" si="209"/>
        <v>0</v>
      </c>
      <c r="AW333" s="77">
        <f t="shared" si="209"/>
        <v>0</v>
      </c>
      <c r="AX333" s="77">
        <f t="shared" si="209"/>
        <v>0</v>
      </c>
      <c r="AY333" s="77">
        <f t="shared" si="209"/>
        <v>0</v>
      </c>
      <c r="AZ333" s="77">
        <f t="shared" si="209"/>
        <v>0</v>
      </c>
      <c r="BA333" s="77">
        <f t="shared" si="209"/>
        <v>0</v>
      </c>
      <c r="BB333" s="103">
        <v>0</v>
      </c>
      <c r="BC333" s="103">
        <v>0</v>
      </c>
    </row>
    <row r="334" spans="1:55" s="11" customFormat="1" ht="27.75" hidden="1" customHeight="1" x14ac:dyDescent="0.25">
      <c r="A334" s="15" t="s">
        <v>333</v>
      </c>
      <c r="B334" s="27"/>
      <c r="C334" s="27"/>
      <c r="D334" s="27"/>
      <c r="E334" s="12">
        <v>852</v>
      </c>
      <c r="F334" s="63" t="s">
        <v>477</v>
      </c>
      <c r="G334" s="63" t="s">
        <v>477</v>
      </c>
      <c r="H334" s="60" t="s">
        <v>597</v>
      </c>
      <c r="I334" s="63" t="s">
        <v>334</v>
      </c>
      <c r="J334" s="77">
        <f t="shared" ref="J334:BA334" si="210">J335</f>
        <v>16900</v>
      </c>
      <c r="K334" s="77">
        <f t="shared" si="210"/>
        <v>0</v>
      </c>
      <c r="L334" s="77">
        <f t="shared" si="210"/>
        <v>16900</v>
      </c>
      <c r="M334" s="77">
        <f t="shared" si="210"/>
        <v>0</v>
      </c>
      <c r="N334" s="77">
        <f t="shared" si="210"/>
        <v>0</v>
      </c>
      <c r="O334" s="77">
        <f t="shared" si="210"/>
        <v>0</v>
      </c>
      <c r="P334" s="77">
        <f t="shared" si="210"/>
        <v>0</v>
      </c>
      <c r="Q334" s="77">
        <f t="shared" si="210"/>
        <v>0</v>
      </c>
      <c r="R334" s="77">
        <f t="shared" si="210"/>
        <v>16900</v>
      </c>
      <c r="S334" s="77">
        <f t="shared" si="210"/>
        <v>0</v>
      </c>
      <c r="T334" s="77">
        <f t="shared" si="210"/>
        <v>16900</v>
      </c>
      <c r="U334" s="77">
        <f t="shared" si="210"/>
        <v>0</v>
      </c>
      <c r="V334" s="77">
        <f t="shared" si="210"/>
        <v>0</v>
      </c>
      <c r="W334" s="77">
        <f t="shared" si="210"/>
        <v>0</v>
      </c>
      <c r="X334" s="77">
        <f t="shared" si="210"/>
        <v>0</v>
      </c>
      <c r="Y334" s="77">
        <f t="shared" si="210"/>
        <v>0</v>
      </c>
      <c r="Z334" s="77">
        <f t="shared" si="210"/>
        <v>16900</v>
      </c>
      <c r="AA334" s="77">
        <f t="shared" si="210"/>
        <v>0</v>
      </c>
      <c r="AB334" s="77">
        <f t="shared" si="210"/>
        <v>16900</v>
      </c>
      <c r="AC334" s="77">
        <f t="shared" si="210"/>
        <v>0</v>
      </c>
      <c r="AD334" s="77">
        <f t="shared" si="210"/>
        <v>0</v>
      </c>
      <c r="AE334" s="77">
        <f t="shared" si="210"/>
        <v>0</v>
      </c>
      <c r="AF334" s="77">
        <f t="shared" si="210"/>
        <v>0</v>
      </c>
      <c r="AG334" s="77">
        <f t="shared" si="210"/>
        <v>0</v>
      </c>
      <c r="AH334" s="77">
        <f t="shared" si="210"/>
        <v>0</v>
      </c>
      <c r="AI334" s="77">
        <f t="shared" si="210"/>
        <v>0</v>
      </c>
      <c r="AJ334" s="77">
        <f t="shared" si="210"/>
        <v>0</v>
      </c>
      <c r="AK334" s="77">
        <f t="shared" si="210"/>
        <v>0</v>
      </c>
      <c r="AL334" s="77">
        <f t="shared" si="210"/>
        <v>0</v>
      </c>
      <c r="AM334" s="77">
        <f t="shared" si="210"/>
        <v>0</v>
      </c>
      <c r="AN334" s="77">
        <f t="shared" si="210"/>
        <v>0</v>
      </c>
      <c r="AO334" s="77">
        <f t="shared" si="210"/>
        <v>0</v>
      </c>
      <c r="AP334" s="77">
        <f t="shared" si="210"/>
        <v>0</v>
      </c>
      <c r="AQ334" s="77">
        <f t="shared" si="210"/>
        <v>0</v>
      </c>
      <c r="AR334" s="77">
        <f t="shared" si="210"/>
        <v>0</v>
      </c>
      <c r="AS334" s="77">
        <f t="shared" si="210"/>
        <v>0</v>
      </c>
      <c r="AT334" s="77">
        <f t="shared" si="210"/>
        <v>0</v>
      </c>
      <c r="AU334" s="77">
        <f t="shared" si="210"/>
        <v>0</v>
      </c>
      <c r="AV334" s="77">
        <f t="shared" si="210"/>
        <v>0</v>
      </c>
      <c r="AW334" s="77">
        <f t="shared" si="210"/>
        <v>0</v>
      </c>
      <c r="AX334" s="77">
        <f t="shared" si="210"/>
        <v>0</v>
      </c>
      <c r="AY334" s="77">
        <f t="shared" si="210"/>
        <v>0</v>
      </c>
      <c r="AZ334" s="77">
        <f t="shared" si="210"/>
        <v>0</v>
      </c>
      <c r="BA334" s="77">
        <f t="shared" si="210"/>
        <v>0</v>
      </c>
      <c r="BB334" s="103">
        <v>0</v>
      </c>
      <c r="BC334" s="103">
        <v>0</v>
      </c>
    </row>
    <row r="335" spans="1:55" s="11" customFormat="1" ht="27.75" hidden="1" customHeight="1" x14ac:dyDescent="0.25">
      <c r="A335" s="27" t="s">
        <v>409</v>
      </c>
      <c r="B335" s="27"/>
      <c r="C335" s="27"/>
      <c r="D335" s="27"/>
      <c r="E335" s="12">
        <v>852</v>
      </c>
      <c r="F335" s="63" t="s">
        <v>477</v>
      </c>
      <c r="G335" s="63" t="s">
        <v>477</v>
      </c>
      <c r="H335" s="60" t="s">
        <v>597</v>
      </c>
      <c r="I335" s="63" t="s">
        <v>410</v>
      </c>
      <c r="J335" s="77">
        <f>'3.ВС'!J405</f>
        <v>16900</v>
      </c>
      <c r="K335" s="77">
        <f>'3.ВС'!K405</f>
        <v>0</v>
      </c>
      <c r="L335" s="77">
        <f>'3.ВС'!L405</f>
        <v>16900</v>
      </c>
      <c r="M335" s="77">
        <f>'3.ВС'!M405</f>
        <v>0</v>
      </c>
      <c r="N335" s="77">
        <f>'3.ВС'!N405</f>
        <v>0</v>
      </c>
      <c r="O335" s="77">
        <f>'3.ВС'!O405</f>
        <v>0</v>
      </c>
      <c r="P335" s="77">
        <f>'3.ВС'!P405</f>
        <v>0</v>
      </c>
      <c r="Q335" s="77">
        <f>'3.ВС'!Q405</f>
        <v>0</v>
      </c>
      <c r="R335" s="77">
        <f>'3.ВС'!R405</f>
        <v>16900</v>
      </c>
      <c r="S335" s="77">
        <f>'3.ВС'!S405</f>
        <v>0</v>
      </c>
      <c r="T335" s="77">
        <f>'3.ВС'!T405</f>
        <v>16900</v>
      </c>
      <c r="U335" s="77">
        <f>'3.ВС'!U405</f>
        <v>0</v>
      </c>
      <c r="V335" s="77">
        <f>'3.ВС'!V405</f>
        <v>0</v>
      </c>
      <c r="W335" s="77">
        <f>'3.ВС'!W405</f>
        <v>0</v>
      </c>
      <c r="X335" s="77">
        <f>'3.ВС'!X405</f>
        <v>0</v>
      </c>
      <c r="Y335" s="77">
        <f>'3.ВС'!Y405</f>
        <v>0</v>
      </c>
      <c r="Z335" s="77">
        <f>'3.ВС'!Z405</f>
        <v>16900</v>
      </c>
      <c r="AA335" s="77">
        <f>'3.ВС'!AA405</f>
        <v>0</v>
      </c>
      <c r="AB335" s="77">
        <f>'3.ВС'!AB405</f>
        <v>16900</v>
      </c>
      <c r="AC335" s="77">
        <f>'3.ВС'!AC405</f>
        <v>0</v>
      </c>
      <c r="AD335" s="77">
        <f>'3.ВС'!AD405</f>
        <v>0</v>
      </c>
      <c r="AE335" s="77">
        <f>'3.ВС'!AE405</f>
        <v>0</v>
      </c>
      <c r="AF335" s="77">
        <f>'3.ВС'!AF405</f>
        <v>0</v>
      </c>
      <c r="AG335" s="77">
        <f>'3.ВС'!AG405</f>
        <v>0</v>
      </c>
      <c r="AH335" s="77">
        <f>'3.ВС'!AH405</f>
        <v>0</v>
      </c>
      <c r="AI335" s="77">
        <f>'3.ВС'!AI405</f>
        <v>0</v>
      </c>
      <c r="AJ335" s="77">
        <f>'3.ВС'!AJ405</f>
        <v>0</v>
      </c>
      <c r="AK335" s="77">
        <f>'3.ВС'!AK405</f>
        <v>0</v>
      </c>
      <c r="AL335" s="77">
        <f>'3.ВС'!AL405</f>
        <v>0</v>
      </c>
      <c r="AM335" s="77">
        <f>'3.ВС'!AM405</f>
        <v>0</v>
      </c>
      <c r="AN335" s="77">
        <f>'3.ВС'!AN405</f>
        <v>0</v>
      </c>
      <c r="AO335" s="77">
        <f>'3.ВС'!AO405</f>
        <v>0</v>
      </c>
      <c r="AP335" s="77">
        <f>'3.ВС'!AP405</f>
        <v>0</v>
      </c>
      <c r="AQ335" s="77">
        <f>'3.ВС'!AQ405</f>
        <v>0</v>
      </c>
      <c r="AR335" s="77">
        <f>'3.ВС'!AR405</f>
        <v>0</v>
      </c>
      <c r="AS335" s="77">
        <f>'3.ВС'!AS405</f>
        <v>0</v>
      </c>
      <c r="AT335" s="77">
        <f>'3.ВС'!AT405</f>
        <v>0</v>
      </c>
      <c r="AU335" s="77">
        <f>'3.ВС'!AU405</f>
        <v>0</v>
      </c>
      <c r="AV335" s="77">
        <f>'3.ВС'!AV405</f>
        <v>0</v>
      </c>
      <c r="AW335" s="77">
        <f>'3.ВС'!AW405</f>
        <v>0</v>
      </c>
      <c r="AX335" s="77">
        <f>'3.ВС'!AX405</f>
        <v>0</v>
      </c>
      <c r="AY335" s="77">
        <f>'3.ВС'!AY405</f>
        <v>0</v>
      </c>
      <c r="AZ335" s="77">
        <f>'3.ВС'!AZ405</f>
        <v>0</v>
      </c>
      <c r="BA335" s="77">
        <f>'3.ВС'!BA405</f>
        <v>0</v>
      </c>
      <c r="BB335" s="103">
        <v>0</v>
      </c>
      <c r="BC335" s="103">
        <v>0</v>
      </c>
    </row>
    <row r="336" spans="1:55" s="11" customFormat="1" ht="27.75" hidden="1" customHeight="1" x14ac:dyDescent="0.25">
      <c r="A336" s="27" t="s">
        <v>337</v>
      </c>
      <c r="B336" s="15"/>
      <c r="C336" s="15"/>
      <c r="D336" s="15"/>
      <c r="E336" s="12">
        <v>852</v>
      </c>
      <c r="F336" s="63" t="s">
        <v>477</v>
      </c>
      <c r="G336" s="63" t="s">
        <v>477</v>
      </c>
      <c r="H336" s="60" t="s">
        <v>597</v>
      </c>
      <c r="I336" s="63" t="s">
        <v>338</v>
      </c>
      <c r="J336" s="77">
        <f t="shared" ref="J336:BA336" si="211">J337</f>
        <v>106500</v>
      </c>
      <c r="K336" s="77">
        <f t="shared" si="211"/>
        <v>0</v>
      </c>
      <c r="L336" s="77">
        <f t="shared" si="211"/>
        <v>106500</v>
      </c>
      <c r="M336" s="77">
        <f t="shared" si="211"/>
        <v>0</v>
      </c>
      <c r="N336" s="77">
        <f t="shared" si="211"/>
        <v>0</v>
      </c>
      <c r="O336" s="77">
        <f t="shared" si="211"/>
        <v>0</v>
      </c>
      <c r="P336" s="77">
        <f t="shared" si="211"/>
        <v>0</v>
      </c>
      <c r="Q336" s="77">
        <f t="shared" si="211"/>
        <v>0</v>
      </c>
      <c r="R336" s="77">
        <f t="shared" si="211"/>
        <v>106500</v>
      </c>
      <c r="S336" s="77">
        <f t="shared" si="211"/>
        <v>0</v>
      </c>
      <c r="T336" s="77">
        <f t="shared" si="211"/>
        <v>106500</v>
      </c>
      <c r="U336" s="77">
        <f t="shared" si="211"/>
        <v>0</v>
      </c>
      <c r="V336" s="77">
        <f t="shared" si="211"/>
        <v>0</v>
      </c>
      <c r="W336" s="77">
        <f t="shared" si="211"/>
        <v>0</v>
      </c>
      <c r="X336" s="77">
        <f t="shared" si="211"/>
        <v>0</v>
      </c>
      <c r="Y336" s="77">
        <f t="shared" si="211"/>
        <v>0</v>
      </c>
      <c r="Z336" s="77">
        <f t="shared" si="211"/>
        <v>106500</v>
      </c>
      <c r="AA336" s="77">
        <f t="shared" si="211"/>
        <v>0</v>
      </c>
      <c r="AB336" s="77">
        <f t="shared" si="211"/>
        <v>106500</v>
      </c>
      <c r="AC336" s="77">
        <f t="shared" si="211"/>
        <v>0</v>
      </c>
      <c r="AD336" s="77">
        <f t="shared" si="211"/>
        <v>0</v>
      </c>
      <c r="AE336" s="77">
        <f t="shared" si="211"/>
        <v>0</v>
      </c>
      <c r="AF336" s="77">
        <f t="shared" si="211"/>
        <v>0</v>
      </c>
      <c r="AG336" s="77">
        <f t="shared" si="211"/>
        <v>0</v>
      </c>
      <c r="AH336" s="77">
        <f t="shared" si="211"/>
        <v>0</v>
      </c>
      <c r="AI336" s="77">
        <f t="shared" si="211"/>
        <v>0</v>
      </c>
      <c r="AJ336" s="77">
        <f t="shared" si="211"/>
        <v>0</v>
      </c>
      <c r="AK336" s="77">
        <f t="shared" si="211"/>
        <v>0</v>
      </c>
      <c r="AL336" s="77">
        <f t="shared" si="211"/>
        <v>0</v>
      </c>
      <c r="AM336" s="77">
        <f t="shared" si="211"/>
        <v>0</v>
      </c>
      <c r="AN336" s="77">
        <f t="shared" si="211"/>
        <v>0</v>
      </c>
      <c r="AO336" s="77">
        <f t="shared" si="211"/>
        <v>0</v>
      </c>
      <c r="AP336" s="77">
        <f t="shared" si="211"/>
        <v>0</v>
      </c>
      <c r="AQ336" s="77">
        <f t="shared" si="211"/>
        <v>0</v>
      </c>
      <c r="AR336" s="77">
        <f t="shared" si="211"/>
        <v>0</v>
      </c>
      <c r="AS336" s="77">
        <f t="shared" si="211"/>
        <v>0</v>
      </c>
      <c r="AT336" s="77">
        <f t="shared" si="211"/>
        <v>0</v>
      </c>
      <c r="AU336" s="77">
        <f t="shared" si="211"/>
        <v>0</v>
      </c>
      <c r="AV336" s="77">
        <f t="shared" si="211"/>
        <v>0</v>
      </c>
      <c r="AW336" s="77">
        <f t="shared" si="211"/>
        <v>0</v>
      </c>
      <c r="AX336" s="77">
        <f t="shared" si="211"/>
        <v>0</v>
      </c>
      <c r="AY336" s="77">
        <f t="shared" si="211"/>
        <v>0</v>
      </c>
      <c r="AZ336" s="77">
        <f t="shared" si="211"/>
        <v>0</v>
      </c>
      <c r="BA336" s="77">
        <f t="shared" si="211"/>
        <v>0</v>
      </c>
      <c r="BB336" s="103">
        <v>0</v>
      </c>
      <c r="BC336" s="103">
        <v>0</v>
      </c>
    </row>
    <row r="337" spans="1:55" s="11" customFormat="1" ht="27.75" hidden="1" customHeight="1" x14ac:dyDescent="0.25">
      <c r="A337" s="27" t="s">
        <v>339</v>
      </c>
      <c r="B337" s="27"/>
      <c r="C337" s="27"/>
      <c r="D337" s="27"/>
      <c r="E337" s="12">
        <v>852</v>
      </c>
      <c r="F337" s="63" t="s">
        <v>477</v>
      </c>
      <c r="G337" s="63" t="s">
        <v>477</v>
      </c>
      <c r="H337" s="60" t="s">
        <v>597</v>
      </c>
      <c r="I337" s="63" t="s">
        <v>340</v>
      </c>
      <c r="J337" s="77">
        <f>'3.ВС'!J407</f>
        <v>106500</v>
      </c>
      <c r="K337" s="77">
        <f>'3.ВС'!K407</f>
        <v>0</v>
      </c>
      <c r="L337" s="77">
        <f>'3.ВС'!L407</f>
        <v>106500</v>
      </c>
      <c r="M337" s="77">
        <f>'3.ВС'!M407</f>
        <v>0</v>
      </c>
      <c r="N337" s="77">
        <f>'3.ВС'!N407</f>
        <v>0</v>
      </c>
      <c r="O337" s="77">
        <f>'3.ВС'!O407</f>
        <v>0</v>
      </c>
      <c r="P337" s="77">
        <f>'3.ВС'!P407</f>
        <v>0</v>
      </c>
      <c r="Q337" s="77">
        <f>'3.ВС'!Q407</f>
        <v>0</v>
      </c>
      <c r="R337" s="77">
        <f>'3.ВС'!R407</f>
        <v>106500</v>
      </c>
      <c r="S337" s="77">
        <f>'3.ВС'!S407</f>
        <v>0</v>
      </c>
      <c r="T337" s="77">
        <f>'3.ВС'!T407</f>
        <v>106500</v>
      </c>
      <c r="U337" s="77">
        <f>'3.ВС'!U407</f>
        <v>0</v>
      </c>
      <c r="V337" s="77">
        <f>'3.ВС'!V407</f>
        <v>0</v>
      </c>
      <c r="W337" s="77">
        <f>'3.ВС'!W407</f>
        <v>0</v>
      </c>
      <c r="X337" s="77">
        <f>'3.ВС'!X407</f>
        <v>0</v>
      </c>
      <c r="Y337" s="77">
        <f>'3.ВС'!Y407</f>
        <v>0</v>
      </c>
      <c r="Z337" s="77">
        <f>'3.ВС'!Z407</f>
        <v>106500</v>
      </c>
      <c r="AA337" s="77">
        <f>'3.ВС'!AA407</f>
        <v>0</v>
      </c>
      <c r="AB337" s="77">
        <f>'3.ВС'!AB407</f>
        <v>106500</v>
      </c>
      <c r="AC337" s="77">
        <f>'3.ВС'!AC407</f>
        <v>0</v>
      </c>
      <c r="AD337" s="77">
        <f>'3.ВС'!AD407</f>
        <v>0</v>
      </c>
      <c r="AE337" s="77">
        <f>'3.ВС'!AE407</f>
        <v>0</v>
      </c>
      <c r="AF337" s="77">
        <f>'3.ВС'!AF407</f>
        <v>0</v>
      </c>
      <c r="AG337" s="77">
        <f>'3.ВС'!AG407</f>
        <v>0</v>
      </c>
      <c r="AH337" s="77">
        <f>'3.ВС'!AH407</f>
        <v>0</v>
      </c>
      <c r="AI337" s="77">
        <f>'3.ВС'!AI407</f>
        <v>0</v>
      </c>
      <c r="AJ337" s="77">
        <f>'3.ВС'!AJ407</f>
        <v>0</v>
      </c>
      <c r="AK337" s="77">
        <f>'3.ВС'!AK407</f>
        <v>0</v>
      </c>
      <c r="AL337" s="77">
        <f>'3.ВС'!AL407</f>
        <v>0</v>
      </c>
      <c r="AM337" s="77">
        <f>'3.ВС'!AM407</f>
        <v>0</v>
      </c>
      <c r="AN337" s="77">
        <f>'3.ВС'!AN407</f>
        <v>0</v>
      </c>
      <c r="AO337" s="77">
        <f>'3.ВС'!AO407</f>
        <v>0</v>
      </c>
      <c r="AP337" s="77">
        <f>'3.ВС'!AP407</f>
        <v>0</v>
      </c>
      <c r="AQ337" s="77">
        <f>'3.ВС'!AQ407</f>
        <v>0</v>
      </c>
      <c r="AR337" s="77">
        <f>'3.ВС'!AR407</f>
        <v>0</v>
      </c>
      <c r="AS337" s="77">
        <f>'3.ВС'!AS407</f>
        <v>0</v>
      </c>
      <c r="AT337" s="77">
        <f>'3.ВС'!AT407</f>
        <v>0</v>
      </c>
      <c r="AU337" s="77">
        <f>'3.ВС'!AU407</f>
        <v>0</v>
      </c>
      <c r="AV337" s="77">
        <f>'3.ВС'!AV407</f>
        <v>0</v>
      </c>
      <c r="AW337" s="77">
        <f>'3.ВС'!AW407</f>
        <v>0</v>
      </c>
      <c r="AX337" s="77">
        <f>'3.ВС'!AX407</f>
        <v>0</v>
      </c>
      <c r="AY337" s="77">
        <f>'3.ВС'!AY407</f>
        <v>0</v>
      </c>
      <c r="AZ337" s="77">
        <f>'3.ВС'!AZ407</f>
        <v>0</v>
      </c>
      <c r="BA337" s="77">
        <f>'3.ВС'!BA407</f>
        <v>0</v>
      </c>
      <c r="BB337" s="103">
        <v>0</v>
      </c>
      <c r="BC337" s="103">
        <v>0</v>
      </c>
    </row>
    <row r="338" spans="1:55" s="116" customFormat="1" ht="19.5" customHeight="1" x14ac:dyDescent="0.25">
      <c r="A338" s="13" t="s">
        <v>598</v>
      </c>
      <c r="B338" s="111"/>
      <c r="C338" s="111"/>
      <c r="D338" s="111"/>
      <c r="E338" s="128">
        <v>852</v>
      </c>
      <c r="F338" s="113" t="s">
        <v>477</v>
      </c>
      <c r="G338" s="113" t="s">
        <v>431</v>
      </c>
      <c r="H338" s="119"/>
      <c r="I338" s="113"/>
      <c r="J338" s="76">
        <f>J339+J344+J347+J354</f>
        <v>19265560</v>
      </c>
      <c r="K338" s="76">
        <f t="shared" ref="K338:BA338" si="212">K339+K344+K347+K354</f>
        <v>2430360</v>
      </c>
      <c r="L338" s="76">
        <f t="shared" si="212"/>
        <v>16835200</v>
      </c>
      <c r="M338" s="76">
        <f t="shared" si="212"/>
        <v>0</v>
      </c>
      <c r="N338" s="76">
        <f t="shared" si="212"/>
        <v>1878851</v>
      </c>
      <c r="O338" s="76">
        <f t="shared" si="212"/>
        <v>0</v>
      </c>
      <c r="P338" s="76">
        <f t="shared" si="212"/>
        <v>1878851</v>
      </c>
      <c r="Q338" s="76">
        <f t="shared" si="212"/>
        <v>0</v>
      </c>
      <c r="R338" s="76">
        <f>R339+R344+R347+R354+R357</f>
        <v>21144411</v>
      </c>
      <c r="S338" s="76">
        <f t="shared" ref="S338:AC338" si="213">S339+S344+S347+S354+S357</f>
        <v>2430360</v>
      </c>
      <c r="T338" s="76">
        <f t="shared" si="213"/>
        <v>18714051</v>
      </c>
      <c r="U338" s="76">
        <f t="shared" si="213"/>
        <v>0</v>
      </c>
      <c r="V338" s="76">
        <f t="shared" si="213"/>
        <v>508864.11</v>
      </c>
      <c r="W338" s="76">
        <f t="shared" si="213"/>
        <v>40468.11</v>
      </c>
      <c r="X338" s="76">
        <f t="shared" si="213"/>
        <v>468396</v>
      </c>
      <c r="Y338" s="76">
        <f t="shared" si="213"/>
        <v>0</v>
      </c>
      <c r="Z338" s="76">
        <f t="shared" si="213"/>
        <v>21653275.109999999</v>
      </c>
      <c r="AA338" s="76">
        <f t="shared" si="213"/>
        <v>2470828.11</v>
      </c>
      <c r="AB338" s="76">
        <f t="shared" si="213"/>
        <v>19182447</v>
      </c>
      <c r="AC338" s="76">
        <f t="shared" si="213"/>
        <v>0</v>
      </c>
      <c r="AD338" s="76">
        <f t="shared" si="212"/>
        <v>18220260</v>
      </c>
      <c r="AE338" s="76">
        <f t="shared" si="212"/>
        <v>2430360</v>
      </c>
      <c r="AF338" s="76">
        <f t="shared" si="212"/>
        <v>15789900</v>
      </c>
      <c r="AG338" s="76">
        <f t="shared" si="212"/>
        <v>0</v>
      </c>
      <c r="AH338" s="76">
        <f t="shared" si="212"/>
        <v>0</v>
      </c>
      <c r="AI338" s="76">
        <f t="shared" si="212"/>
        <v>0</v>
      </c>
      <c r="AJ338" s="76">
        <f t="shared" si="212"/>
        <v>0</v>
      </c>
      <c r="AK338" s="76">
        <f t="shared" si="212"/>
        <v>0</v>
      </c>
      <c r="AL338" s="76">
        <f t="shared" si="212"/>
        <v>18220260</v>
      </c>
      <c r="AM338" s="76">
        <f t="shared" si="212"/>
        <v>2430360</v>
      </c>
      <c r="AN338" s="76">
        <f t="shared" si="212"/>
        <v>15789900</v>
      </c>
      <c r="AO338" s="76">
        <f t="shared" si="212"/>
        <v>0</v>
      </c>
      <c r="AP338" s="76">
        <f t="shared" si="212"/>
        <v>18220260</v>
      </c>
      <c r="AQ338" s="76">
        <f t="shared" si="212"/>
        <v>2430360</v>
      </c>
      <c r="AR338" s="76">
        <f t="shared" si="212"/>
        <v>15789900</v>
      </c>
      <c r="AS338" s="76">
        <f t="shared" si="212"/>
        <v>0</v>
      </c>
      <c r="AT338" s="76">
        <f t="shared" si="212"/>
        <v>0</v>
      </c>
      <c r="AU338" s="76">
        <f t="shared" si="212"/>
        <v>0</v>
      </c>
      <c r="AV338" s="76">
        <f t="shared" si="212"/>
        <v>0</v>
      </c>
      <c r="AW338" s="76">
        <f t="shared" si="212"/>
        <v>0</v>
      </c>
      <c r="AX338" s="76">
        <f t="shared" si="212"/>
        <v>18220260</v>
      </c>
      <c r="AY338" s="76">
        <f t="shared" si="212"/>
        <v>2430360</v>
      </c>
      <c r="AZ338" s="76">
        <f t="shared" si="212"/>
        <v>15789900</v>
      </c>
      <c r="BA338" s="76">
        <f t="shared" si="212"/>
        <v>0</v>
      </c>
      <c r="BB338" s="123">
        <v>0</v>
      </c>
      <c r="BC338" s="123">
        <v>0</v>
      </c>
    </row>
    <row r="339" spans="1:55" s="11" customFormat="1" ht="48" customHeight="1" x14ac:dyDescent="0.25">
      <c r="A339" s="15" t="s">
        <v>599</v>
      </c>
      <c r="B339" s="15"/>
      <c r="C339" s="15"/>
      <c r="D339" s="15"/>
      <c r="E339" s="12">
        <v>852</v>
      </c>
      <c r="F339" s="63" t="s">
        <v>477</v>
      </c>
      <c r="G339" s="63" t="s">
        <v>431</v>
      </c>
      <c r="H339" s="60" t="s">
        <v>659</v>
      </c>
      <c r="I339" s="63"/>
      <c r="J339" s="77">
        <f t="shared" ref="J339:BA339" si="214">J340+J342</f>
        <v>1044360</v>
      </c>
      <c r="K339" s="77">
        <f t="shared" si="214"/>
        <v>1044360</v>
      </c>
      <c r="L339" s="77">
        <f t="shared" si="214"/>
        <v>0</v>
      </c>
      <c r="M339" s="77">
        <f t="shared" si="214"/>
        <v>0</v>
      </c>
      <c r="N339" s="77">
        <f t="shared" si="214"/>
        <v>0</v>
      </c>
      <c r="O339" s="77">
        <f t="shared" si="214"/>
        <v>0</v>
      </c>
      <c r="P339" s="77">
        <f t="shared" si="214"/>
        <v>0</v>
      </c>
      <c r="Q339" s="77">
        <f t="shared" si="214"/>
        <v>0</v>
      </c>
      <c r="R339" s="77">
        <f t="shared" si="214"/>
        <v>1044360</v>
      </c>
      <c r="S339" s="77">
        <f t="shared" si="214"/>
        <v>1044360</v>
      </c>
      <c r="T339" s="77">
        <f t="shared" si="214"/>
        <v>0</v>
      </c>
      <c r="U339" s="77">
        <f t="shared" si="214"/>
        <v>0</v>
      </c>
      <c r="V339" s="77">
        <f t="shared" si="214"/>
        <v>0</v>
      </c>
      <c r="W339" s="77">
        <f t="shared" si="214"/>
        <v>0</v>
      </c>
      <c r="X339" s="77">
        <f t="shared" si="214"/>
        <v>0</v>
      </c>
      <c r="Y339" s="77">
        <f t="shared" si="214"/>
        <v>0</v>
      </c>
      <c r="Z339" s="77">
        <f t="shared" si="214"/>
        <v>1044360</v>
      </c>
      <c r="AA339" s="77">
        <f t="shared" si="214"/>
        <v>1044360</v>
      </c>
      <c r="AB339" s="77">
        <f t="shared" si="214"/>
        <v>0</v>
      </c>
      <c r="AC339" s="77">
        <f t="shared" si="214"/>
        <v>0</v>
      </c>
      <c r="AD339" s="77">
        <f t="shared" si="214"/>
        <v>1044360</v>
      </c>
      <c r="AE339" s="77">
        <f t="shared" si="214"/>
        <v>1044360</v>
      </c>
      <c r="AF339" s="77">
        <f t="shared" si="214"/>
        <v>0</v>
      </c>
      <c r="AG339" s="77">
        <f t="shared" si="214"/>
        <v>0</v>
      </c>
      <c r="AH339" s="77">
        <f t="shared" si="214"/>
        <v>0</v>
      </c>
      <c r="AI339" s="77">
        <f t="shared" si="214"/>
        <v>0</v>
      </c>
      <c r="AJ339" s="77">
        <f t="shared" si="214"/>
        <v>0</v>
      </c>
      <c r="AK339" s="77">
        <f t="shared" si="214"/>
        <v>0</v>
      </c>
      <c r="AL339" s="77">
        <f t="shared" si="214"/>
        <v>1044360</v>
      </c>
      <c r="AM339" s="77">
        <f t="shared" si="214"/>
        <v>1044360</v>
      </c>
      <c r="AN339" s="77">
        <f t="shared" si="214"/>
        <v>0</v>
      </c>
      <c r="AO339" s="77">
        <f t="shared" si="214"/>
        <v>0</v>
      </c>
      <c r="AP339" s="77">
        <f t="shared" si="214"/>
        <v>1044360</v>
      </c>
      <c r="AQ339" s="77">
        <f t="shared" si="214"/>
        <v>1044360</v>
      </c>
      <c r="AR339" s="77">
        <f t="shared" si="214"/>
        <v>0</v>
      </c>
      <c r="AS339" s="77">
        <f t="shared" si="214"/>
        <v>0</v>
      </c>
      <c r="AT339" s="77">
        <f t="shared" si="214"/>
        <v>0</v>
      </c>
      <c r="AU339" s="77">
        <f t="shared" si="214"/>
        <v>0</v>
      </c>
      <c r="AV339" s="77">
        <f t="shared" si="214"/>
        <v>0</v>
      </c>
      <c r="AW339" s="77">
        <f t="shared" si="214"/>
        <v>0</v>
      </c>
      <c r="AX339" s="77">
        <f t="shared" si="214"/>
        <v>1044360</v>
      </c>
      <c r="AY339" s="77">
        <f t="shared" si="214"/>
        <v>1044360</v>
      </c>
      <c r="AZ339" s="77">
        <f t="shared" si="214"/>
        <v>0</v>
      </c>
      <c r="BA339" s="77">
        <f t="shared" si="214"/>
        <v>0</v>
      </c>
      <c r="BB339" s="103">
        <v>0</v>
      </c>
      <c r="BC339" s="103">
        <v>0</v>
      </c>
    </row>
    <row r="340" spans="1:55" s="11" customFormat="1" ht="92.25" customHeight="1" x14ac:dyDescent="0.25">
      <c r="A340" s="15" t="s">
        <v>333</v>
      </c>
      <c r="B340" s="27"/>
      <c r="C340" s="27"/>
      <c r="D340" s="27"/>
      <c r="E340" s="12">
        <v>852</v>
      </c>
      <c r="F340" s="63" t="s">
        <v>477</v>
      </c>
      <c r="G340" s="63" t="s">
        <v>431</v>
      </c>
      <c r="H340" s="60" t="s">
        <v>659</v>
      </c>
      <c r="I340" s="63" t="s">
        <v>334</v>
      </c>
      <c r="J340" s="77">
        <f t="shared" ref="J340:BA340" si="215">J341</f>
        <v>572500</v>
      </c>
      <c r="K340" s="77">
        <f t="shared" si="215"/>
        <v>572500</v>
      </c>
      <c r="L340" s="77">
        <f t="shared" si="215"/>
        <v>0</v>
      </c>
      <c r="M340" s="77">
        <f t="shared" si="215"/>
        <v>0</v>
      </c>
      <c r="N340" s="77">
        <f t="shared" si="215"/>
        <v>52835</v>
      </c>
      <c r="O340" s="77">
        <f t="shared" si="215"/>
        <v>52835</v>
      </c>
      <c r="P340" s="77">
        <f t="shared" si="215"/>
        <v>0</v>
      </c>
      <c r="Q340" s="77">
        <f t="shared" si="215"/>
        <v>0</v>
      </c>
      <c r="R340" s="77">
        <f t="shared" si="215"/>
        <v>625335</v>
      </c>
      <c r="S340" s="77">
        <f t="shared" si="215"/>
        <v>625335</v>
      </c>
      <c r="T340" s="77">
        <f t="shared" si="215"/>
        <v>0</v>
      </c>
      <c r="U340" s="77">
        <f t="shared" si="215"/>
        <v>0</v>
      </c>
      <c r="V340" s="77">
        <f t="shared" si="215"/>
        <v>79352</v>
      </c>
      <c r="W340" s="77">
        <f t="shared" si="215"/>
        <v>79352</v>
      </c>
      <c r="X340" s="77">
        <f t="shared" si="215"/>
        <v>0</v>
      </c>
      <c r="Y340" s="77">
        <f t="shared" si="215"/>
        <v>0</v>
      </c>
      <c r="Z340" s="77">
        <f t="shared" si="215"/>
        <v>704687</v>
      </c>
      <c r="AA340" s="77">
        <f t="shared" si="215"/>
        <v>704687</v>
      </c>
      <c r="AB340" s="77">
        <f t="shared" si="215"/>
        <v>0</v>
      </c>
      <c r="AC340" s="77">
        <f t="shared" si="215"/>
        <v>0</v>
      </c>
      <c r="AD340" s="77">
        <f t="shared" si="215"/>
        <v>572500</v>
      </c>
      <c r="AE340" s="77">
        <f t="shared" si="215"/>
        <v>572500</v>
      </c>
      <c r="AF340" s="77">
        <f t="shared" si="215"/>
        <v>0</v>
      </c>
      <c r="AG340" s="77">
        <f t="shared" si="215"/>
        <v>0</v>
      </c>
      <c r="AH340" s="77">
        <f t="shared" si="215"/>
        <v>0</v>
      </c>
      <c r="AI340" s="77">
        <f t="shared" si="215"/>
        <v>0</v>
      </c>
      <c r="AJ340" s="77">
        <f t="shared" si="215"/>
        <v>0</v>
      </c>
      <c r="AK340" s="77">
        <f t="shared" si="215"/>
        <v>0</v>
      </c>
      <c r="AL340" s="77">
        <f t="shared" si="215"/>
        <v>572500</v>
      </c>
      <c r="AM340" s="77">
        <f t="shared" si="215"/>
        <v>572500</v>
      </c>
      <c r="AN340" s="77">
        <f t="shared" si="215"/>
        <v>0</v>
      </c>
      <c r="AO340" s="77">
        <f t="shared" si="215"/>
        <v>0</v>
      </c>
      <c r="AP340" s="77">
        <f t="shared" si="215"/>
        <v>572500</v>
      </c>
      <c r="AQ340" s="77">
        <f t="shared" si="215"/>
        <v>572500</v>
      </c>
      <c r="AR340" s="77">
        <f t="shared" si="215"/>
        <v>0</v>
      </c>
      <c r="AS340" s="77">
        <f t="shared" si="215"/>
        <v>0</v>
      </c>
      <c r="AT340" s="77">
        <f t="shared" si="215"/>
        <v>0</v>
      </c>
      <c r="AU340" s="77">
        <f t="shared" si="215"/>
        <v>0</v>
      </c>
      <c r="AV340" s="77">
        <f t="shared" si="215"/>
        <v>0</v>
      </c>
      <c r="AW340" s="77">
        <f t="shared" si="215"/>
        <v>0</v>
      </c>
      <c r="AX340" s="77">
        <f t="shared" si="215"/>
        <v>572500</v>
      </c>
      <c r="AY340" s="77">
        <f t="shared" si="215"/>
        <v>572500</v>
      </c>
      <c r="AZ340" s="77">
        <f t="shared" si="215"/>
        <v>0</v>
      </c>
      <c r="BA340" s="77">
        <f t="shared" si="215"/>
        <v>0</v>
      </c>
      <c r="BB340" s="103">
        <v>0</v>
      </c>
      <c r="BC340" s="103">
        <v>0</v>
      </c>
    </row>
    <row r="341" spans="1:55" s="11" customFormat="1" ht="35.25" customHeight="1" x14ac:dyDescent="0.25">
      <c r="A341" s="15" t="s">
        <v>647</v>
      </c>
      <c r="B341" s="15"/>
      <c r="C341" s="15"/>
      <c r="D341" s="15"/>
      <c r="E341" s="12">
        <v>852</v>
      </c>
      <c r="F341" s="63" t="s">
        <v>477</v>
      </c>
      <c r="G341" s="63" t="s">
        <v>431</v>
      </c>
      <c r="H341" s="60" t="s">
        <v>659</v>
      </c>
      <c r="I341" s="63" t="s">
        <v>336</v>
      </c>
      <c r="J341" s="77">
        <f>'3.ВС'!J411</f>
        <v>572500</v>
      </c>
      <c r="K341" s="77">
        <f>'3.ВС'!K411</f>
        <v>572500</v>
      </c>
      <c r="L341" s="77">
        <f>'3.ВС'!L411</f>
        <v>0</v>
      </c>
      <c r="M341" s="77">
        <f>'3.ВС'!M411</f>
        <v>0</v>
      </c>
      <c r="N341" s="77">
        <f>'3.ВС'!N411</f>
        <v>52835</v>
      </c>
      <c r="O341" s="77">
        <f>'3.ВС'!O411</f>
        <v>52835</v>
      </c>
      <c r="P341" s="77">
        <f>'3.ВС'!P411</f>
        <v>0</v>
      </c>
      <c r="Q341" s="77">
        <f>'3.ВС'!Q411</f>
        <v>0</v>
      </c>
      <c r="R341" s="77">
        <f>'3.ВС'!R411</f>
        <v>625335</v>
      </c>
      <c r="S341" s="77">
        <f>'3.ВС'!S411</f>
        <v>625335</v>
      </c>
      <c r="T341" s="77">
        <f>'3.ВС'!T411</f>
        <v>0</v>
      </c>
      <c r="U341" s="77">
        <f>'3.ВС'!U411</f>
        <v>0</v>
      </c>
      <c r="V341" s="77">
        <f>'3.ВС'!V411</f>
        <v>79352</v>
      </c>
      <c r="W341" s="77">
        <f>'3.ВС'!W411</f>
        <v>79352</v>
      </c>
      <c r="X341" s="77">
        <f>'3.ВС'!X411</f>
        <v>0</v>
      </c>
      <c r="Y341" s="77">
        <f>'3.ВС'!Y411</f>
        <v>0</v>
      </c>
      <c r="Z341" s="77">
        <f>'3.ВС'!Z411</f>
        <v>704687</v>
      </c>
      <c r="AA341" s="77">
        <f>'3.ВС'!AA411</f>
        <v>704687</v>
      </c>
      <c r="AB341" s="77">
        <f>'3.ВС'!AB411</f>
        <v>0</v>
      </c>
      <c r="AC341" s="77">
        <f>'3.ВС'!AC411</f>
        <v>0</v>
      </c>
      <c r="AD341" s="77">
        <f>'3.ВС'!AD411</f>
        <v>572500</v>
      </c>
      <c r="AE341" s="77">
        <f>'3.ВС'!AE411</f>
        <v>572500</v>
      </c>
      <c r="AF341" s="77">
        <f>'3.ВС'!AF411</f>
        <v>0</v>
      </c>
      <c r="AG341" s="77">
        <f>'3.ВС'!AG411</f>
        <v>0</v>
      </c>
      <c r="AH341" s="77">
        <f>'3.ВС'!AH411</f>
        <v>0</v>
      </c>
      <c r="AI341" s="77">
        <f>'3.ВС'!AI411</f>
        <v>0</v>
      </c>
      <c r="AJ341" s="77">
        <f>'3.ВС'!AJ411</f>
        <v>0</v>
      </c>
      <c r="AK341" s="77">
        <f>'3.ВС'!AK411</f>
        <v>0</v>
      </c>
      <c r="AL341" s="77">
        <f>'3.ВС'!AL411</f>
        <v>572500</v>
      </c>
      <c r="AM341" s="77">
        <f>'3.ВС'!AM411</f>
        <v>572500</v>
      </c>
      <c r="AN341" s="77">
        <f>'3.ВС'!AN411</f>
        <v>0</v>
      </c>
      <c r="AO341" s="77">
        <f>'3.ВС'!AO411</f>
        <v>0</v>
      </c>
      <c r="AP341" s="77">
        <f>'3.ВС'!AP411</f>
        <v>572500</v>
      </c>
      <c r="AQ341" s="77">
        <f>'3.ВС'!AQ411</f>
        <v>572500</v>
      </c>
      <c r="AR341" s="77">
        <f>'3.ВС'!AR411</f>
        <v>0</v>
      </c>
      <c r="AS341" s="77">
        <f>'3.ВС'!AS411</f>
        <v>0</v>
      </c>
      <c r="AT341" s="77">
        <f>'3.ВС'!AT411</f>
        <v>0</v>
      </c>
      <c r="AU341" s="77">
        <f>'3.ВС'!AU411</f>
        <v>0</v>
      </c>
      <c r="AV341" s="77">
        <f>'3.ВС'!AV411</f>
        <v>0</v>
      </c>
      <c r="AW341" s="77">
        <f>'3.ВС'!AW411</f>
        <v>0</v>
      </c>
      <c r="AX341" s="77">
        <f>'3.ВС'!AX411</f>
        <v>572500</v>
      </c>
      <c r="AY341" s="77">
        <f>'3.ВС'!AY411</f>
        <v>572500</v>
      </c>
      <c r="AZ341" s="77">
        <f>'3.ВС'!AZ411</f>
        <v>0</v>
      </c>
      <c r="BA341" s="77">
        <f>'3.ВС'!BA411</f>
        <v>0</v>
      </c>
      <c r="BB341" s="103">
        <v>0</v>
      </c>
      <c r="BC341" s="103">
        <v>0</v>
      </c>
    </row>
    <row r="342" spans="1:55" s="11" customFormat="1" ht="45" customHeight="1" x14ac:dyDescent="0.25">
      <c r="A342" s="27" t="s">
        <v>337</v>
      </c>
      <c r="B342" s="15"/>
      <c r="C342" s="15"/>
      <c r="D342" s="15"/>
      <c r="E342" s="12">
        <v>852</v>
      </c>
      <c r="F342" s="63" t="s">
        <v>477</v>
      </c>
      <c r="G342" s="63" t="s">
        <v>431</v>
      </c>
      <c r="H342" s="60" t="s">
        <v>659</v>
      </c>
      <c r="I342" s="63" t="s">
        <v>338</v>
      </c>
      <c r="J342" s="77">
        <f t="shared" ref="J342:BA342" si="216">J343</f>
        <v>471860</v>
      </c>
      <c r="K342" s="77">
        <f t="shared" si="216"/>
        <v>471860</v>
      </c>
      <c r="L342" s="77">
        <f t="shared" si="216"/>
        <v>0</v>
      </c>
      <c r="M342" s="77">
        <f t="shared" si="216"/>
        <v>0</v>
      </c>
      <c r="N342" s="77">
        <f t="shared" si="216"/>
        <v>-52835</v>
      </c>
      <c r="O342" s="77">
        <f t="shared" si="216"/>
        <v>-52835</v>
      </c>
      <c r="P342" s="77">
        <f t="shared" si="216"/>
        <v>0</v>
      </c>
      <c r="Q342" s="77">
        <f t="shared" si="216"/>
        <v>0</v>
      </c>
      <c r="R342" s="77">
        <f t="shared" si="216"/>
        <v>419025</v>
      </c>
      <c r="S342" s="77">
        <f t="shared" si="216"/>
        <v>419025</v>
      </c>
      <c r="T342" s="77">
        <f t="shared" si="216"/>
        <v>0</v>
      </c>
      <c r="U342" s="77">
        <f t="shared" si="216"/>
        <v>0</v>
      </c>
      <c r="V342" s="77">
        <f t="shared" si="216"/>
        <v>-79352</v>
      </c>
      <c r="W342" s="77">
        <f t="shared" si="216"/>
        <v>-79352</v>
      </c>
      <c r="X342" s="77">
        <f t="shared" si="216"/>
        <v>0</v>
      </c>
      <c r="Y342" s="77">
        <f t="shared" si="216"/>
        <v>0</v>
      </c>
      <c r="Z342" s="77">
        <f t="shared" si="216"/>
        <v>339673</v>
      </c>
      <c r="AA342" s="77">
        <f t="shared" si="216"/>
        <v>339673</v>
      </c>
      <c r="AB342" s="77">
        <f t="shared" si="216"/>
        <v>0</v>
      </c>
      <c r="AC342" s="77">
        <f t="shared" si="216"/>
        <v>0</v>
      </c>
      <c r="AD342" s="77">
        <f t="shared" si="216"/>
        <v>471860</v>
      </c>
      <c r="AE342" s="77">
        <f t="shared" si="216"/>
        <v>471860</v>
      </c>
      <c r="AF342" s="77">
        <f t="shared" si="216"/>
        <v>0</v>
      </c>
      <c r="AG342" s="77">
        <f t="shared" si="216"/>
        <v>0</v>
      </c>
      <c r="AH342" s="77">
        <f t="shared" si="216"/>
        <v>0</v>
      </c>
      <c r="AI342" s="77">
        <f t="shared" si="216"/>
        <v>0</v>
      </c>
      <c r="AJ342" s="77">
        <f t="shared" si="216"/>
        <v>0</v>
      </c>
      <c r="AK342" s="77">
        <f t="shared" si="216"/>
        <v>0</v>
      </c>
      <c r="AL342" s="77">
        <f t="shared" si="216"/>
        <v>471860</v>
      </c>
      <c r="AM342" s="77">
        <f t="shared" si="216"/>
        <v>471860</v>
      </c>
      <c r="AN342" s="77">
        <f t="shared" si="216"/>
        <v>0</v>
      </c>
      <c r="AO342" s="77">
        <f t="shared" si="216"/>
        <v>0</v>
      </c>
      <c r="AP342" s="77">
        <f t="shared" si="216"/>
        <v>471860</v>
      </c>
      <c r="AQ342" s="77">
        <f t="shared" si="216"/>
        <v>471860</v>
      </c>
      <c r="AR342" s="77">
        <f t="shared" si="216"/>
        <v>0</v>
      </c>
      <c r="AS342" s="77">
        <f t="shared" si="216"/>
        <v>0</v>
      </c>
      <c r="AT342" s="77">
        <f t="shared" si="216"/>
        <v>0</v>
      </c>
      <c r="AU342" s="77">
        <f t="shared" si="216"/>
        <v>0</v>
      </c>
      <c r="AV342" s="77">
        <f t="shared" si="216"/>
        <v>0</v>
      </c>
      <c r="AW342" s="77">
        <f t="shared" si="216"/>
        <v>0</v>
      </c>
      <c r="AX342" s="77">
        <f t="shared" si="216"/>
        <v>471860</v>
      </c>
      <c r="AY342" s="77">
        <f t="shared" si="216"/>
        <v>471860</v>
      </c>
      <c r="AZ342" s="77">
        <f t="shared" si="216"/>
        <v>0</v>
      </c>
      <c r="BA342" s="77">
        <f t="shared" si="216"/>
        <v>0</v>
      </c>
      <c r="BB342" s="103">
        <v>0</v>
      </c>
      <c r="BC342" s="103">
        <v>0</v>
      </c>
    </row>
    <row r="343" spans="1:55" s="11" customFormat="1" ht="45" customHeight="1" x14ac:dyDescent="0.25">
      <c r="A343" s="27" t="s">
        <v>339</v>
      </c>
      <c r="B343" s="27"/>
      <c r="C343" s="27"/>
      <c r="D343" s="27"/>
      <c r="E343" s="12">
        <v>852</v>
      </c>
      <c r="F343" s="63" t="s">
        <v>477</v>
      </c>
      <c r="G343" s="63" t="s">
        <v>431</v>
      </c>
      <c r="H343" s="60" t="s">
        <v>659</v>
      </c>
      <c r="I343" s="63" t="s">
        <v>340</v>
      </c>
      <c r="J343" s="77">
        <f>'3.ВС'!J413</f>
        <v>471860</v>
      </c>
      <c r="K343" s="77">
        <f>'3.ВС'!K413</f>
        <v>471860</v>
      </c>
      <c r="L343" s="77">
        <f>'3.ВС'!L413</f>
        <v>0</v>
      </c>
      <c r="M343" s="77">
        <f>'3.ВС'!M413</f>
        <v>0</v>
      </c>
      <c r="N343" s="77">
        <f>'3.ВС'!N413</f>
        <v>-52835</v>
      </c>
      <c r="O343" s="77">
        <f>'3.ВС'!O413</f>
        <v>-52835</v>
      </c>
      <c r="P343" s="77">
        <f>'3.ВС'!P413</f>
        <v>0</v>
      </c>
      <c r="Q343" s="77">
        <f>'3.ВС'!Q413</f>
        <v>0</v>
      </c>
      <c r="R343" s="77">
        <f>'3.ВС'!R413</f>
        <v>419025</v>
      </c>
      <c r="S343" s="77">
        <f>'3.ВС'!S413</f>
        <v>419025</v>
      </c>
      <c r="T343" s="77">
        <f>'3.ВС'!T413</f>
        <v>0</v>
      </c>
      <c r="U343" s="77">
        <f>'3.ВС'!U413</f>
        <v>0</v>
      </c>
      <c r="V343" s="77">
        <f>'3.ВС'!V413</f>
        <v>-79352</v>
      </c>
      <c r="W343" s="77">
        <f>'3.ВС'!W413</f>
        <v>-79352</v>
      </c>
      <c r="X343" s="77">
        <f>'3.ВС'!X413</f>
        <v>0</v>
      </c>
      <c r="Y343" s="77">
        <f>'3.ВС'!Y413</f>
        <v>0</v>
      </c>
      <c r="Z343" s="77">
        <f>'3.ВС'!Z413</f>
        <v>339673</v>
      </c>
      <c r="AA343" s="77">
        <f>'3.ВС'!AA413</f>
        <v>339673</v>
      </c>
      <c r="AB343" s="77">
        <f>'3.ВС'!AB413</f>
        <v>0</v>
      </c>
      <c r="AC343" s="77">
        <f>'3.ВС'!AC413</f>
        <v>0</v>
      </c>
      <c r="AD343" s="77">
        <f>'3.ВС'!AD413</f>
        <v>471860</v>
      </c>
      <c r="AE343" s="77">
        <f>'3.ВС'!AE413</f>
        <v>471860</v>
      </c>
      <c r="AF343" s="77">
        <f>'3.ВС'!AF413</f>
        <v>0</v>
      </c>
      <c r="AG343" s="77">
        <f>'3.ВС'!AG413</f>
        <v>0</v>
      </c>
      <c r="AH343" s="77">
        <f>'3.ВС'!AH413</f>
        <v>0</v>
      </c>
      <c r="AI343" s="77">
        <f>'3.ВС'!AI413</f>
        <v>0</v>
      </c>
      <c r="AJ343" s="77">
        <f>'3.ВС'!AJ413</f>
        <v>0</v>
      </c>
      <c r="AK343" s="77">
        <f>'3.ВС'!AK413</f>
        <v>0</v>
      </c>
      <c r="AL343" s="77">
        <f>'3.ВС'!AL413</f>
        <v>471860</v>
      </c>
      <c r="AM343" s="77">
        <f>'3.ВС'!AM413</f>
        <v>471860</v>
      </c>
      <c r="AN343" s="77">
        <f>'3.ВС'!AN413</f>
        <v>0</v>
      </c>
      <c r="AO343" s="77">
        <f>'3.ВС'!AO413</f>
        <v>0</v>
      </c>
      <c r="AP343" s="77">
        <f>'3.ВС'!AP413</f>
        <v>471860</v>
      </c>
      <c r="AQ343" s="77">
        <f>'3.ВС'!AQ413</f>
        <v>471860</v>
      </c>
      <c r="AR343" s="77">
        <f>'3.ВС'!AR413</f>
        <v>0</v>
      </c>
      <c r="AS343" s="77">
        <f>'3.ВС'!AS413</f>
        <v>0</v>
      </c>
      <c r="AT343" s="77">
        <f>'3.ВС'!AT413</f>
        <v>0</v>
      </c>
      <c r="AU343" s="77">
        <f>'3.ВС'!AU413</f>
        <v>0</v>
      </c>
      <c r="AV343" s="77">
        <f>'3.ВС'!AV413</f>
        <v>0</v>
      </c>
      <c r="AW343" s="77">
        <f>'3.ВС'!AW413</f>
        <v>0</v>
      </c>
      <c r="AX343" s="77">
        <f>'3.ВС'!AX413</f>
        <v>471860</v>
      </c>
      <c r="AY343" s="77">
        <f>'3.ВС'!AY413</f>
        <v>471860</v>
      </c>
      <c r="AZ343" s="77">
        <f>'3.ВС'!AZ413</f>
        <v>0</v>
      </c>
      <c r="BA343" s="77">
        <f>'3.ВС'!BA413</f>
        <v>0</v>
      </c>
      <c r="BB343" s="103">
        <v>0</v>
      </c>
      <c r="BC343" s="103">
        <v>0</v>
      </c>
    </row>
    <row r="344" spans="1:55" s="11" customFormat="1" ht="27.75" hidden="1" customHeight="1" x14ac:dyDescent="0.25">
      <c r="A344" s="15" t="s">
        <v>354</v>
      </c>
      <c r="B344" s="12"/>
      <c r="C344" s="12"/>
      <c r="D344" s="12"/>
      <c r="E344" s="12">
        <v>852</v>
      </c>
      <c r="F344" s="63" t="s">
        <v>477</v>
      </c>
      <c r="G344" s="63" t="s">
        <v>431</v>
      </c>
      <c r="H344" s="60" t="s">
        <v>601</v>
      </c>
      <c r="I344" s="63"/>
      <c r="J344" s="77">
        <f t="shared" ref="J344:AT345" si="217">J345</f>
        <v>1226100</v>
      </c>
      <c r="K344" s="77">
        <f t="shared" si="217"/>
        <v>0</v>
      </c>
      <c r="L344" s="77">
        <f t="shared" si="217"/>
        <v>1226100</v>
      </c>
      <c r="M344" s="77">
        <f t="shared" si="217"/>
        <v>0</v>
      </c>
      <c r="N344" s="77">
        <f t="shared" si="217"/>
        <v>79900</v>
      </c>
      <c r="O344" s="77">
        <f t="shared" si="217"/>
        <v>0</v>
      </c>
      <c r="P344" s="77">
        <f t="shared" si="217"/>
        <v>79900</v>
      </c>
      <c r="Q344" s="77">
        <f t="shared" si="217"/>
        <v>0</v>
      </c>
      <c r="R344" s="77">
        <f t="shared" si="217"/>
        <v>1306000</v>
      </c>
      <c r="S344" s="77">
        <f t="shared" si="217"/>
        <v>0</v>
      </c>
      <c r="T344" s="77">
        <f t="shared" si="217"/>
        <v>1306000</v>
      </c>
      <c r="U344" s="77">
        <f t="shared" si="217"/>
        <v>0</v>
      </c>
      <c r="V344" s="77">
        <f t="shared" si="217"/>
        <v>0</v>
      </c>
      <c r="W344" s="77">
        <f t="shared" si="217"/>
        <v>0</v>
      </c>
      <c r="X344" s="77">
        <f t="shared" si="217"/>
        <v>0</v>
      </c>
      <c r="Y344" s="77">
        <f t="shared" si="217"/>
        <v>0</v>
      </c>
      <c r="Z344" s="77">
        <f t="shared" si="217"/>
        <v>1306000</v>
      </c>
      <c r="AA344" s="77">
        <f t="shared" si="217"/>
        <v>0</v>
      </c>
      <c r="AB344" s="77">
        <f t="shared" si="217"/>
        <v>1306000</v>
      </c>
      <c r="AC344" s="77">
        <f t="shared" si="217"/>
        <v>0</v>
      </c>
      <c r="AD344" s="77">
        <f t="shared" si="217"/>
        <v>1226100</v>
      </c>
      <c r="AE344" s="77">
        <f t="shared" si="217"/>
        <v>0</v>
      </c>
      <c r="AF344" s="77">
        <f t="shared" si="217"/>
        <v>1226100</v>
      </c>
      <c r="AG344" s="77">
        <f t="shared" si="217"/>
        <v>0</v>
      </c>
      <c r="AH344" s="77">
        <f t="shared" si="217"/>
        <v>0</v>
      </c>
      <c r="AI344" s="77">
        <f t="shared" si="217"/>
        <v>0</v>
      </c>
      <c r="AJ344" s="77">
        <f t="shared" si="217"/>
        <v>0</v>
      </c>
      <c r="AK344" s="77">
        <f t="shared" si="217"/>
        <v>0</v>
      </c>
      <c r="AL344" s="77">
        <f t="shared" si="217"/>
        <v>1226100</v>
      </c>
      <c r="AM344" s="77">
        <f t="shared" si="217"/>
        <v>0</v>
      </c>
      <c r="AN344" s="77">
        <f t="shared" si="217"/>
        <v>1226100</v>
      </c>
      <c r="AO344" s="77">
        <f t="shared" si="217"/>
        <v>0</v>
      </c>
      <c r="AP344" s="77">
        <f t="shared" si="217"/>
        <v>1226100</v>
      </c>
      <c r="AQ344" s="77">
        <f t="shared" si="217"/>
        <v>0</v>
      </c>
      <c r="AR344" s="77">
        <f t="shared" si="217"/>
        <v>1226100</v>
      </c>
      <c r="AS344" s="77">
        <f t="shared" si="217"/>
        <v>0</v>
      </c>
      <c r="AT344" s="77">
        <f t="shared" si="217"/>
        <v>0</v>
      </c>
      <c r="AU344" s="77">
        <f t="shared" ref="AT344:BA345" si="218">AU345</f>
        <v>0</v>
      </c>
      <c r="AV344" s="77">
        <f t="shared" si="218"/>
        <v>0</v>
      </c>
      <c r="AW344" s="77">
        <f t="shared" si="218"/>
        <v>0</v>
      </c>
      <c r="AX344" s="77">
        <f t="shared" si="218"/>
        <v>1226100</v>
      </c>
      <c r="AY344" s="77">
        <f t="shared" si="218"/>
        <v>0</v>
      </c>
      <c r="AZ344" s="77">
        <f t="shared" si="218"/>
        <v>1226100</v>
      </c>
      <c r="BA344" s="77">
        <f t="shared" si="218"/>
        <v>0</v>
      </c>
      <c r="BB344" s="103">
        <v>0</v>
      </c>
      <c r="BC344" s="103">
        <v>0</v>
      </c>
    </row>
    <row r="345" spans="1:55" s="11" customFormat="1" ht="27.75" hidden="1" customHeight="1" x14ac:dyDescent="0.25">
      <c r="A345" s="15" t="s">
        <v>333</v>
      </c>
      <c r="B345" s="12"/>
      <c r="C345" s="12"/>
      <c r="D345" s="12"/>
      <c r="E345" s="12">
        <v>852</v>
      </c>
      <c r="F345" s="63" t="s">
        <v>477</v>
      </c>
      <c r="G345" s="63" t="s">
        <v>431</v>
      </c>
      <c r="H345" s="60" t="s">
        <v>601</v>
      </c>
      <c r="I345" s="63" t="s">
        <v>334</v>
      </c>
      <c r="J345" s="77">
        <f t="shared" si="217"/>
        <v>1226100</v>
      </c>
      <c r="K345" s="77">
        <f t="shared" si="217"/>
        <v>0</v>
      </c>
      <c r="L345" s="77">
        <f t="shared" si="217"/>
        <v>1226100</v>
      </c>
      <c r="M345" s="77">
        <f t="shared" si="217"/>
        <v>0</v>
      </c>
      <c r="N345" s="77">
        <f t="shared" si="217"/>
        <v>79900</v>
      </c>
      <c r="O345" s="77">
        <f t="shared" si="217"/>
        <v>0</v>
      </c>
      <c r="P345" s="77">
        <f t="shared" si="217"/>
        <v>79900</v>
      </c>
      <c r="Q345" s="77">
        <f t="shared" si="217"/>
        <v>0</v>
      </c>
      <c r="R345" s="77">
        <f t="shared" si="217"/>
        <v>1306000</v>
      </c>
      <c r="S345" s="77">
        <f t="shared" si="217"/>
        <v>0</v>
      </c>
      <c r="T345" s="77">
        <f t="shared" si="217"/>
        <v>1306000</v>
      </c>
      <c r="U345" s="77">
        <f t="shared" si="217"/>
        <v>0</v>
      </c>
      <c r="V345" s="77">
        <f t="shared" si="217"/>
        <v>0</v>
      </c>
      <c r="W345" s="77">
        <f t="shared" si="217"/>
        <v>0</v>
      </c>
      <c r="X345" s="77">
        <f t="shared" si="217"/>
        <v>0</v>
      </c>
      <c r="Y345" s="77">
        <f t="shared" si="217"/>
        <v>0</v>
      </c>
      <c r="Z345" s="77">
        <f t="shared" si="217"/>
        <v>1306000</v>
      </c>
      <c r="AA345" s="77">
        <f t="shared" si="217"/>
        <v>0</v>
      </c>
      <c r="AB345" s="77">
        <f t="shared" si="217"/>
        <v>1306000</v>
      </c>
      <c r="AC345" s="77">
        <f t="shared" si="217"/>
        <v>0</v>
      </c>
      <c r="AD345" s="77">
        <f t="shared" si="217"/>
        <v>1226100</v>
      </c>
      <c r="AE345" s="77">
        <f t="shared" si="217"/>
        <v>0</v>
      </c>
      <c r="AF345" s="77">
        <f t="shared" si="217"/>
        <v>1226100</v>
      </c>
      <c r="AG345" s="77">
        <f t="shared" si="217"/>
        <v>0</v>
      </c>
      <c r="AH345" s="77">
        <f t="shared" si="217"/>
        <v>0</v>
      </c>
      <c r="AI345" s="77">
        <f t="shared" si="217"/>
        <v>0</v>
      </c>
      <c r="AJ345" s="77">
        <f t="shared" si="217"/>
        <v>0</v>
      </c>
      <c r="AK345" s="77">
        <f t="shared" si="217"/>
        <v>0</v>
      </c>
      <c r="AL345" s="77">
        <f t="shared" si="217"/>
        <v>1226100</v>
      </c>
      <c r="AM345" s="77">
        <f t="shared" si="217"/>
        <v>0</v>
      </c>
      <c r="AN345" s="77">
        <f t="shared" si="217"/>
        <v>1226100</v>
      </c>
      <c r="AO345" s="77">
        <f t="shared" si="217"/>
        <v>0</v>
      </c>
      <c r="AP345" s="77">
        <f t="shared" si="217"/>
        <v>1226100</v>
      </c>
      <c r="AQ345" s="77">
        <f t="shared" si="217"/>
        <v>0</v>
      </c>
      <c r="AR345" s="77">
        <f t="shared" si="217"/>
        <v>1226100</v>
      </c>
      <c r="AS345" s="77">
        <f t="shared" si="217"/>
        <v>0</v>
      </c>
      <c r="AT345" s="77">
        <f t="shared" si="218"/>
        <v>0</v>
      </c>
      <c r="AU345" s="77">
        <f t="shared" si="218"/>
        <v>0</v>
      </c>
      <c r="AV345" s="77">
        <f t="shared" si="218"/>
        <v>0</v>
      </c>
      <c r="AW345" s="77">
        <f t="shared" si="218"/>
        <v>0</v>
      </c>
      <c r="AX345" s="77">
        <f t="shared" si="218"/>
        <v>1226100</v>
      </c>
      <c r="AY345" s="77">
        <f t="shared" si="218"/>
        <v>0</v>
      </c>
      <c r="AZ345" s="77">
        <f t="shared" si="218"/>
        <v>1226100</v>
      </c>
      <c r="BA345" s="77">
        <f t="shared" si="218"/>
        <v>0</v>
      </c>
      <c r="BB345" s="103">
        <v>0</v>
      </c>
      <c r="BC345" s="103">
        <v>0</v>
      </c>
    </row>
    <row r="346" spans="1:55" s="11" customFormat="1" ht="27.75" hidden="1" customHeight="1" x14ac:dyDescent="0.25">
      <c r="A346" s="15" t="s">
        <v>647</v>
      </c>
      <c r="B346" s="12"/>
      <c r="C346" s="12"/>
      <c r="D346" s="12"/>
      <c r="E346" s="12">
        <v>852</v>
      </c>
      <c r="F346" s="63" t="s">
        <v>477</v>
      </c>
      <c r="G346" s="63" t="s">
        <v>431</v>
      </c>
      <c r="H346" s="60" t="s">
        <v>601</v>
      </c>
      <c r="I346" s="63" t="s">
        <v>336</v>
      </c>
      <c r="J346" s="77">
        <f>'3.ВС'!J416</f>
        <v>1226100</v>
      </c>
      <c r="K346" s="77">
        <f>'3.ВС'!K416</f>
        <v>0</v>
      </c>
      <c r="L346" s="77">
        <f>'3.ВС'!L416</f>
        <v>1226100</v>
      </c>
      <c r="M346" s="77">
        <f>'3.ВС'!M416</f>
        <v>0</v>
      </c>
      <c r="N346" s="77">
        <f>'3.ВС'!N416</f>
        <v>79900</v>
      </c>
      <c r="O346" s="77">
        <f>'3.ВС'!O416</f>
        <v>0</v>
      </c>
      <c r="P346" s="77">
        <f>'3.ВС'!P416</f>
        <v>79900</v>
      </c>
      <c r="Q346" s="77">
        <f>'3.ВС'!Q416</f>
        <v>0</v>
      </c>
      <c r="R346" s="77">
        <f>'3.ВС'!R416</f>
        <v>1306000</v>
      </c>
      <c r="S346" s="77">
        <f>'3.ВС'!S416</f>
        <v>0</v>
      </c>
      <c r="T346" s="77">
        <f>'3.ВС'!T416</f>
        <v>1306000</v>
      </c>
      <c r="U346" s="77">
        <f>'3.ВС'!U416</f>
        <v>0</v>
      </c>
      <c r="V346" s="77">
        <f>'3.ВС'!V416</f>
        <v>0</v>
      </c>
      <c r="W346" s="77">
        <f>'3.ВС'!W416</f>
        <v>0</v>
      </c>
      <c r="X346" s="77">
        <f>'3.ВС'!X416</f>
        <v>0</v>
      </c>
      <c r="Y346" s="77">
        <f>'3.ВС'!Y416</f>
        <v>0</v>
      </c>
      <c r="Z346" s="77">
        <f>'3.ВС'!Z416</f>
        <v>1306000</v>
      </c>
      <c r="AA346" s="77">
        <f>'3.ВС'!AA416</f>
        <v>0</v>
      </c>
      <c r="AB346" s="77">
        <f>'3.ВС'!AB416</f>
        <v>1306000</v>
      </c>
      <c r="AC346" s="77">
        <f>'3.ВС'!AC416</f>
        <v>0</v>
      </c>
      <c r="AD346" s="77">
        <f>'3.ВС'!AD416</f>
        <v>1226100</v>
      </c>
      <c r="AE346" s="77">
        <f>'3.ВС'!AE416</f>
        <v>0</v>
      </c>
      <c r="AF346" s="77">
        <f>'3.ВС'!AF416</f>
        <v>1226100</v>
      </c>
      <c r="AG346" s="77">
        <f>'3.ВС'!AG416</f>
        <v>0</v>
      </c>
      <c r="AH346" s="77">
        <f>'3.ВС'!AH416</f>
        <v>0</v>
      </c>
      <c r="AI346" s="77">
        <f>'3.ВС'!AI416</f>
        <v>0</v>
      </c>
      <c r="AJ346" s="77">
        <f>'3.ВС'!AJ416</f>
        <v>0</v>
      </c>
      <c r="AK346" s="77">
        <f>'3.ВС'!AK416</f>
        <v>0</v>
      </c>
      <c r="AL346" s="77">
        <f>'3.ВС'!AL416</f>
        <v>1226100</v>
      </c>
      <c r="AM346" s="77">
        <f>'3.ВС'!AM416</f>
        <v>0</v>
      </c>
      <c r="AN346" s="77">
        <f>'3.ВС'!AN416</f>
        <v>1226100</v>
      </c>
      <c r="AO346" s="77">
        <f>'3.ВС'!AO416</f>
        <v>0</v>
      </c>
      <c r="AP346" s="77">
        <f>'3.ВС'!AP416</f>
        <v>1226100</v>
      </c>
      <c r="AQ346" s="77">
        <f>'3.ВС'!AQ416</f>
        <v>0</v>
      </c>
      <c r="AR346" s="77">
        <f>'3.ВС'!AR416</f>
        <v>1226100</v>
      </c>
      <c r="AS346" s="77">
        <f>'3.ВС'!AS416</f>
        <v>0</v>
      </c>
      <c r="AT346" s="77">
        <f>'3.ВС'!AT416</f>
        <v>0</v>
      </c>
      <c r="AU346" s="77">
        <f>'3.ВС'!AU416</f>
        <v>0</v>
      </c>
      <c r="AV346" s="77">
        <f>'3.ВС'!AV416</f>
        <v>0</v>
      </c>
      <c r="AW346" s="77">
        <f>'3.ВС'!AW416</f>
        <v>0</v>
      </c>
      <c r="AX346" s="77">
        <f>'3.ВС'!AX416</f>
        <v>1226100</v>
      </c>
      <c r="AY346" s="77">
        <f>'3.ВС'!AY416</f>
        <v>0</v>
      </c>
      <c r="AZ346" s="77">
        <f>'3.ВС'!AZ416</f>
        <v>1226100</v>
      </c>
      <c r="BA346" s="77">
        <f>'3.ВС'!BA416</f>
        <v>0</v>
      </c>
      <c r="BB346" s="103">
        <v>0</v>
      </c>
      <c r="BC346" s="103">
        <v>0</v>
      </c>
    </row>
    <row r="347" spans="1:55" s="11" customFormat="1" ht="45.75" customHeight="1" x14ac:dyDescent="0.25">
      <c r="A347" s="15" t="s">
        <v>602</v>
      </c>
      <c r="B347" s="27"/>
      <c r="C347" s="27"/>
      <c r="D347" s="27"/>
      <c r="E347" s="12">
        <v>852</v>
      </c>
      <c r="F347" s="63" t="s">
        <v>477</v>
      </c>
      <c r="G347" s="63" t="s">
        <v>431</v>
      </c>
      <c r="H347" s="60" t="s">
        <v>603</v>
      </c>
      <c r="I347" s="63"/>
      <c r="J347" s="77">
        <f t="shared" ref="J347:BA347" si="219">J348+J350+J352</f>
        <v>15609100</v>
      </c>
      <c r="K347" s="77">
        <f t="shared" si="219"/>
        <v>0</v>
      </c>
      <c r="L347" s="77">
        <f t="shared" si="219"/>
        <v>15609100</v>
      </c>
      <c r="M347" s="77">
        <f t="shared" si="219"/>
        <v>0</v>
      </c>
      <c r="N347" s="77">
        <f t="shared" si="219"/>
        <v>1798951</v>
      </c>
      <c r="O347" s="77">
        <f t="shared" si="219"/>
        <v>0</v>
      </c>
      <c r="P347" s="77">
        <f t="shared" si="219"/>
        <v>1798951</v>
      </c>
      <c r="Q347" s="77">
        <f t="shared" si="219"/>
        <v>0</v>
      </c>
      <c r="R347" s="77">
        <f t="shared" si="219"/>
        <v>17408051</v>
      </c>
      <c r="S347" s="77">
        <f t="shared" si="219"/>
        <v>0</v>
      </c>
      <c r="T347" s="77">
        <f t="shared" si="219"/>
        <v>17408051</v>
      </c>
      <c r="U347" s="77">
        <f t="shared" si="219"/>
        <v>0</v>
      </c>
      <c r="V347" s="77">
        <f t="shared" si="219"/>
        <v>468396</v>
      </c>
      <c r="W347" s="77">
        <f t="shared" si="219"/>
        <v>0</v>
      </c>
      <c r="X347" s="77">
        <f t="shared" si="219"/>
        <v>468396</v>
      </c>
      <c r="Y347" s="77">
        <f t="shared" si="219"/>
        <v>0</v>
      </c>
      <c r="Z347" s="77">
        <f t="shared" si="219"/>
        <v>17876447</v>
      </c>
      <c r="AA347" s="77">
        <f t="shared" si="219"/>
        <v>0</v>
      </c>
      <c r="AB347" s="77">
        <f t="shared" si="219"/>
        <v>17876447</v>
      </c>
      <c r="AC347" s="77">
        <f t="shared" si="219"/>
        <v>0</v>
      </c>
      <c r="AD347" s="77">
        <f t="shared" si="219"/>
        <v>14563800</v>
      </c>
      <c r="AE347" s="77">
        <f t="shared" si="219"/>
        <v>0</v>
      </c>
      <c r="AF347" s="77">
        <f t="shared" si="219"/>
        <v>14563800</v>
      </c>
      <c r="AG347" s="77">
        <f t="shared" si="219"/>
        <v>0</v>
      </c>
      <c r="AH347" s="77">
        <f t="shared" si="219"/>
        <v>0</v>
      </c>
      <c r="AI347" s="77">
        <f t="shared" si="219"/>
        <v>0</v>
      </c>
      <c r="AJ347" s="77">
        <f t="shared" si="219"/>
        <v>0</v>
      </c>
      <c r="AK347" s="77">
        <f t="shared" si="219"/>
        <v>0</v>
      </c>
      <c r="AL347" s="77">
        <f t="shared" si="219"/>
        <v>14563800</v>
      </c>
      <c r="AM347" s="77">
        <f t="shared" si="219"/>
        <v>0</v>
      </c>
      <c r="AN347" s="77">
        <f t="shared" si="219"/>
        <v>14563800</v>
      </c>
      <c r="AO347" s="77">
        <f t="shared" si="219"/>
        <v>0</v>
      </c>
      <c r="AP347" s="77">
        <f t="shared" si="219"/>
        <v>14563800</v>
      </c>
      <c r="AQ347" s="77">
        <f t="shared" si="219"/>
        <v>0</v>
      </c>
      <c r="AR347" s="77">
        <f t="shared" si="219"/>
        <v>14563800</v>
      </c>
      <c r="AS347" s="77">
        <f t="shared" si="219"/>
        <v>0</v>
      </c>
      <c r="AT347" s="77">
        <f t="shared" si="219"/>
        <v>0</v>
      </c>
      <c r="AU347" s="77">
        <f t="shared" si="219"/>
        <v>0</v>
      </c>
      <c r="AV347" s="77">
        <f t="shared" si="219"/>
        <v>0</v>
      </c>
      <c r="AW347" s="77">
        <f t="shared" si="219"/>
        <v>0</v>
      </c>
      <c r="AX347" s="77">
        <f t="shared" si="219"/>
        <v>14563800</v>
      </c>
      <c r="AY347" s="77">
        <f t="shared" si="219"/>
        <v>0</v>
      </c>
      <c r="AZ347" s="77">
        <f t="shared" si="219"/>
        <v>14563800</v>
      </c>
      <c r="BA347" s="77">
        <f t="shared" si="219"/>
        <v>0</v>
      </c>
      <c r="BB347" s="103">
        <v>0</v>
      </c>
      <c r="BC347" s="103">
        <v>0</v>
      </c>
    </row>
    <row r="348" spans="1:55" s="11" customFormat="1" ht="90.75" customHeight="1" x14ac:dyDescent="0.25">
      <c r="A348" s="15" t="s">
        <v>333</v>
      </c>
      <c r="B348" s="12"/>
      <c r="C348" s="12"/>
      <c r="D348" s="12"/>
      <c r="E348" s="12">
        <v>852</v>
      </c>
      <c r="F348" s="63" t="s">
        <v>477</v>
      </c>
      <c r="G348" s="63" t="s">
        <v>431</v>
      </c>
      <c r="H348" s="60" t="s">
        <v>603</v>
      </c>
      <c r="I348" s="63" t="s">
        <v>334</v>
      </c>
      <c r="J348" s="77">
        <f t="shared" ref="J348:BA348" si="220">J349</f>
        <v>14508100</v>
      </c>
      <c r="K348" s="77">
        <f t="shared" si="220"/>
        <v>0</v>
      </c>
      <c r="L348" s="77">
        <f t="shared" si="220"/>
        <v>14508100</v>
      </c>
      <c r="M348" s="77">
        <f t="shared" si="220"/>
        <v>0</v>
      </c>
      <c r="N348" s="77">
        <f t="shared" si="220"/>
        <v>1795000</v>
      </c>
      <c r="O348" s="77">
        <f t="shared" si="220"/>
        <v>0</v>
      </c>
      <c r="P348" s="77">
        <f t="shared" si="220"/>
        <v>1795000</v>
      </c>
      <c r="Q348" s="77">
        <f t="shared" si="220"/>
        <v>0</v>
      </c>
      <c r="R348" s="77">
        <f t="shared" si="220"/>
        <v>16303100</v>
      </c>
      <c r="S348" s="77">
        <f t="shared" si="220"/>
        <v>0</v>
      </c>
      <c r="T348" s="77">
        <f t="shared" si="220"/>
        <v>16303100</v>
      </c>
      <c r="U348" s="77">
        <f t="shared" si="220"/>
        <v>0</v>
      </c>
      <c r="V348" s="77">
        <f t="shared" si="220"/>
        <v>468396</v>
      </c>
      <c r="W348" s="77">
        <f t="shared" si="220"/>
        <v>0</v>
      </c>
      <c r="X348" s="77">
        <f t="shared" si="220"/>
        <v>468396</v>
      </c>
      <c r="Y348" s="77">
        <f t="shared" si="220"/>
        <v>0</v>
      </c>
      <c r="Z348" s="77">
        <f t="shared" si="220"/>
        <v>16771496</v>
      </c>
      <c r="AA348" s="77">
        <f t="shared" si="220"/>
        <v>0</v>
      </c>
      <c r="AB348" s="77">
        <f t="shared" si="220"/>
        <v>16771496</v>
      </c>
      <c r="AC348" s="77">
        <f t="shared" si="220"/>
        <v>0</v>
      </c>
      <c r="AD348" s="77">
        <f t="shared" si="220"/>
        <v>14508100</v>
      </c>
      <c r="AE348" s="77">
        <f t="shared" si="220"/>
        <v>0</v>
      </c>
      <c r="AF348" s="77">
        <f t="shared" si="220"/>
        <v>14508100</v>
      </c>
      <c r="AG348" s="77">
        <f t="shared" si="220"/>
        <v>0</v>
      </c>
      <c r="AH348" s="77">
        <f t="shared" si="220"/>
        <v>0</v>
      </c>
      <c r="AI348" s="77">
        <f t="shared" si="220"/>
        <v>0</v>
      </c>
      <c r="AJ348" s="77">
        <f t="shared" si="220"/>
        <v>0</v>
      </c>
      <c r="AK348" s="77">
        <f t="shared" si="220"/>
        <v>0</v>
      </c>
      <c r="AL348" s="77">
        <f t="shared" si="220"/>
        <v>14508100</v>
      </c>
      <c r="AM348" s="77">
        <f t="shared" si="220"/>
        <v>0</v>
      </c>
      <c r="AN348" s="77">
        <f t="shared" si="220"/>
        <v>14508100</v>
      </c>
      <c r="AO348" s="77">
        <f t="shared" si="220"/>
        <v>0</v>
      </c>
      <c r="AP348" s="77">
        <f t="shared" si="220"/>
        <v>14508100</v>
      </c>
      <c r="AQ348" s="77">
        <f t="shared" si="220"/>
        <v>0</v>
      </c>
      <c r="AR348" s="77">
        <f t="shared" si="220"/>
        <v>14508100</v>
      </c>
      <c r="AS348" s="77">
        <f t="shared" si="220"/>
        <v>0</v>
      </c>
      <c r="AT348" s="77">
        <f t="shared" si="220"/>
        <v>0</v>
      </c>
      <c r="AU348" s="77">
        <f t="shared" si="220"/>
        <v>0</v>
      </c>
      <c r="AV348" s="77">
        <f t="shared" si="220"/>
        <v>0</v>
      </c>
      <c r="AW348" s="77">
        <f t="shared" si="220"/>
        <v>0</v>
      </c>
      <c r="AX348" s="77">
        <f t="shared" si="220"/>
        <v>14508100</v>
      </c>
      <c r="AY348" s="77">
        <f t="shared" si="220"/>
        <v>0</v>
      </c>
      <c r="AZ348" s="77">
        <f t="shared" si="220"/>
        <v>14508100</v>
      </c>
      <c r="BA348" s="77">
        <f t="shared" si="220"/>
        <v>0</v>
      </c>
      <c r="BB348" s="103">
        <v>0</v>
      </c>
      <c r="BC348" s="103">
        <v>0</v>
      </c>
    </row>
    <row r="349" spans="1:55" s="11" customFormat="1" ht="34.5" customHeight="1" x14ac:dyDescent="0.25">
      <c r="A349" s="15" t="s">
        <v>647</v>
      </c>
      <c r="B349" s="12"/>
      <c r="C349" s="12"/>
      <c r="D349" s="12"/>
      <c r="E349" s="12">
        <v>852</v>
      </c>
      <c r="F349" s="63" t="s">
        <v>477</v>
      </c>
      <c r="G349" s="63" t="s">
        <v>431</v>
      </c>
      <c r="H349" s="60" t="s">
        <v>603</v>
      </c>
      <c r="I349" s="63" t="s">
        <v>336</v>
      </c>
      <c r="J349" s="77">
        <f>'3.ВС'!J419</f>
        <v>14508100</v>
      </c>
      <c r="K349" s="77">
        <f>'3.ВС'!K419</f>
        <v>0</v>
      </c>
      <c r="L349" s="77">
        <f>'3.ВС'!L419</f>
        <v>14508100</v>
      </c>
      <c r="M349" s="77">
        <f>'3.ВС'!M419</f>
        <v>0</v>
      </c>
      <c r="N349" s="77">
        <f>'3.ВС'!N419</f>
        <v>1795000</v>
      </c>
      <c r="O349" s="77">
        <f>'3.ВС'!O419</f>
        <v>0</v>
      </c>
      <c r="P349" s="77">
        <f>'3.ВС'!P419</f>
        <v>1795000</v>
      </c>
      <c r="Q349" s="77">
        <f>'3.ВС'!Q419</f>
        <v>0</v>
      </c>
      <c r="R349" s="77">
        <f>'3.ВС'!R419</f>
        <v>16303100</v>
      </c>
      <c r="S349" s="77">
        <f>'3.ВС'!S419</f>
        <v>0</v>
      </c>
      <c r="T349" s="77">
        <f>'3.ВС'!T419</f>
        <v>16303100</v>
      </c>
      <c r="U349" s="77">
        <f>'3.ВС'!U419</f>
        <v>0</v>
      </c>
      <c r="V349" s="77">
        <f>'3.ВС'!V419</f>
        <v>468396</v>
      </c>
      <c r="W349" s="77">
        <f>'3.ВС'!W419</f>
        <v>0</v>
      </c>
      <c r="X349" s="77">
        <f>'3.ВС'!X419</f>
        <v>468396</v>
      </c>
      <c r="Y349" s="77">
        <f>'3.ВС'!Y419</f>
        <v>0</v>
      </c>
      <c r="Z349" s="77">
        <f>'3.ВС'!Z419</f>
        <v>16771496</v>
      </c>
      <c r="AA349" s="77">
        <f>'3.ВС'!AA419</f>
        <v>0</v>
      </c>
      <c r="AB349" s="77">
        <f>'3.ВС'!AB419</f>
        <v>16771496</v>
      </c>
      <c r="AC349" s="77">
        <f>'3.ВС'!AC419</f>
        <v>0</v>
      </c>
      <c r="AD349" s="77">
        <f>'3.ВС'!AD419</f>
        <v>14508100</v>
      </c>
      <c r="AE349" s="77">
        <f>'3.ВС'!AE419</f>
        <v>0</v>
      </c>
      <c r="AF349" s="77">
        <f>'3.ВС'!AF419</f>
        <v>14508100</v>
      </c>
      <c r="AG349" s="77">
        <f>'3.ВС'!AG419</f>
        <v>0</v>
      </c>
      <c r="AH349" s="77">
        <f>'3.ВС'!AH419</f>
        <v>0</v>
      </c>
      <c r="AI349" s="77">
        <f>'3.ВС'!AI419</f>
        <v>0</v>
      </c>
      <c r="AJ349" s="77">
        <f>'3.ВС'!AJ419</f>
        <v>0</v>
      </c>
      <c r="AK349" s="77">
        <f>'3.ВС'!AK419</f>
        <v>0</v>
      </c>
      <c r="AL349" s="77">
        <f>'3.ВС'!AL419</f>
        <v>14508100</v>
      </c>
      <c r="AM349" s="77">
        <f>'3.ВС'!AM419</f>
        <v>0</v>
      </c>
      <c r="AN349" s="77">
        <f>'3.ВС'!AN419</f>
        <v>14508100</v>
      </c>
      <c r="AO349" s="77">
        <f>'3.ВС'!AO419</f>
        <v>0</v>
      </c>
      <c r="AP349" s="77">
        <f>'3.ВС'!AP419</f>
        <v>14508100</v>
      </c>
      <c r="AQ349" s="77">
        <f>'3.ВС'!AQ419</f>
        <v>0</v>
      </c>
      <c r="AR349" s="77">
        <f>'3.ВС'!AR419</f>
        <v>14508100</v>
      </c>
      <c r="AS349" s="77">
        <f>'3.ВС'!AS419</f>
        <v>0</v>
      </c>
      <c r="AT349" s="77">
        <f>'3.ВС'!AT419</f>
        <v>0</v>
      </c>
      <c r="AU349" s="77">
        <f>'3.ВС'!AU419</f>
        <v>0</v>
      </c>
      <c r="AV349" s="77">
        <f>'3.ВС'!AV419</f>
        <v>0</v>
      </c>
      <c r="AW349" s="77">
        <f>'3.ВС'!AW419</f>
        <v>0</v>
      </c>
      <c r="AX349" s="77">
        <f>'3.ВС'!AX419</f>
        <v>14508100</v>
      </c>
      <c r="AY349" s="77">
        <f>'3.ВС'!AY419</f>
        <v>0</v>
      </c>
      <c r="AZ349" s="77">
        <f>'3.ВС'!AZ419</f>
        <v>14508100</v>
      </c>
      <c r="BA349" s="77">
        <f>'3.ВС'!BA419</f>
        <v>0</v>
      </c>
      <c r="BB349" s="103">
        <v>0</v>
      </c>
      <c r="BC349" s="103">
        <v>0</v>
      </c>
    </row>
    <row r="350" spans="1:55" s="11" customFormat="1" ht="27.75" hidden="1" customHeight="1" x14ac:dyDescent="0.25">
      <c r="A350" s="27" t="s">
        <v>337</v>
      </c>
      <c r="B350" s="15"/>
      <c r="C350" s="15"/>
      <c r="D350" s="15"/>
      <c r="E350" s="12">
        <v>852</v>
      </c>
      <c r="F350" s="63" t="s">
        <v>477</v>
      </c>
      <c r="G350" s="63" t="s">
        <v>431</v>
      </c>
      <c r="H350" s="60" t="s">
        <v>603</v>
      </c>
      <c r="I350" s="63" t="s">
        <v>338</v>
      </c>
      <c r="J350" s="77">
        <f t="shared" ref="J350:BA350" si="221">J351</f>
        <v>1084300</v>
      </c>
      <c r="K350" s="77">
        <f t="shared" si="221"/>
        <v>0</v>
      </c>
      <c r="L350" s="77">
        <f t="shared" si="221"/>
        <v>1084300</v>
      </c>
      <c r="M350" s="77">
        <f t="shared" si="221"/>
        <v>0</v>
      </c>
      <c r="N350" s="77">
        <f t="shared" si="221"/>
        <v>0</v>
      </c>
      <c r="O350" s="77">
        <f t="shared" si="221"/>
        <v>0</v>
      </c>
      <c r="P350" s="77">
        <f t="shared" si="221"/>
        <v>0</v>
      </c>
      <c r="Q350" s="77">
        <f t="shared" si="221"/>
        <v>0</v>
      </c>
      <c r="R350" s="77">
        <f t="shared" si="221"/>
        <v>1084300</v>
      </c>
      <c r="S350" s="77">
        <f t="shared" si="221"/>
        <v>0</v>
      </c>
      <c r="T350" s="77">
        <f t="shared" si="221"/>
        <v>1084300</v>
      </c>
      <c r="U350" s="77">
        <f t="shared" si="221"/>
        <v>0</v>
      </c>
      <c r="V350" s="77">
        <f t="shared" si="221"/>
        <v>0</v>
      </c>
      <c r="W350" s="77">
        <f t="shared" si="221"/>
        <v>0</v>
      </c>
      <c r="X350" s="77">
        <f t="shared" si="221"/>
        <v>0</v>
      </c>
      <c r="Y350" s="77">
        <f t="shared" si="221"/>
        <v>0</v>
      </c>
      <c r="Z350" s="77">
        <f t="shared" si="221"/>
        <v>1084300</v>
      </c>
      <c r="AA350" s="77">
        <f t="shared" si="221"/>
        <v>0</v>
      </c>
      <c r="AB350" s="77">
        <f t="shared" si="221"/>
        <v>1084300</v>
      </c>
      <c r="AC350" s="77">
        <f t="shared" si="221"/>
        <v>0</v>
      </c>
      <c r="AD350" s="77">
        <f t="shared" si="221"/>
        <v>47200</v>
      </c>
      <c r="AE350" s="77">
        <f t="shared" si="221"/>
        <v>0</v>
      </c>
      <c r="AF350" s="77">
        <f t="shared" si="221"/>
        <v>47200</v>
      </c>
      <c r="AG350" s="77">
        <f t="shared" si="221"/>
        <v>0</v>
      </c>
      <c r="AH350" s="77">
        <f t="shared" si="221"/>
        <v>0</v>
      </c>
      <c r="AI350" s="77">
        <f t="shared" si="221"/>
        <v>0</v>
      </c>
      <c r="AJ350" s="77">
        <f t="shared" si="221"/>
        <v>0</v>
      </c>
      <c r="AK350" s="77">
        <f t="shared" si="221"/>
        <v>0</v>
      </c>
      <c r="AL350" s="77">
        <f t="shared" si="221"/>
        <v>47200</v>
      </c>
      <c r="AM350" s="77">
        <f t="shared" si="221"/>
        <v>0</v>
      </c>
      <c r="AN350" s="77">
        <f t="shared" si="221"/>
        <v>47200</v>
      </c>
      <c r="AO350" s="77">
        <f t="shared" si="221"/>
        <v>0</v>
      </c>
      <c r="AP350" s="77">
        <f t="shared" si="221"/>
        <v>47200</v>
      </c>
      <c r="AQ350" s="77">
        <f t="shared" si="221"/>
        <v>0</v>
      </c>
      <c r="AR350" s="77">
        <f t="shared" si="221"/>
        <v>47200</v>
      </c>
      <c r="AS350" s="77">
        <f t="shared" si="221"/>
        <v>0</v>
      </c>
      <c r="AT350" s="77">
        <f t="shared" si="221"/>
        <v>0</v>
      </c>
      <c r="AU350" s="77">
        <f t="shared" si="221"/>
        <v>0</v>
      </c>
      <c r="AV350" s="77">
        <f t="shared" si="221"/>
        <v>0</v>
      </c>
      <c r="AW350" s="77">
        <f t="shared" si="221"/>
        <v>0</v>
      </c>
      <c r="AX350" s="77">
        <f t="shared" si="221"/>
        <v>47200</v>
      </c>
      <c r="AY350" s="77">
        <f t="shared" si="221"/>
        <v>0</v>
      </c>
      <c r="AZ350" s="77">
        <f t="shared" si="221"/>
        <v>47200</v>
      </c>
      <c r="BA350" s="77">
        <f t="shared" si="221"/>
        <v>0</v>
      </c>
      <c r="BB350" s="103">
        <v>0</v>
      </c>
      <c r="BC350" s="103">
        <v>0</v>
      </c>
    </row>
    <row r="351" spans="1:55" s="11" customFormat="1" ht="27.75" hidden="1" customHeight="1" x14ac:dyDescent="0.25">
      <c r="A351" s="27" t="s">
        <v>339</v>
      </c>
      <c r="B351" s="27"/>
      <c r="C351" s="27"/>
      <c r="D351" s="27"/>
      <c r="E351" s="12">
        <v>852</v>
      </c>
      <c r="F351" s="63" t="s">
        <v>477</v>
      </c>
      <c r="G351" s="63" t="s">
        <v>431</v>
      </c>
      <c r="H351" s="60" t="s">
        <v>603</v>
      </c>
      <c r="I351" s="63" t="s">
        <v>340</v>
      </c>
      <c r="J351" s="77">
        <f>'3.ВС'!J421</f>
        <v>1084300</v>
      </c>
      <c r="K351" s="77">
        <f>'3.ВС'!K421</f>
        <v>0</v>
      </c>
      <c r="L351" s="77">
        <f>'3.ВС'!L421</f>
        <v>1084300</v>
      </c>
      <c r="M351" s="77">
        <f>'3.ВС'!M421</f>
        <v>0</v>
      </c>
      <c r="N351" s="77">
        <f>'3.ВС'!N421</f>
        <v>0</v>
      </c>
      <c r="O351" s="77">
        <f>'3.ВС'!O421</f>
        <v>0</v>
      </c>
      <c r="P351" s="77">
        <f>'3.ВС'!P421</f>
        <v>0</v>
      </c>
      <c r="Q351" s="77">
        <f>'3.ВС'!Q421</f>
        <v>0</v>
      </c>
      <c r="R351" s="77">
        <f>'3.ВС'!R421</f>
        <v>1084300</v>
      </c>
      <c r="S351" s="77">
        <f>'3.ВС'!S421</f>
        <v>0</v>
      </c>
      <c r="T351" s="77">
        <f>'3.ВС'!T421</f>
        <v>1084300</v>
      </c>
      <c r="U351" s="77">
        <f>'3.ВС'!U421</f>
        <v>0</v>
      </c>
      <c r="V351" s="77">
        <f>'3.ВС'!V421</f>
        <v>0</v>
      </c>
      <c r="W351" s="77">
        <f>'3.ВС'!W421</f>
        <v>0</v>
      </c>
      <c r="X351" s="77">
        <f>'3.ВС'!X421</f>
        <v>0</v>
      </c>
      <c r="Y351" s="77">
        <f>'3.ВС'!Y421</f>
        <v>0</v>
      </c>
      <c r="Z351" s="77">
        <f>'3.ВС'!Z421</f>
        <v>1084300</v>
      </c>
      <c r="AA351" s="77">
        <f>'3.ВС'!AA421</f>
        <v>0</v>
      </c>
      <c r="AB351" s="77">
        <f>'3.ВС'!AB421</f>
        <v>1084300</v>
      </c>
      <c r="AC351" s="77">
        <f>'3.ВС'!AC421</f>
        <v>0</v>
      </c>
      <c r="AD351" s="77">
        <f>'3.ВС'!AD421</f>
        <v>47200</v>
      </c>
      <c r="AE351" s="77">
        <f>'3.ВС'!AE421</f>
        <v>0</v>
      </c>
      <c r="AF351" s="77">
        <f>'3.ВС'!AF421</f>
        <v>47200</v>
      </c>
      <c r="AG351" s="77">
        <f>'3.ВС'!AG421</f>
        <v>0</v>
      </c>
      <c r="AH351" s="77">
        <f>'3.ВС'!AH421</f>
        <v>0</v>
      </c>
      <c r="AI351" s="77">
        <f>'3.ВС'!AI421</f>
        <v>0</v>
      </c>
      <c r="AJ351" s="77">
        <f>'3.ВС'!AJ421</f>
        <v>0</v>
      </c>
      <c r="AK351" s="77">
        <f>'3.ВС'!AK421</f>
        <v>0</v>
      </c>
      <c r="AL351" s="77">
        <f>'3.ВС'!AL421</f>
        <v>47200</v>
      </c>
      <c r="AM351" s="77">
        <f>'3.ВС'!AM421</f>
        <v>0</v>
      </c>
      <c r="AN351" s="77">
        <f>'3.ВС'!AN421</f>
        <v>47200</v>
      </c>
      <c r="AO351" s="77">
        <f>'3.ВС'!AO421</f>
        <v>0</v>
      </c>
      <c r="AP351" s="77">
        <f>'3.ВС'!AP421</f>
        <v>47200</v>
      </c>
      <c r="AQ351" s="77">
        <f>'3.ВС'!AQ421</f>
        <v>0</v>
      </c>
      <c r="AR351" s="77">
        <f>'3.ВС'!AR421</f>
        <v>47200</v>
      </c>
      <c r="AS351" s="77">
        <f>'3.ВС'!AS421</f>
        <v>0</v>
      </c>
      <c r="AT351" s="77">
        <f>'3.ВС'!AT421</f>
        <v>0</v>
      </c>
      <c r="AU351" s="77">
        <f>'3.ВС'!AU421</f>
        <v>0</v>
      </c>
      <c r="AV351" s="77">
        <f>'3.ВС'!AV421</f>
        <v>0</v>
      </c>
      <c r="AW351" s="77">
        <f>'3.ВС'!AW421</f>
        <v>0</v>
      </c>
      <c r="AX351" s="77">
        <f>'3.ВС'!AX421</f>
        <v>47200</v>
      </c>
      <c r="AY351" s="77">
        <f>'3.ВС'!AY421</f>
        <v>0</v>
      </c>
      <c r="AZ351" s="77">
        <f>'3.ВС'!AZ421</f>
        <v>47200</v>
      </c>
      <c r="BA351" s="77">
        <f>'3.ВС'!BA421</f>
        <v>0</v>
      </c>
      <c r="BB351" s="103">
        <v>0</v>
      </c>
      <c r="BC351" s="103">
        <v>0</v>
      </c>
    </row>
    <row r="352" spans="1:55" s="11" customFormat="1" ht="27.75" hidden="1" customHeight="1" x14ac:dyDescent="0.25">
      <c r="A352" s="27" t="s">
        <v>360</v>
      </c>
      <c r="B352" s="27"/>
      <c r="C352" s="27"/>
      <c r="D352" s="27"/>
      <c r="E352" s="12">
        <v>852</v>
      </c>
      <c r="F352" s="63" t="s">
        <v>477</v>
      </c>
      <c r="G352" s="63" t="s">
        <v>431</v>
      </c>
      <c r="H352" s="60" t="s">
        <v>603</v>
      </c>
      <c r="I352" s="63" t="s">
        <v>361</v>
      </c>
      <c r="J352" s="77">
        <f t="shared" ref="J352:BA352" si="222">J353</f>
        <v>16700</v>
      </c>
      <c r="K352" s="77">
        <f t="shared" si="222"/>
        <v>0</v>
      </c>
      <c r="L352" s="77">
        <f t="shared" si="222"/>
        <v>16700</v>
      </c>
      <c r="M352" s="77">
        <f t="shared" si="222"/>
        <v>0</v>
      </c>
      <c r="N352" s="77">
        <f t="shared" si="222"/>
        <v>3951</v>
      </c>
      <c r="O352" s="77">
        <f t="shared" si="222"/>
        <v>0</v>
      </c>
      <c r="P352" s="77">
        <f t="shared" si="222"/>
        <v>3951</v>
      </c>
      <c r="Q352" s="77">
        <f t="shared" si="222"/>
        <v>0</v>
      </c>
      <c r="R352" s="77">
        <f t="shared" si="222"/>
        <v>20651</v>
      </c>
      <c r="S352" s="77">
        <f t="shared" si="222"/>
        <v>0</v>
      </c>
      <c r="T352" s="77">
        <f t="shared" si="222"/>
        <v>20651</v>
      </c>
      <c r="U352" s="77">
        <f t="shared" si="222"/>
        <v>0</v>
      </c>
      <c r="V352" s="77">
        <f t="shared" si="222"/>
        <v>0</v>
      </c>
      <c r="W352" s="77">
        <f t="shared" si="222"/>
        <v>0</v>
      </c>
      <c r="X352" s="77">
        <f t="shared" si="222"/>
        <v>0</v>
      </c>
      <c r="Y352" s="77">
        <f t="shared" si="222"/>
        <v>0</v>
      </c>
      <c r="Z352" s="77">
        <f t="shared" si="222"/>
        <v>20651</v>
      </c>
      <c r="AA352" s="77">
        <f t="shared" si="222"/>
        <v>0</v>
      </c>
      <c r="AB352" s="77">
        <f t="shared" si="222"/>
        <v>20651</v>
      </c>
      <c r="AC352" s="77">
        <f t="shared" si="222"/>
        <v>0</v>
      </c>
      <c r="AD352" s="77">
        <f t="shared" si="222"/>
        <v>8500</v>
      </c>
      <c r="AE352" s="77">
        <f t="shared" si="222"/>
        <v>0</v>
      </c>
      <c r="AF352" s="77">
        <f t="shared" si="222"/>
        <v>8500</v>
      </c>
      <c r="AG352" s="77">
        <f t="shared" si="222"/>
        <v>0</v>
      </c>
      <c r="AH352" s="77">
        <f t="shared" si="222"/>
        <v>0</v>
      </c>
      <c r="AI352" s="77">
        <f t="shared" si="222"/>
        <v>0</v>
      </c>
      <c r="AJ352" s="77">
        <f t="shared" si="222"/>
        <v>0</v>
      </c>
      <c r="AK352" s="77">
        <f t="shared" si="222"/>
        <v>0</v>
      </c>
      <c r="AL352" s="77">
        <f t="shared" si="222"/>
        <v>8500</v>
      </c>
      <c r="AM352" s="77">
        <f t="shared" si="222"/>
        <v>0</v>
      </c>
      <c r="AN352" s="77">
        <f t="shared" si="222"/>
        <v>8500</v>
      </c>
      <c r="AO352" s="77">
        <f t="shared" si="222"/>
        <v>0</v>
      </c>
      <c r="AP352" s="77">
        <f t="shared" si="222"/>
        <v>8500</v>
      </c>
      <c r="AQ352" s="77">
        <f t="shared" si="222"/>
        <v>0</v>
      </c>
      <c r="AR352" s="77">
        <f t="shared" si="222"/>
        <v>8500</v>
      </c>
      <c r="AS352" s="77">
        <f t="shared" si="222"/>
        <v>0</v>
      </c>
      <c r="AT352" s="77">
        <f t="shared" si="222"/>
        <v>0</v>
      </c>
      <c r="AU352" s="77">
        <f t="shared" si="222"/>
        <v>0</v>
      </c>
      <c r="AV352" s="77">
        <f t="shared" si="222"/>
        <v>0</v>
      </c>
      <c r="AW352" s="77">
        <f t="shared" si="222"/>
        <v>0</v>
      </c>
      <c r="AX352" s="77">
        <f t="shared" si="222"/>
        <v>8500</v>
      </c>
      <c r="AY352" s="77">
        <f t="shared" si="222"/>
        <v>0</v>
      </c>
      <c r="AZ352" s="77">
        <f t="shared" si="222"/>
        <v>8500</v>
      </c>
      <c r="BA352" s="77">
        <f t="shared" si="222"/>
        <v>0</v>
      </c>
      <c r="BB352" s="103">
        <v>0</v>
      </c>
      <c r="BC352" s="103">
        <v>0</v>
      </c>
    </row>
    <row r="353" spans="1:55" s="11" customFormat="1" ht="27.75" hidden="1" customHeight="1" x14ac:dyDescent="0.25">
      <c r="A353" s="27" t="s">
        <v>362</v>
      </c>
      <c r="B353" s="27"/>
      <c r="C353" s="27"/>
      <c r="D353" s="27"/>
      <c r="E353" s="12">
        <v>852</v>
      </c>
      <c r="F353" s="63" t="s">
        <v>477</v>
      </c>
      <c r="G353" s="63" t="s">
        <v>431</v>
      </c>
      <c r="H353" s="60" t="s">
        <v>603</v>
      </c>
      <c r="I353" s="63" t="s">
        <v>363</v>
      </c>
      <c r="J353" s="77">
        <f>'3.ВС'!J423</f>
        <v>16700</v>
      </c>
      <c r="K353" s="77">
        <f>'3.ВС'!K423</f>
        <v>0</v>
      </c>
      <c r="L353" s="77">
        <f>'3.ВС'!L423</f>
        <v>16700</v>
      </c>
      <c r="M353" s="77">
        <f>'3.ВС'!M423</f>
        <v>0</v>
      </c>
      <c r="N353" s="77">
        <f>'3.ВС'!N423</f>
        <v>3951</v>
      </c>
      <c r="O353" s="77">
        <f>'3.ВС'!O423</f>
        <v>0</v>
      </c>
      <c r="P353" s="77">
        <f>'3.ВС'!P423</f>
        <v>3951</v>
      </c>
      <c r="Q353" s="77">
        <f>'3.ВС'!Q423</f>
        <v>0</v>
      </c>
      <c r="R353" s="77">
        <f>'3.ВС'!R423</f>
        <v>20651</v>
      </c>
      <c r="S353" s="77">
        <f>'3.ВС'!S423</f>
        <v>0</v>
      </c>
      <c r="T353" s="77">
        <f>'3.ВС'!T423</f>
        <v>20651</v>
      </c>
      <c r="U353" s="77">
        <f>'3.ВС'!U423</f>
        <v>0</v>
      </c>
      <c r="V353" s="77">
        <f>'3.ВС'!V423</f>
        <v>0</v>
      </c>
      <c r="W353" s="77">
        <f>'3.ВС'!W423</f>
        <v>0</v>
      </c>
      <c r="X353" s="77">
        <f>'3.ВС'!X423</f>
        <v>0</v>
      </c>
      <c r="Y353" s="77">
        <f>'3.ВС'!Y423</f>
        <v>0</v>
      </c>
      <c r="Z353" s="77">
        <f>'3.ВС'!Z423</f>
        <v>20651</v>
      </c>
      <c r="AA353" s="77">
        <f>'3.ВС'!AA423</f>
        <v>0</v>
      </c>
      <c r="AB353" s="77">
        <f>'3.ВС'!AB423</f>
        <v>20651</v>
      </c>
      <c r="AC353" s="77">
        <f>'3.ВС'!AC423</f>
        <v>0</v>
      </c>
      <c r="AD353" s="77">
        <f>'3.ВС'!AD423</f>
        <v>8500</v>
      </c>
      <c r="AE353" s="77">
        <f>'3.ВС'!AE423</f>
        <v>0</v>
      </c>
      <c r="AF353" s="77">
        <f>'3.ВС'!AF423</f>
        <v>8500</v>
      </c>
      <c r="AG353" s="77">
        <f>'3.ВС'!AG423</f>
        <v>0</v>
      </c>
      <c r="AH353" s="77">
        <f>'3.ВС'!AH423</f>
        <v>0</v>
      </c>
      <c r="AI353" s="77">
        <f>'3.ВС'!AI423</f>
        <v>0</v>
      </c>
      <c r="AJ353" s="77">
        <f>'3.ВС'!AJ423</f>
        <v>0</v>
      </c>
      <c r="AK353" s="77">
        <f>'3.ВС'!AK423</f>
        <v>0</v>
      </c>
      <c r="AL353" s="77">
        <f>'3.ВС'!AL423</f>
        <v>8500</v>
      </c>
      <c r="AM353" s="77">
        <f>'3.ВС'!AM423</f>
        <v>0</v>
      </c>
      <c r="AN353" s="77">
        <f>'3.ВС'!AN423</f>
        <v>8500</v>
      </c>
      <c r="AO353" s="77">
        <f>'3.ВС'!AO423</f>
        <v>0</v>
      </c>
      <c r="AP353" s="77">
        <f>'3.ВС'!AP423</f>
        <v>8500</v>
      </c>
      <c r="AQ353" s="77">
        <f>'3.ВС'!AQ423</f>
        <v>0</v>
      </c>
      <c r="AR353" s="77">
        <f>'3.ВС'!AR423</f>
        <v>8500</v>
      </c>
      <c r="AS353" s="77">
        <f>'3.ВС'!AS423</f>
        <v>0</v>
      </c>
      <c r="AT353" s="77">
        <f>'3.ВС'!AT423</f>
        <v>0</v>
      </c>
      <c r="AU353" s="77">
        <f>'3.ВС'!AU423</f>
        <v>0</v>
      </c>
      <c r="AV353" s="77">
        <f>'3.ВС'!AV423</f>
        <v>0</v>
      </c>
      <c r="AW353" s="77">
        <f>'3.ВС'!AW423</f>
        <v>0</v>
      </c>
      <c r="AX353" s="77">
        <f>'3.ВС'!AX423</f>
        <v>8500</v>
      </c>
      <c r="AY353" s="77">
        <f>'3.ВС'!AY423</f>
        <v>0</v>
      </c>
      <c r="AZ353" s="77">
        <f>'3.ВС'!AZ423</f>
        <v>8500</v>
      </c>
      <c r="BA353" s="77">
        <f>'3.ВС'!BA423</f>
        <v>0</v>
      </c>
      <c r="BB353" s="103">
        <v>0</v>
      </c>
      <c r="BC353" s="103">
        <v>0</v>
      </c>
    </row>
    <row r="354" spans="1:55" s="11" customFormat="1" ht="27.75" hidden="1" customHeight="1" x14ac:dyDescent="0.25">
      <c r="A354" s="27" t="s">
        <v>489</v>
      </c>
      <c r="B354" s="27"/>
      <c r="C354" s="27"/>
      <c r="D354" s="27"/>
      <c r="E354" s="12">
        <v>852</v>
      </c>
      <c r="F354" s="63" t="s">
        <v>477</v>
      </c>
      <c r="G354" s="63" t="s">
        <v>431</v>
      </c>
      <c r="H354" s="60" t="s">
        <v>562</v>
      </c>
      <c r="I354" s="63"/>
      <c r="J354" s="77">
        <f t="shared" ref="J354:AT355" si="223">J355</f>
        <v>1386000</v>
      </c>
      <c r="K354" s="77">
        <f t="shared" si="223"/>
        <v>1386000</v>
      </c>
      <c r="L354" s="77">
        <f t="shared" si="223"/>
        <v>0</v>
      </c>
      <c r="M354" s="77">
        <f t="shared" si="223"/>
        <v>0</v>
      </c>
      <c r="N354" s="77">
        <f t="shared" si="223"/>
        <v>0</v>
      </c>
      <c r="O354" s="77">
        <f t="shared" si="223"/>
        <v>0</v>
      </c>
      <c r="P354" s="77">
        <f t="shared" si="223"/>
        <v>0</v>
      </c>
      <c r="Q354" s="77">
        <f t="shared" si="223"/>
        <v>0</v>
      </c>
      <c r="R354" s="77">
        <f t="shared" si="223"/>
        <v>1386000</v>
      </c>
      <c r="S354" s="77">
        <f t="shared" si="223"/>
        <v>1386000</v>
      </c>
      <c r="T354" s="77">
        <f t="shared" si="223"/>
        <v>0</v>
      </c>
      <c r="U354" s="77">
        <f t="shared" si="223"/>
        <v>0</v>
      </c>
      <c r="V354" s="77">
        <f t="shared" si="223"/>
        <v>0</v>
      </c>
      <c r="W354" s="77">
        <f t="shared" si="223"/>
        <v>0</v>
      </c>
      <c r="X354" s="77">
        <f t="shared" si="223"/>
        <v>0</v>
      </c>
      <c r="Y354" s="77">
        <f t="shared" si="223"/>
        <v>0</v>
      </c>
      <c r="Z354" s="77">
        <f t="shared" si="223"/>
        <v>1386000</v>
      </c>
      <c r="AA354" s="77">
        <f t="shared" si="223"/>
        <v>1386000</v>
      </c>
      <c r="AB354" s="77">
        <f t="shared" si="223"/>
        <v>0</v>
      </c>
      <c r="AC354" s="77">
        <f t="shared" si="223"/>
        <v>0</v>
      </c>
      <c r="AD354" s="77">
        <f t="shared" si="223"/>
        <v>1386000</v>
      </c>
      <c r="AE354" s="77">
        <f t="shared" si="223"/>
        <v>1386000</v>
      </c>
      <c r="AF354" s="77">
        <f t="shared" si="223"/>
        <v>0</v>
      </c>
      <c r="AG354" s="77">
        <f t="shared" si="223"/>
        <v>0</v>
      </c>
      <c r="AH354" s="77">
        <f t="shared" si="223"/>
        <v>0</v>
      </c>
      <c r="AI354" s="77">
        <f t="shared" si="223"/>
        <v>0</v>
      </c>
      <c r="AJ354" s="77">
        <f t="shared" si="223"/>
        <v>0</v>
      </c>
      <c r="AK354" s="77">
        <f t="shared" si="223"/>
        <v>0</v>
      </c>
      <c r="AL354" s="77">
        <f t="shared" si="223"/>
        <v>1386000</v>
      </c>
      <c r="AM354" s="77">
        <f t="shared" si="223"/>
        <v>1386000</v>
      </c>
      <c r="AN354" s="77">
        <f t="shared" si="223"/>
        <v>0</v>
      </c>
      <c r="AO354" s="77">
        <f t="shared" si="223"/>
        <v>0</v>
      </c>
      <c r="AP354" s="77">
        <f t="shared" si="223"/>
        <v>1386000</v>
      </c>
      <c r="AQ354" s="77">
        <f t="shared" si="223"/>
        <v>1386000</v>
      </c>
      <c r="AR354" s="77">
        <f t="shared" si="223"/>
        <v>0</v>
      </c>
      <c r="AS354" s="77">
        <f t="shared" si="223"/>
        <v>0</v>
      </c>
      <c r="AT354" s="77">
        <f t="shared" si="223"/>
        <v>0</v>
      </c>
      <c r="AU354" s="77">
        <f t="shared" ref="AT354:BA355" si="224">AU355</f>
        <v>0</v>
      </c>
      <c r="AV354" s="77">
        <f t="shared" si="224"/>
        <v>0</v>
      </c>
      <c r="AW354" s="77">
        <f t="shared" si="224"/>
        <v>0</v>
      </c>
      <c r="AX354" s="77">
        <f t="shared" si="224"/>
        <v>1386000</v>
      </c>
      <c r="AY354" s="77">
        <f t="shared" si="224"/>
        <v>1386000</v>
      </c>
      <c r="AZ354" s="77">
        <f t="shared" si="224"/>
        <v>0</v>
      </c>
      <c r="BA354" s="77">
        <f t="shared" si="224"/>
        <v>0</v>
      </c>
      <c r="BB354" s="103">
        <v>0</v>
      </c>
      <c r="BC354" s="103">
        <v>0</v>
      </c>
    </row>
    <row r="355" spans="1:55" s="11" customFormat="1" ht="27.75" hidden="1" customHeight="1" x14ac:dyDescent="0.25">
      <c r="A355" s="27" t="s">
        <v>356</v>
      </c>
      <c r="B355" s="27"/>
      <c r="C355" s="27"/>
      <c r="D355" s="27"/>
      <c r="E355" s="12">
        <v>852</v>
      </c>
      <c r="F355" s="63" t="s">
        <v>477</v>
      </c>
      <c r="G355" s="63" t="s">
        <v>431</v>
      </c>
      <c r="H355" s="60" t="s">
        <v>562</v>
      </c>
      <c r="I355" s="63" t="s">
        <v>357</v>
      </c>
      <c r="J355" s="77">
        <f t="shared" si="223"/>
        <v>1386000</v>
      </c>
      <c r="K355" s="77">
        <f t="shared" si="223"/>
        <v>1386000</v>
      </c>
      <c r="L355" s="77">
        <f t="shared" si="223"/>
        <v>0</v>
      </c>
      <c r="M355" s="77">
        <f t="shared" si="223"/>
        <v>0</v>
      </c>
      <c r="N355" s="77">
        <f t="shared" si="223"/>
        <v>0</v>
      </c>
      <c r="O355" s="77">
        <f t="shared" si="223"/>
        <v>0</v>
      </c>
      <c r="P355" s="77">
        <f t="shared" si="223"/>
        <v>0</v>
      </c>
      <c r="Q355" s="77">
        <f t="shared" si="223"/>
        <v>0</v>
      </c>
      <c r="R355" s="77">
        <f t="shared" si="223"/>
        <v>1386000</v>
      </c>
      <c r="S355" s="77">
        <f t="shared" si="223"/>
        <v>1386000</v>
      </c>
      <c r="T355" s="77">
        <f t="shared" si="223"/>
        <v>0</v>
      </c>
      <c r="U355" s="77">
        <f t="shared" si="223"/>
        <v>0</v>
      </c>
      <c r="V355" s="77">
        <f t="shared" si="223"/>
        <v>0</v>
      </c>
      <c r="W355" s="77">
        <f t="shared" si="223"/>
        <v>0</v>
      </c>
      <c r="X355" s="77">
        <f t="shared" si="223"/>
        <v>0</v>
      </c>
      <c r="Y355" s="77">
        <f t="shared" si="223"/>
        <v>0</v>
      </c>
      <c r="Z355" s="77">
        <f t="shared" si="223"/>
        <v>1386000</v>
      </c>
      <c r="AA355" s="77">
        <f t="shared" si="223"/>
        <v>1386000</v>
      </c>
      <c r="AB355" s="77">
        <f t="shared" si="223"/>
        <v>0</v>
      </c>
      <c r="AC355" s="77">
        <f t="shared" si="223"/>
        <v>0</v>
      </c>
      <c r="AD355" s="77">
        <f t="shared" si="223"/>
        <v>1386000</v>
      </c>
      <c r="AE355" s="77">
        <f t="shared" si="223"/>
        <v>1386000</v>
      </c>
      <c r="AF355" s="77">
        <f t="shared" si="223"/>
        <v>0</v>
      </c>
      <c r="AG355" s="77">
        <f t="shared" si="223"/>
        <v>0</v>
      </c>
      <c r="AH355" s="77">
        <f t="shared" si="223"/>
        <v>0</v>
      </c>
      <c r="AI355" s="77">
        <f t="shared" si="223"/>
        <v>0</v>
      </c>
      <c r="AJ355" s="77">
        <f t="shared" si="223"/>
        <v>0</v>
      </c>
      <c r="AK355" s="77">
        <f t="shared" si="223"/>
        <v>0</v>
      </c>
      <c r="AL355" s="77">
        <f t="shared" si="223"/>
        <v>1386000</v>
      </c>
      <c r="AM355" s="77">
        <f t="shared" si="223"/>
        <v>1386000</v>
      </c>
      <c r="AN355" s="77">
        <f t="shared" si="223"/>
        <v>0</v>
      </c>
      <c r="AO355" s="77">
        <f t="shared" si="223"/>
        <v>0</v>
      </c>
      <c r="AP355" s="77">
        <f t="shared" si="223"/>
        <v>1386000</v>
      </c>
      <c r="AQ355" s="77">
        <f t="shared" si="223"/>
        <v>1386000</v>
      </c>
      <c r="AR355" s="77">
        <f t="shared" si="223"/>
        <v>0</v>
      </c>
      <c r="AS355" s="77">
        <f t="shared" si="223"/>
        <v>0</v>
      </c>
      <c r="AT355" s="77">
        <f t="shared" si="224"/>
        <v>0</v>
      </c>
      <c r="AU355" s="77">
        <f t="shared" si="224"/>
        <v>0</v>
      </c>
      <c r="AV355" s="77">
        <f t="shared" si="224"/>
        <v>0</v>
      </c>
      <c r="AW355" s="77">
        <f t="shared" si="224"/>
        <v>0</v>
      </c>
      <c r="AX355" s="77">
        <f t="shared" si="224"/>
        <v>1386000</v>
      </c>
      <c r="AY355" s="77">
        <f t="shared" si="224"/>
        <v>1386000</v>
      </c>
      <c r="AZ355" s="77">
        <f t="shared" si="224"/>
        <v>0</v>
      </c>
      <c r="BA355" s="77">
        <f t="shared" si="224"/>
        <v>0</v>
      </c>
      <c r="BB355" s="103">
        <v>0</v>
      </c>
      <c r="BC355" s="103">
        <v>0</v>
      </c>
    </row>
    <row r="356" spans="1:55" s="11" customFormat="1" ht="27.75" hidden="1" customHeight="1" x14ac:dyDescent="0.25">
      <c r="A356" s="27" t="s">
        <v>358</v>
      </c>
      <c r="B356" s="27"/>
      <c r="C356" s="27"/>
      <c r="D356" s="27"/>
      <c r="E356" s="12">
        <v>852</v>
      </c>
      <c r="F356" s="63" t="s">
        <v>477</v>
      </c>
      <c r="G356" s="63" t="s">
        <v>431</v>
      </c>
      <c r="H356" s="60" t="s">
        <v>562</v>
      </c>
      <c r="I356" s="63" t="s">
        <v>359</v>
      </c>
      <c r="J356" s="77">
        <f>'3.ВС'!J426</f>
        <v>1386000</v>
      </c>
      <c r="K356" s="77">
        <f>'3.ВС'!K426</f>
        <v>1386000</v>
      </c>
      <c r="L356" s="77">
        <f>'3.ВС'!L426</f>
        <v>0</v>
      </c>
      <c r="M356" s="77">
        <f>'3.ВС'!M426</f>
        <v>0</v>
      </c>
      <c r="N356" s="77">
        <f>'3.ВС'!N426</f>
        <v>0</v>
      </c>
      <c r="O356" s="77">
        <f>'3.ВС'!O426</f>
        <v>0</v>
      </c>
      <c r="P356" s="77">
        <f>'3.ВС'!P426</f>
        <v>0</v>
      </c>
      <c r="Q356" s="77">
        <f>'3.ВС'!Q426</f>
        <v>0</v>
      </c>
      <c r="R356" s="77">
        <f>'3.ВС'!R426</f>
        <v>1386000</v>
      </c>
      <c r="S356" s="77">
        <f>'3.ВС'!S426</f>
        <v>1386000</v>
      </c>
      <c r="T356" s="77">
        <f>'3.ВС'!T426</f>
        <v>0</v>
      </c>
      <c r="U356" s="77">
        <f>'3.ВС'!U426</f>
        <v>0</v>
      </c>
      <c r="V356" s="77">
        <f>'3.ВС'!V426</f>
        <v>0</v>
      </c>
      <c r="W356" s="77">
        <f>'3.ВС'!W426</f>
        <v>0</v>
      </c>
      <c r="X356" s="77">
        <f>'3.ВС'!X426</f>
        <v>0</v>
      </c>
      <c r="Y356" s="77">
        <f>'3.ВС'!Y426</f>
        <v>0</v>
      </c>
      <c r="Z356" s="77">
        <f>'3.ВС'!Z426</f>
        <v>1386000</v>
      </c>
      <c r="AA356" s="77">
        <f>'3.ВС'!AA426</f>
        <v>1386000</v>
      </c>
      <c r="AB356" s="77">
        <f>'3.ВС'!AB426</f>
        <v>0</v>
      </c>
      <c r="AC356" s="77">
        <f>'3.ВС'!AC426</f>
        <v>0</v>
      </c>
      <c r="AD356" s="77">
        <f>'3.ВС'!AD426</f>
        <v>1386000</v>
      </c>
      <c r="AE356" s="77">
        <f>'3.ВС'!AE426</f>
        <v>1386000</v>
      </c>
      <c r="AF356" s="77">
        <f>'3.ВС'!AF426</f>
        <v>0</v>
      </c>
      <c r="AG356" s="77">
        <f>'3.ВС'!AG426</f>
        <v>0</v>
      </c>
      <c r="AH356" s="77">
        <f>'3.ВС'!AH426</f>
        <v>0</v>
      </c>
      <c r="AI356" s="77">
        <f>'3.ВС'!AI426</f>
        <v>0</v>
      </c>
      <c r="AJ356" s="77">
        <f>'3.ВС'!AJ426</f>
        <v>0</v>
      </c>
      <c r="AK356" s="77">
        <f>'3.ВС'!AK426</f>
        <v>0</v>
      </c>
      <c r="AL356" s="77">
        <f>'3.ВС'!AL426</f>
        <v>1386000</v>
      </c>
      <c r="AM356" s="77">
        <f>'3.ВС'!AM426</f>
        <v>1386000</v>
      </c>
      <c r="AN356" s="77">
        <f>'3.ВС'!AN426</f>
        <v>0</v>
      </c>
      <c r="AO356" s="77">
        <f>'3.ВС'!AO426</f>
        <v>0</v>
      </c>
      <c r="AP356" s="77">
        <f>'3.ВС'!AP426</f>
        <v>1386000</v>
      </c>
      <c r="AQ356" s="77">
        <f>'3.ВС'!AQ426</f>
        <v>1386000</v>
      </c>
      <c r="AR356" s="77">
        <f>'3.ВС'!AR426</f>
        <v>0</v>
      </c>
      <c r="AS356" s="77">
        <f>'3.ВС'!AS426</f>
        <v>0</v>
      </c>
      <c r="AT356" s="77">
        <f>'3.ВС'!AT426</f>
        <v>0</v>
      </c>
      <c r="AU356" s="77">
        <f>'3.ВС'!AU426</f>
        <v>0</v>
      </c>
      <c r="AV356" s="77">
        <f>'3.ВС'!AV426</f>
        <v>0</v>
      </c>
      <c r="AW356" s="77">
        <f>'3.ВС'!AW426</f>
        <v>0</v>
      </c>
      <c r="AX356" s="77">
        <f>'3.ВС'!AX426</f>
        <v>1386000</v>
      </c>
      <c r="AY356" s="77">
        <f>'3.ВС'!AY426</f>
        <v>1386000</v>
      </c>
      <c r="AZ356" s="77">
        <f>'3.ВС'!AZ426</f>
        <v>0</v>
      </c>
      <c r="BA356" s="77">
        <f>'3.ВС'!BA426</f>
        <v>0</v>
      </c>
      <c r="BB356" s="103">
        <v>0</v>
      </c>
      <c r="BC356" s="103">
        <v>0</v>
      </c>
    </row>
    <row r="357" spans="1:55" s="11" customFormat="1" ht="45.75" customHeight="1" x14ac:dyDescent="0.25">
      <c r="A357" s="27" t="s">
        <v>372</v>
      </c>
      <c r="B357" s="27"/>
      <c r="C357" s="27"/>
      <c r="D357" s="27"/>
      <c r="E357" s="62">
        <v>852</v>
      </c>
      <c r="F357" s="63" t="s">
        <v>477</v>
      </c>
      <c r="G357" s="63" t="s">
        <v>431</v>
      </c>
      <c r="H357" s="12" t="s">
        <v>373</v>
      </c>
      <c r="I357" s="63"/>
      <c r="J357" s="77"/>
      <c r="K357" s="77"/>
      <c r="L357" s="77"/>
      <c r="M357" s="77"/>
      <c r="N357" s="77"/>
      <c r="O357" s="77"/>
      <c r="P357" s="77"/>
      <c r="Q357" s="77"/>
      <c r="R357" s="77">
        <f>R358</f>
        <v>0</v>
      </c>
      <c r="S357" s="77">
        <f t="shared" ref="S357:AC358" si="225">S358</f>
        <v>0</v>
      </c>
      <c r="T357" s="77">
        <f t="shared" si="225"/>
        <v>0</v>
      </c>
      <c r="U357" s="77">
        <f t="shared" si="225"/>
        <v>0</v>
      </c>
      <c r="V357" s="77">
        <f t="shared" si="225"/>
        <v>40468.11</v>
      </c>
      <c r="W357" s="77">
        <f t="shared" si="225"/>
        <v>40468.11</v>
      </c>
      <c r="X357" s="77">
        <f t="shared" si="225"/>
        <v>0</v>
      </c>
      <c r="Y357" s="77">
        <f t="shared" si="225"/>
        <v>0</v>
      </c>
      <c r="Z357" s="77">
        <f t="shared" si="225"/>
        <v>40468.11</v>
      </c>
      <c r="AA357" s="77">
        <f t="shared" si="225"/>
        <v>40468.11</v>
      </c>
      <c r="AB357" s="77">
        <f t="shared" si="225"/>
        <v>0</v>
      </c>
      <c r="AC357" s="77">
        <f t="shared" si="225"/>
        <v>0</v>
      </c>
      <c r="AD357" s="77"/>
      <c r="AE357" s="77"/>
      <c r="AF357" s="77"/>
      <c r="AG357" s="77"/>
      <c r="AH357" s="77"/>
      <c r="AI357" s="77"/>
      <c r="AJ357" s="77"/>
      <c r="AK357" s="77"/>
      <c r="AL357" s="77"/>
      <c r="AM357" s="77"/>
      <c r="AN357" s="77"/>
      <c r="AO357" s="77"/>
      <c r="AP357" s="77"/>
      <c r="AQ357" s="77"/>
      <c r="AR357" s="77"/>
      <c r="AS357" s="77"/>
      <c r="AT357" s="77"/>
      <c r="AU357" s="77"/>
      <c r="AV357" s="77"/>
      <c r="AW357" s="77"/>
      <c r="AX357" s="77"/>
      <c r="AY357" s="77"/>
      <c r="AZ357" s="77"/>
      <c r="BA357" s="77"/>
      <c r="BB357" s="103">
        <v>0</v>
      </c>
      <c r="BC357" s="103">
        <v>0</v>
      </c>
    </row>
    <row r="358" spans="1:55" s="11" customFormat="1" ht="91.5" customHeight="1" x14ac:dyDescent="0.25">
      <c r="A358" s="27" t="s">
        <v>333</v>
      </c>
      <c r="B358" s="27"/>
      <c r="C358" s="27"/>
      <c r="D358" s="27"/>
      <c r="E358" s="62">
        <v>852</v>
      </c>
      <c r="F358" s="63" t="s">
        <v>477</v>
      </c>
      <c r="G358" s="63" t="s">
        <v>431</v>
      </c>
      <c r="H358" s="12" t="s">
        <v>373</v>
      </c>
      <c r="I358" s="63" t="s">
        <v>334</v>
      </c>
      <c r="J358" s="77"/>
      <c r="K358" s="77"/>
      <c r="L358" s="77"/>
      <c r="M358" s="77"/>
      <c r="N358" s="77"/>
      <c r="O358" s="77"/>
      <c r="P358" s="77"/>
      <c r="Q358" s="77"/>
      <c r="R358" s="77">
        <f>R359</f>
        <v>0</v>
      </c>
      <c r="S358" s="77">
        <f t="shared" si="225"/>
        <v>0</v>
      </c>
      <c r="T358" s="77">
        <f t="shared" si="225"/>
        <v>0</v>
      </c>
      <c r="U358" s="77">
        <f t="shared" si="225"/>
        <v>0</v>
      </c>
      <c r="V358" s="77">
        <f t="shared" si="225"/>
        <v>40468.11</v>
      </c>
      <c r="W358" s="77">
        <f t="shared" si="225"/>
        <v>40468.11</v>
      </c>
      <c r="X358" s="77">
        <f t="shared" si="225"/>
        <v>0</v>
      </c>
      <c r="Y358" s="77">
        <f t="shared" si="225"/>
        <v>0</v>
      </c>
      <c r="Z358" s="77">
        <f t="shared" si="225"/>
        <v>40468.11</v>
      </c>
      <c r="AA358" s="77">
        <f t="shared" si="225"/>
        <v>40468.11</v>
      </c>
      <c r="AB358" s="77">
        <f t="shared" si="225"/>
        <v>0</v>
      </c>
      <c r="AC358" s="77">
        <f t="shared" si="225"/>
        <v>0</v>
      </c>
      <c r="AD358" s="77"/>
      <c r="AE358" s="77"/>
      <c r="AF358" s="77"/>
      <c r="AG358" s="77"/>
      <c r="AH358" s="77"/>
      <c r="AI358" s="77"/>
      <c r="AJ358" s="77"/>
      <c r="AK358" s="77"/>
      <c r="AL358" s="77"/>
      <c r="AM358" s="77"/>
      <c r="AN358" s="77"/>
      <c r="AO358" s="77"/>
      <c r="AP358" s="77"/>
      <c r="AQ358" s="77"/>
      <c r="AR358" s="77"/>
      <c r="AS358" s="77"/>
      <c r="AT358" s="77"/>
      <c r="AU358" s="77"/>
      <c r="AV358" s="77"/>
      <c r="AW358" s="77"/>
      <c r="AX358" s="77"/>
      <c r="AY358" s="77"/>
      <c r="AZ358" s="77"/>
      <c r="BA358" s="77"/>
      <c r="BB358" s="103">
        <v>0</v>
      </c>
      <c r="BC358" s="103">
        <v>0</v>
      </c>
    </row>
    <row r="359" spans="1:55" s="11" customFormat="1" ht="33.75" customHeight="1" x14ac:dyDescent="0.25">
      <c r="A359" s="27" t="s">
        <v>335</v>
      </c>
      <c r="B359" s="27"/>
      <c r="C359" s="27"/>
      <c r="D359" s="27"/>
      <c r="E359" s="62">
        <v>852</v>
      </c>
      <c r="F359" s="63" t="s">
        <v>477</v>
      </c>
      <c r="G359" s="63" t="s">
        <v>431</v>
      </c>
      <c r="H359" s="12" t="s">
        <v>373</v>
      </c>
      <c r="I359" s="63" t="s">
        <v>336</v>
      </c>
      <c r="J359" s="77"/>
      <c r="K359" s="77"/>
      <c r="L359" s="77"/>
      <c r="M359" s="77"/>
      <c r="N359" s="77"/>
      <c r="O359" s="77"/>
      <c r="P359" s="77"/>
      <c r="Q359" s="77"/>
      <c r="R359" s="77">
        <f>'3.ВС'!R429</f>
        <v>0</v>
      </c>
      <c r="S359" s="77">
        <f>'3.ВС'!S429</f>
        <v>0</v>
      </c>
      <c r="T359" s="77">
        <f>'3.ВС'!T429</f>
        <v>0</v>
      </c>
      <c r="U359" s="77">
        <f>'3.ВС'!U429</f>
        <v>0</v>
      </c>
      <c r="V359" s="77">
        <f>'3.ВС'!V429</f>
        <v>40468.11</v>
      </c>
      <c r="W359" s="77">
        <f>'3.ВС'!W429</f>
        <v>40468.11</v>
      </c>
      <c r="X359" s="77">
        <f>'3.ВС'!X429</f>
        <v>0</v>
      </c>
      <c r="Y359" s="77">
        <f>'3.ВС'!Y429</f>
        <v>0</v>
      </c>
      <c r="Z359" s="77">
        <f>R359+V359</f>
        <v>40468.11</v>
      </c>
      <c r="AA359" s="77">
        <f t="shared" ref="AA359:AC359" si="226">S359+W359</f>
        <v>40468.11</v>
      </c>
      <c r="AB359" s="77">
        <f t="shared" si="226"/>
        <v>0</v>
      </c>
      <c r="AC359" s="77">
        <f t="shared" si="226"/>
        <v>0</v>
      </c>
      <c r="AD359" s="77"/>
      <c r="AE359" s="77"/>
      <c r="AF359" s="77"/>
      <c r="AG359" s="77"/>
      <c r="AH359" s="77"/>
      <c r="AI359" s="77"/>
      <c r="AJ359" s="77"/>
      <c r="AK359" s="77"/>
      <c r="AL359" s="77"/>
      <c r="AM359" s="77"/>
      <c r="AN359" s="77"/>
      <c r="AO359" s="77"/>
      <c r="AP359" s="77"/>
      <c r="AQ359" s="77"/>
      <c r="AR359" s="77"/>
      <c r="AS359" s="77"/>
      <c r="AT359" s="77"/>
      <c r="AU359" s="77"/>
      <c r="AV359" s="77"/>
      <c r="AW359" s="77"/>
      <c r="AX359" s="77"/>
      <c r="AY359" s="77"/>
      <c r="AZ359" s="77"/>
      <c r="BA359" s="77"/>
      <c r="BB359" s="103">
        <v>0</v>
      </c>
      <c r="BC359" s="103">
        <v>0</v>
      </c>
    </row>
    <row r="360" spans="1:55" s="116" customFormat="1" ht="19.5" customHeight="1" x14ac:dyDescent="0.25">
      <c r="A360" s="13" t="s">
        <v>491</v>
      </c>
      <c r="B360" s="111"/>
      <c r="C360" s="111"/>
      <c r="D360" s="111"/>
      <c r="E360" s="128">
        <v>851</v>
      </c>
      <c r="F360" s="113" t="s">
        <v>421</v>
      </c>
      <c r="G360" s="113"/>
      <c r="H360" s="119"/>
      <c r="I360" s="113"/>
      <c r="J360" s="76">
        <f t="shared" ref="J360:BA360" si="227">J361+J402</f>
        <v>21022668</v>
      </c>
      <c r="K360" s="76">
        <f t="shared" si="227"/>
        <v>206634</v>
      </c>
      <c r="L360" s="76">
        <f t="shared" si="227"/>
        <v>15216034</v>
      </c>
      <c r="M360" s="76">
        <f t="shared" si="227"/>
        <v>5600000</v>
      </c>
      <c r="N360" s="76">
        <f t="shared" si="227"/>
        <v>3220216</v>
      </c>
      <c r="O360" s="76">
        <f t="shared" si="227"/>
        <v>106383</v>
      </c>
      <c r="P360" s="76">
        <f t="shared" si="227"/>
        <v>3113833</v>
      </c>
      <c r="Q360" s="76">
        <f t="shared" si="227"/>
        <v>0</v>
      </c>
      <c r="R360" s="76">
        <f t="shared" si="227"/>
        <v>24242884</v>
      </c>
      <c r="S360" s="76">
        <f t="shared" si="227"/>
        <v>313017</v>
      </c>
      <c r="T360" s="76">
        <f t="shared" si="227"/>
        <v>18329867</v>
      </c>
      <c r="U360" s="76">
        <f t="shared" si="227"/>
        <v>5600000</v>
      </c>
      <c r="V360" s="76">
        <f t="shared" si="227"/>
        <v>984333</v>
      </c>
      <c r="W360" s="76">
        <f t="shared" si="227"/>
        <v>0</v>
      </c>
      <c r="X360" s="76">
        <f t="shared" si="227"/>
        <v>984333</v>
      </c>
      <c r="Y360" s="76">
        <f t="shared" si="227"/>
        <v>0</v>
      </c>
      <c r="Z360" s="76">
        <f t="shared" si="227"/>
        <v>25227217</v>
      </c>
      <c r="AA360" s="76">
        <f t="shared" si="227"/>
        <v>313017</v>
      </c>
      <c r="AB360" s="76">
        <f t="shared" si="227"/>
        <v>19314200</v>
      </c>
      <c r="AC360" s="76">
        <f t="shared" si="227"/>
        <v>5600000</v>
      </c>
      <c r="AD360" s="76">
        <f t="shared" si="227"/>
        <v>20871119.800000001</v>
      </c>
      <c r="AE360" s="76">
        <f t="shared" si="227"/>
        <v>2866208</v>
      </c>
      <c r="AF360" s="76">
        <f t="shared" si="227"/>
        <v>12404911.800000001</v>
      </c>
      <c r="AG360" s="76">
        <f t="shared" si="227"/>
        <v>5600000</v>
      </c>
      <c r="AH360" s="76">
        <f t="shared" si="227"/>
        <v>-0.8</v>
      </c>
      <c r="AI360" s="76">
        <f t="shared" si="227"/>
        <v>0</v>
      </c>
      <c r="AJ360" s="76">
        <f t="shared" si="227"/>
        <v>-0.8</v>
      </c>
      <c r="AK360" s="76">
        <f t="shared" si="227"/>
        <v>0</v>
      </c>
      <c r="AL360" s="76">
        <f t="shared" si="227"/>
        <v>20871119</v>
      </c>
      <c r="AM360" s="76">
        <f t="shared" si="227"/>
        <v>2866208</v>
      </c>
      <c r="AN360" s="76">
        <f t="shared" si="227"/>
        <v>12404911</v>
      </c>
      <c r="AO360" s="76">
        <f t="shared" si="227"/>
        <v>5600000</v>
      </c>
      <c r="AP360" s="76">
        <f t="shared" si="227"/>
        <v>18653684</v>
      </c>
      <c r="AQ360" s="76">
        <f t="shared" si="227"/>
        <v>706634</v>
      </c>
      <c r="AR360" s="76">
        <f t="shared" si="227"/>
        <v>12347050</v>
      </c>
      <c r="AS360" s="76">
        <f t="shared" si="227"/>
        <v>5600000</v>
      </c>
      <c r="AT360" s="76">
        <f t="shared" si="227"/>
        <v>-1</v>
      </c>
      <c r="AU360" s="76">
        <f t="shared" si="227"/>
        <v>0</v>
      </c>
      <c r="AV360" s="76">
        <f t="shared" si="227"/>
        <v>-1</v>
      </c>
      <c r="AW360" s="76">
        <f t="shared" si="227"/>
        <v>0</v>
      </c>
      <c r="AX360" s="76">
        <f t="shared" si="227"/>
        <v>18653683</v>
      </c>
      <c r="AY360" s="76">
        <f t="shared" si="227"/>
        <v>706634</v>
      </c>
      <c r="AZ360" s="76">
        <f t="shared" si="227"/>
        <v>12347049</v>
      </c>
      <c r="BA360" s="76">
        <f t="shared" si="227"/>
        <v>5600000</v>
      </c>
      <c r="BB360" s="123">
        <v>0</v>
      </c>
      <c r="BC360" s="123">
        <v>0</v>
      </c>
    </row>
    <row r="361" spans="1:55" s="116" customFormat="1" ht="19.5" customHeight="1" x14ac:dyDescent="0.25">
      <c r="A361" s="13" t="s">
        <v>492</v>
      </c>
      <c r="B361" s="111"/>
      <c r="C361" s="111"/>
      <c r="D361" s="111"/>
      <c r="E361" s="128">
        <v>851</v>
      </c>
      <c r="F361" s="113" t="s">
        <v>421</v>
      </c>
      <c r="G361" s="113" t="s">
        <v>328</v>
      </c>
      <c r="H361" s="119"/>
      <c r="I361" s="113"/>
      <c r="J361" s="76">
        <f t="shared" ref="J361:BA361" si="228">J368+J371+J382+J365+J374+J399+J387+J390+J393+J396+J362</f>
        <v>21017668</v>
      </c>
      <c r="K361" s="76">
        <f t="shared" si="228"/>
        <v>206634</v>
      </c>
      <c r="L361" s="76">
        <f t="shared" si="228"/>
        <v>15211034</v>
      </c>
      <c r="M361" s="76">
        <f t="shared" si="228"/>
        <v>5600000</v>
      </c>
      <c r="N361" s="76">
        <f t="shared" si="228"/>
        <v>3220216</v>
      </c>
      <c r="O361" s="76">
        <f t="shared" si="228"/>
        <v>106383</v>
      </c>
      <c r="P361" s="76">
        <f t="shared" si="228"/>
        <v>3113833</v>
      </c>
      <c r="Q361" s="76">
        <f t="shared" si="228"/>
        <v>0</v>
      </c>
      <c r="R361" s="76">
        <f t="shared" si="228"/>
        <v>24237884</v>
      </c>
      <c r="S361" s="76">
        <f t="shared" si="228"/>
        <v>313017</v>
      </c>
      <c r="T361" s="76">
        <f t="shared" si="228"/>
        <v>18324867</v>
      </c>
      <c r="U361" s="76">
        <f t="shared" si="228"/>
        <v>5600000</v>
      </c>
      <c r="V361" s="76">
        <f>V368+V371+V382+V365+V374+V379+V399+V387+V390+V393+V396+V362</f>
        <v>984333</v>
      </c>
      <c r="W361" s="76">
        <f t="shared" ref="W361:AC361" si="229">W368+W371+W382+W365+W374+W379+W399+W387+W390+W393+W396+W362</f>
        <v>0</v>
      </c>
      <c r="X361" s="76">
        <f t="shared" si="229"/>
        <v>984333</v>
      </c>
      <c r="Y361" s="76">
        <f t="shared" si="229"/>
        <v>0</v>
      </c>
      <c r="Z361" s="76">
        <f t="shared" si="229"/>
        <v>25222217</v>
      </c>
      <c r="AA361" s="76">
        <f t="shared" si="229"/>
        <v>313017</v>
      </c>
      <c r="AB361" s="76">
        <f t="shared" si="229"/>
        <v>19309200</v>
      </c>
      <c r="AC361" s="76">
        <f t="shared" si="229"/>
        <v>5600000</v>
      </c>
      <c r="AD361" s="76">
        <f t="shared" si="228"/>
        <v>20871119.800000001</v>
      </c>
      <c r="AE361" s="76">
        <f t="shared" si="228"/>
        <v>2866208</v>
      </c>
      <c r="AF361" s="76">
        <f t="shared" si="228"/>
        <v>12404911.800000001</v>
      </c>
      <c r="AG361" s="76">
        <f t="shared" si="228"/>
        <v>5600000</v>
      </c>
      <c r="AH361" s="76">
        <f t="shared" si="228"/>
        <v>-0.8</v>
      </c>
      <c r="AI361" s="76">
        <f t="shared" si="228"/>
        <v>0</v>
      </c>
      <c r="AJ361" s="76">
        <f t="shared" si="228"/>
        <v>-0.8</v>
      </c>
      <c r="AK361" s="76">
        <f t="shared" si="228"/>
        <v>0</v>
      </c>
      <c r="AL361" s="76">
        <f t="shared" si="228"/>
        <v>20871119</v>
      </c>
      <c r="AM361" s="76">
        <f t="shared" si="228"/>
        <v>2866208</v>
      </c>
      <c r="AN361" s="76">
        <f t="shared" si="228"/>
        <v>12404911</v>
      </c>
      <c r="AO361" s="76">
        <f t="shared" si="228"/>
        <v>5600000</v>
      </c>
      <c r="AP361" s="76">
        <f t="shared" si="228"/>
        <v>18653684</v>
      </c>
      <c r="AQ361" s="76">
        <f t="shared" si="228"/>
        <v>706634</v>
      </c>
      <c r="AR361" s="76">
        <f t="shared" si="228"/>
        <v>12347050</v>
      </c>
      <c r="AS361" s="76">
        <f t="shared" si="228"/>
        <v>5600000</v>
      </c>
      <c r="AT361" s="76">
        <f t="shared" si="228"/>
        <v>-1</v>
      </c>
      <c r="AU361" s="76">
        <f t="shared" si="228"/>
        <v>0</v>
      </c>
      <c r="AV361" s="76">
        <f t="shared" si="228"/>
        <v>-1</v>
      </c>
      <c r="AW361" s="76">
        <f t="shared" si="228"/>
        <v>0</v>
      </c>
      <c r="AX361" s="76">
        <f t="shared" si="228"/>
        <v>18653683</v>
      </c>
      <c r="AY361" s="76">
        <f t="shared" si="228"/>
        <v>706634</v>
      </c>
      <c r="AZ361" s="76">
        <f t="shared" si="228"/>
        <v>12347049</v>
      </c>
      <c r="BA361" s="76">
        <f t="shared" si="228"/>
        <v>5600000</v>
      </c>
      <c r="BB361" s="123">
        <v>0</v>
      </c>
      <c r="BC361" s="123">
        <v>0</v>
      </c>
    </row>
    <row r="362" spans="1:55" s="11" customFormat="1" ht="27.75" hidden="1" customHeight="1" x14ac:dyDescent="0.25">
      <c r="A362" s="146" t="s">
        <v>479</v>
      </c>
      <c r="B362" s="27"/>
      <c r="C362" s="27"/>
      <c r="D362" s="27"/>
      <c r="E362" s="62">
        <v>851</v>
      </c>
      <c r="F362" s="63" t="s">
        <v>421</v>
      </c>
      <c r="G362" s="63" t="s">
        <v>328</v>
      </c>
      <c r="H362" s="62" t="s">
        <v>493</v>
      </c>
      <c r="I362" s="63"/>
      <c r="J362" s="77">
        <f t="shared" ref="J362:AT363" si="230">J363</f>
        <v>0</v>
      </c>
      <c r="K362" s="77">
        <f t="shared" si="230"/>
        <v>0</v>
      </c>
      <c r="L362" s="77">
        <f t="shared" si="230"/>
        <v>0</v>
      </c>
      <c r="M362" s="77">
        <f t="shared" si="230"/>
        <v>0</v>
      </c>
      <c r="N362" s="77">
        <f t="shared" si="230"/>
        <v>107458</v>
      </c>
      <c r="O362" s="77">
        <f t="shared" si="230"/>
        <v>106383</v>
      </c>
      <c r="P362" s="77">
        <f t="shared" si="230"/>
        <v>1075</v>
      </c>
      <c r="Q362" s="77">
        <f t="shared" si="230"/>
        <v>0</v>
      </c>
      <c r="R362" s="77">
        <f t="shared" si="230"/>
        <v>107458</v>
      </c>
      <c r="S362" s="77">
        <f t="shared" si="230"/>
        <v>106383</v>
      </c>
      <c r="T362" s="77">
        <f t="shared" si="230"/>
        <v>1075</v>
      </c>
      <c r="U362" s="77">
        <f t="shared" si="230"/>
        <v>0</v>
      </c>
      <c r="V362" s="77">
        <f t="shared" si="230"/>
        <v>0</v>
      </c>
      <c r="W362" s="77">
        <f t="shared" si="230"/>
        <v>0</v>
      </c>
      <c r="X362" s="77">
        <f t="shared" si="230"/>
        <v>0</v>
      </c>
      <c r="Y362" s="77">
        <f t="shared" si="230"/>
        <v>0</v>
      </c>
      <c r="Z362" s="77">
        <f t="shared" si="230"/>
        <v>107458</v>
      </c>
      <c r="AA362" s="77">
        <f t="shared" si="230"/>
        <v>106383</v>
      </c>
      <c r="AB362" s="77">
        <f t="shared" si="230"/>
        <v>1075</v>
      </c>
      <c r="AC362" s="77">
        <f t="shared" si="230"/>
        <v>0</v>
      </c>
      <c r="AD362" s="77">
        <f t="shared" si="230"/>
        <v>0</v>
      </c>
      <c r="AE362" s="77">
        <f t="shared" si="230"/>
        <v>0</v>
      </c>
      <c r="AF362" s="77">
        <f t="shared" si="230"/>
        <v>0</v>
      </c>
      <c r="AG362" s="77">
        <f t="shared" si="230"/>
        <v>0</v>
      </c>
      <c r="AH362" s="77">
        <f t="shared" si="230"/>
        <v>0</v>
      </c>
      <c r="AI362" s="77">
        <f t="shared" si="230"/>
        <v>0</v>
      </c>
      <c r="AJ362" s="77">
        <f t="shared" si="230"/>
        <v>0</v>
      </c>
      <c r="AK362" s="77">
        <f t="shared" si="230"/>
        <v>0</v>
      </c>
      <c r="AL362" s="77">
        <f t="shared" si="230"/>
        <v>0</v>
      </c>
      <c r="AM362" s="77">
        <f t="shared" si="230"/>
        <v>0</v>
      </c>
      <c r="AN362" s="77">
        <f t="shared" si="230"/>
        <v>0</v>
      </c>
      <c r="AO362" s="77">
        <f t="shared" si="230"/>
        <v>0</v>
      </c>
      <c r="AP362" s="77">
        <f t="shared" si="230"/>
        <v>0</v>
      </c>
      <c r="AQ362" s="77">
        <f t="shared" si="230"/>
        <v>0</v>
      </c>
      <c r="AR362" s="77">
        <f t="shared" si="230"/>
        <v>0</v>
      </c>
      <c r="AS362" s="77">
        <f t="shared" si="230"/>
        <v>0</v>
      </c>
      <c r="AT362" s="77">
        <f t="shared" si="230"/>
        <v>0</v>
      </c>
      <c r="AU362" s="77">
        <f t="shared" ref="AT362:BA363" si="231">AU363</f>
        <v>0</v>
      </c>
      <c r="AV362" s="77">
        <f t="shared" si="231"/>
        <v>0</v>
      </c>
      <c r="AW362" s="77">
        <f t="shared" si="231"/>
        <v>0</v>
      </c>
      <c r="AX362" s="77">
        <f t="shared" si="231"/>
        <v>0</v>
      </c>
      <c r="AY362" s="77">
        <f t="shared" si="231"/>
        <v>0</v>
      </c>
      <c r="AZ362" s="77">
        <f t="shared" si="231"/>
        <v>0</v>
      </c>
      <c r="BA362" s="77">
        <f t="shared" si="231"/>
        <v>0</v>
      </c>
      <c r="BB362" s="103">
        <v>0</v>
      </c>
      <c r="BC362" s="103">
        <v>0</v>
      </c>
    </row>
    <row r="363" spans="1:55" s="11" customFormat="1" ht="27.75" hidden="1" customHeight="1" x14ac:dyDescent="0.25">
      <c r="A363" s="27" t="s">
        <v>392</v>
      </c>
      <c r="B363" s="27"/>
      <c r="C363" s="27"/>
      <c r="D363" s="27"/>
      <c r="E363" s="62">
        <v>851</v>
      </c>
      <c r="F363" s="63" t="s">
        <v>421</v>
      </c>
      <c r="G363" s="63" t="s">
        <v>328</v>
      </c>
      <c r="H363" s="62" t="s">
        <v>493</v>
      </c>
      <c r="I363" s="63" t="s">
        <v>396</v>
      </c>
      <c r="J363" s="77">
        <f t="shared" si="230"/>
        <v>0</v>
      </c>
      <c r="K363" s="77">
        <f t="shared" si="230"/>
        <v>0</v>
      </c>
      <c r="L363" s="77">
        <f t="shared" si="230"/>
        <v>0</v>
      </c>
      <c r="M363" s="77">
        <f t="shared" si="230"/>
        <v>0</v>
      </c>
      <c r="N363" s="77">
        <f t="shared" si="230"/>
        <v>107458</v>
      </c>
      <c r="O363" s="77">
        <f t="shared" si="230"/>
        <v>106383</v>
      </c>
      <c r="P363" s="77">
        <f t="shared" si="230"/>
        <v>1075</v>
      </c>
      <c r="Q363" s="77">
        <f t="shared" si="230"/>
        <v>0</v>
      </c>
      <c r="R363" s="77">
        <f t="shared" si="230"/>
        <v>107458</v>
      </c>
      <c r="S363" s="77">
        <f t="shared" si="230"/>
        <v>106383</v>
      </c>
      <c r="T363" s="77">
        <f t="shared" si="230"/>
        <v>1075</v>
      </c>
      <c r="U363" s="77">
        <f t="shared" si="230"/>
        <v>0</v>
      </c>
      <c r="V363" s="77">
        <f t="shared" si="230"/>
        <v>0</v>
      </c>
      <c r="W363" s="77">
        <f t="shared" si="230"/>
        <v>0</v>
      </c>
      <c r="X363" s="77">
        <f t="shared" si="230"/>
        <v>0</v>
      </c>
      <c r="Y363" s="77">
        <f t="shared" si="230"/>
        <v>0</v>
      </c>
      <c r="Z363" s="77">
        <f t="shared" si="230"/>
        <v>107458</v>
      </c>
      <c r="AA363" s="77">
        <f t="shared" si="230"/>
        <v>106383</v>
      </c>
      <c r="AB363" s="77">
        <f t="shared" si="230"/>
        <v>1075</v>
      </c>
      <c r="AC363" s="77">
        <f t="shared" si="230"/>
        <v>0</v>
      </c>
      <c r="AD363" s="77">
        <f t="shared" si="230"/>
        <v>0</v>
      </c>
      <c r="AE363" s="77">
        <f t="shared" si="230"/>
        <v>0</v>
      </c>
      <c r="AF363" s="77">
        <f t="shared" si="230"/>
        <v>0</v>
      </c>
      <c r="AG363" s="77">
        <f t="shared" si="230"/>
        <v>0</v>
      </c>
      <c r="AH363" s="77">
        <f t="shared" si="230"/>
        <v>0</v>
      </c>
      <c r="AI363" s="77">
        <f t="shared" si="230"/>
        <v>0</v>
      </c>
      <c r="AJ363" s="77">
        <f t="shared" si="230"/>
        <v>0</v>
      </c>
      <c r="AK363" s="77">
        <f t="shared" si="230"/>
        <v>0</v>
      </c>
      <c r="AL363" s="77">
        <f t="shared" si="230"/>
        <v>0</v>
      </c>
      <c r="AM363" s="77">
        <f t="shared" si="230"/>
        <v>0</v>
      </c>
      <c r="AN363" s="77">
        <f t="shared" si="230"/>
        <v>0</v>
      </c>
      <c r="AO363" s="77">
        <f t="shared" si="230"/>
        <v>0</v>
      </c>
      <c r="AP363" s="77">
        <f t="shared" si="230"/>
        <v>0</v>
      </c>
      <c r="AQ363" s="77">
        <f t="shared" si="230"/>
        <v>0</v>
      </c>
      <c r="AR363" s="77">
        <f t="shared" si="230"/>
        <v>0</v>
      </c>
      <c r="AS363" s="77">
        <f t="shared" si="230"/>
        <v>0</v>
      </c>
      <c r="AT363" s="77">
        <f t="shared" si="231"/>
        <v>0</v>
      </c>
      <c r="AU363" s="77">
        <f t="shared" si="231"/>
        <v>0</v>
      </c>
      <c r="AV363" s="77">
        <f t="shared" si="231"/>
        <v>0</v>
      </c>
      <c r="AW363" s="77">
        <f t="shared" si="231"/>
        <v>0</v>
      </c>
      <c r="AX363" s="77">
        <f t="shared" si="231"/>
        <v>0</v>
      </c>
      <c r="AY363" s="77">
        <f t="shared" si="231"/>
        <v>0</v>
      </c>
      <c r="AZ363" s="77">
        <f t="shared" si="231"/>
        <v>0</v>
      </c>
      <c r="BA363" s="77">
        <f t="shared" si="231"/>
        <v>0</v>
      </c>
      <c r="BB363" s="103">
        <v>0</v>
      </c>
      <c r="BC363" s="103">
        <v>0</v>
      </c>
    </row>
    <row r="364" spans="1:55" s="11" customFormat="1" ht="27.75" hidden="1" customHeight="1" x14ac:dyDescent="0.25">
      <c r="A364" s="27" t="s">
        <v>494</v>
      </c>
      <c r="B364" s="27"/>
      <c r="C364" s="27"/>
      <c r="D364" s="27"/>
      <c r="E364" s="62">
        <v>851</v>
      </c>
      <c r="F364" s="63" t="s">
        <v>421</v>
      </c>
      <c r="G364" s="63" t="s">
        <v>328</v>
      </c>
      <c r="H364" s="62" t="s">
        <v>493</v>
      </c>
      <c r="I364" s="63" t="s">
        <v>397</v>
      </c>
      <c r="J364" s="77">
        <f>'3.ВС'!J206</f>
        <v>0</v>
      </c>
      <c r="K364" s="77">
        <f>'3.ВС'!K206</f>
        <v>0</v>
      </c>
      <c r="L364" s="77">
        <f>'3.ВС'!L206</f>
        <v>0</v>
      </c>
      <c r="M364" s="77">
        <f>'3.ВС'!M206</f>
        <v>0</v>
      </c>
      <c r="N364" s="77">
        <f>'3.ВС'!N206</f>
        <v>107458</v>
      </c>
      <c r="O364" s="77">
        <f>'3.ВС'!O206</f>
        <v>106383</v>
      </c>
      <c r="P364" s="77">
        <f>'3.ВС'!P206</f>
        <v>1075</v>
      </c>
      <c r="Q364" s="77">
        <f>'3.ВС'!Q206</f>
        <v>0</v>
      </c>
      <c r="R364" s="77">
        <f>'3.ВС'!R206</f>
        <v>107458</v>
      </c>
      <c r="S364" s="77">
        <f>'3.ВС'!S206</f>
        <v>106383</v>
      </c>
      <c r="T364" s="77">
        <f>'3.ВС'!T206</f>
        <v>1075</v>
      </c>
      <c r="U364" s="77">
        <f>'3.ВС'!U206</f>
        <v>0</v>
      </c>
      <c r="V364" s="77">
        <f>'3.ВС'!V206</f>
        <v>0</v>
      </c>
      <c r="W364" s="77">
        <f>'3.ВС'!W206</f>
        <v>0</v>
      </c>
      <c r="X364" s="77">
        <f>'3.ВС'!X206</f>
        <v>0</v>
      </c>
      <c r="Y364" s="77">
        <f>'3.ВС'!Y206</f>
        <v>0</v>
      </c>
      <c r="Z364" s="77">
        <f>'3.ВС'!Z206</f>
        <v>107458</v>
      </c>
      <c r="AA364" s="77">
        <f>'3.ВС'!AA206</f>
        <v>106383</v>
      </c>
      <c r="AB364" s="77">
        <f>'3.ВС'!AB206</f>
        <v>1075</v>
      </c>
      <c r="AC364" s="77">
        <f>'3.ВС'!AC206</f>
        <v>0</v>
      </c>
      <c r="AD364" s="77">
        <f>'3.ВС'!AD206</f>
        <v>0</v>
      </c>
      <c r="AE364" s="77">
        <f>'3.ВС'!AE206</f>
        <v>0</v>
      </c>
      <c r="AF364" s="77">
        <f>'3.ВС'!AF206</f>
        <v>0</v>
      </c>
      <c r="AG364" s="77">
        <f>'3.ВС'!AG206</f>
        <v>0</v>
      </c>
      <c r="AH364" s="77">
        <f>'3.ВС'!AH206</f>
        <v>0</v>
      </c>
      <c r="AI364" s="77">
        <f>'3.ВС'!AI206</f>
        <v>0</v>
      </c>
      <c r="AJ364" s="77">
        <f>'3.ВС'!AJ206</f>
        <v>0</v>
      </c>
      <c r="AK364" s="77">
        <f>'3.ВС'!AK206</f>
        <v>0</v>
      </c>
      <c r="AL364" s="77">
        <f>'3.ВС'!AL206</f>
        <v>0</v>
      </c>
      <c r="AM364" s="77">
        <f>'3.ВС'!AM206</f>
        <v>0</v>
      </c>
      <c r="AN364" s="77">
        <f>'3.ВС'!AN206</f>
        <v>0</v>
      </c>
      <c r="AO364" s="77">
        <f>'3.ВС'!AO206</f>
        <v>0</v>
      </c>
      <c r="AP364" s="77">
        <f>'3.ВС'!AP206</f>
        <v>0</v>
      </c>
      <c r="AQ364" s="77">
        <f>'3.ВС'!AQ206</f>
        <v>0</v>
      </c>
      <c r="AR364" s="77">
        <f>'3.ВС'!AR206</f>
        <v>0</v>
      </c>
      <c r="AS364" s="77">
        <f>'3.ВС'!AS206</f>
        <v>0</v>
      </c>
      <c r="AT364" s="77">
        <f>'3.ВС'!AT206</f>
        <v>0</v>
      </c>
      <c r="AU364" s="77">
        <f>'3.ВС'!AU206</f>
        <v>0</v>
      </c>
      <c r="AV364" s="77">
        <f>'3.ВС'!AV206</f>
        <v>0</v>
      </c>
      <c r="AW364" s="77">
        <f>'3.ВС'!AW206</f>
        <v>0</v>
      </c>
      <c r="AX364" s="77">
        <f>'3.ВС'!AX206</f>
        <v>0</v>
      </c>
      <c r="AY364" s="77">
        <f>'3.ВС'!AY206</f>
        <v>0</v>
      </c>
      <c r="AZ364" s="77">
        <f>'3.ВС'!AZ206</f>
        <v>0</v>
      </c>
      <c r="BA364" s="77">
        <f>'3.ВС'!BA206</f>
        <v>0</v>
      </c>
      <c r="BB364" s="103">
        <v>0</v>
      </c>
      <c r="BC364" s="103">
        <v>0</v>
      </c>
    </row>
    <row r="365" spans="1:55" s="11" customFormat="1" ht="27.75" hidden="1" customHeight="1" x14ac:dyDescent="0.25">
      <c r="A365" s="15" t="s">
        <v>495</v>
      </c>
      <c r="B365" s="27"/>
      <c r="C365" s="27"/>
      <c r="D365" s="27"/>
      <c r="E365" s="12">
        <v>851</v>
      </c>
      <c r="F365" s="63" t="s">
        <v>421</v>
      </c>
      <c r="G365" s="63" t="s">
        <v>328</v>
      </c>
      <c r="H365" s="60" t="s">
        <v>496</v>
      </c>
      <c r="I365" s="63"/>
      <c r="J365" s="77">
        <f t="shared" ref="J365:AT366" si="232">J366</f>
        <v>122400</v>
      </c>
      <c r="K365" s="77">
        <f t="shared" si="232"/>
        <v>122400</v>
      </c>
      <c r="L365" s="77">
        <f t="shared" si="232"/>
        <v>0</v>
      </c>
      <c r="M365" s="77">
        <f t="shared" si="232"/>
        <v>0</v>
      </c>
      <c r="N365" s="77">
        <f t="shared" si="232"/>
        <v>0</v>
      </c>
      <c r="O365" s="77">
        <f t="shared" si="232"/>
        <v>0</v>
      </c>
      <c r="P365" s="77">
        <f t="shared" si="232"/>
        <v>0</v>
      </c>
      <c r="Q365" s="77">
        <f t="shared" si="232"/>
        <v>0</v>
      </c>
      <c r="R365" s="77">
        <f t="shared" si="232"/>
        <v>122400</v>
      </c>
      <c r="S365" s="77">
        <f t="shared" si="232"/>
        <v>122400</v>
      </c>
      <c r="T365" s="77">
        <f t="shared" si="232"/>
        <v>0</v>
      </c>
      <c r="U365" s="77">
        <f t="shared" si="232"/>
        <v>0</v>
      </c>
      <c r="V365" s="77">
        <f t="shared" si="232"/>
        <v>0</v>
      </c>
      <c r="W365" s="77">
        <f t="shared" si="232"/>
        <v>0</v>
      </c>
      <c r="X365" s="77">
        <f t="shared" si="232"/>
        <v>0</v>
      </c>
      <c r="Y365" s="77">
        <f t="shared" si="232"/>
        <v>0</v>
      </c>
      <c r="Z365" s="77">
        <f t="shared" si="232"/>
        <v>122400</v>
      </c>
      <c r="AA365" s="77">
        <f t="shared" si="232"/>
        <v>122400</v>
      </c>
      <c r="AB365" s="77">
        <f t="shared" si="232"/>
        <v>0</v>
      </c>
      <c r="AC365" s="77">
        <f t="shared" si="232"/>
        <v>0</v>
      </c>
      <c r="AD365" s="77">
        <f t="shared" si="232"/>
        <v>122400</v>
      </c>
      <c r="AE365" s="77">
        <f t="shared" si="232"/>
        <v>122400</v>
      </c>
      <c r="AF365" s="77">
        <f t="shared" si="232"/>
        <v>0</v>
      </c>
      <c r="AG365" s="77">
        <f t="shared" si="232"/>
        <v>0</v>
      </c>
      <c r="AH365" s="77">
        <f t="shared" si="232"/>
        <v>0</v>
      </c>
      <c r="AI365" s="77">
        <f t="shared" si="232"/>
        <v>0</v>
      </c>
      <c r="AJ365" s="77">
        <f t="shared" si="232"/>
        <v>0</v>
      </c>
      <c r="AK365" s="77">
        <f t="shared" si="232"/>
        <v>0</v>
      </c>
      <c r="AL365" s="77">
        <f t="shared" si="232"/>
        <v>122400</v>
      </c>
      <c r="AM365" s="77">
        <f t="shared" si="232"/>
        <v>122400</v>
      </c>
      <c r="AN365" s="77">
        <f t="shared" si="232"/>
        <v>0</v>
      </c>
      <c r="AO365" s="77">
        <f t="shared" si="232"/>
        <v>0</v>
      </c>
      <c r="AP365" s="77">
        <f t="shared" si="232"/>
        <v>122400</v>
      </c>
      <c r="AQ365" s="77">
        <f t="shared" si="232"/>
        <v>122400</v>
      </c>
      <c r="AR365" s="77">
        <f t="shared" si="232"/>
        <v>0</v>
      </c>
      <c r="AS365" s="77">
        <f t="shared" si="232"/>
        <v>0</v>
      </c>
      <c r="AT365" s="77">
        <f t="shared" si="232"/>
        <v>0</v>
      </c>
      <c r="AU365" s="77">
        <f t="shared" ref="AT365:BA366" si="233">AU366</f>
        <v>0</v>
      </c>
      <c r="AV365" s="77">
        <f t="shared" si="233"/>
        <v>0</v>
      </c>
      <c r="AW365" s="77">
        <f t="shared" si="233"/>
        <v>0</v>
      </c>
      <c r="AX365" s="77">
        <f t="shared" si="233"/>
        <v>122400</v>
      </c>
      <c r="AY365" s="77">
        <f t="shared" si="233"/>
        <v>122400</v>
      </c>
      <c r="AZ365" s="77">
        <f t="shared" si="233"/>
        <v>0</v>
      </c>
      <c r="BA365" s="77">
        <f t="shared" si="233"/>
        <v>0</v>
      </c>
      <c r="BB365" s="103">
        <v>0</v>
      </c>
      <c r="BC365" s="103">
        <v>0</v>
      </c>
    </row>
    <row r="366" spans="1:55" s="11" customFormat="1" ht="27.75" hidden="1" customHeight="1" x14ac:dyDescent="0.25">
      <c r="A366" s="27" t="s">
        <v>392</v>
      </c>
      <c r="B366" s="27"/>
      <c r="C366" s="27"/>
      <c r="D366" s="27"/>
      <c r="E366" s="12">
        <v>851</v>
      </c>
      <c r="F366" s="63" t="s">
        <v>421</v>
      </c>
      <c r="G366" s="63" t="s">
        <v>328</v>
      </c>
      <c r="H366" s="60" t="s">
        <v>496</v>
      </c>
      <c r="I366" s="63" t="s">
        <v>396</v>
      </c>
      <c r="J366" s="77">
        <f t="shared" si="232"/>
        <v>122400</v>
      </c>
      <c r="K366" s="77">
        <f t="shared" si="232"/>
        <v>122400</v>
      </c>
      <c r="L366" s="77">
        <f t="shared" si="232"/>
        <v>0</v>
      </c>
      <c r="M366" s="77">
        <f t="shared" si="232"/>
        <v>0</v>
      </c>
      <c r="N366" s="77">
        <f t="shared" si="232"/>
        <v>0</v>
      </c>
      <c r="O366" s="77">
        <f t="shared" si="232"/>
        <v>0</v>
      </c>
      <c r="P366" s="77">
        <f t="shared" si="232"/>
        <v>0</v>
      </c>
      <c r="Q366" s="77">
        <f t="shared" si="232"/>
        <v>0</v>
      </c>
      <c r="R366" s="77">
        <f t="shared" si="232"/>
        <v>122400</v>
      </c>
      <c r="S366" s="77">
        <f t="shared" si="232"/>
        <v>122400</v>
      </c>
      <c r="T366" s="77">
        <f t="shared" si="232"/>
        <v>0</v>
      </c>
      <c r="U366" s="77">
        <f t="shared" si="232"/>
        <v>0</v>
      </c>
      <c r="V366" s="77">
        <f t="shared" si="232"/>
        <v>0</v>
      </c>
      <c r="W366" s="77">
        <f t="shared" si="232"/>
        <v>0</v>
      </c>
      <c r="X366" s="77">
        <f t="shared" si="232"/>
        <v>0</v>
      </c>
      <c r="Y366" s="77">
        <f t="shared" si="232"/>
        <v>0</v>
      </c>
      <c r="Z366" s="77">
        <f t="shared" si="232"/>
        <v>122400</v>
      </c>
      <c r="AA366" s="77">
        <f t="shared" si="232"/>
        <v>122400</v>
      </c>
      <c r="AB366" s="77">
        <f t="shared" si="232"/>
        <v>0</v>
      </c>
      <c r="AC366" s="77">
        <f t="shared" si="232"/>
        <v>0</v>
      </c>
      <c r="AD366" s="77">
        <f t="shared" si="232"/>
        <v>122400</v>
      </c>
      <c r="AE366" s="77">
        <f t="shared" si="232"/>
        <v>122400</v>
      </c>
      <c r="AF366" s="77">
        <f t="shared" si="232"/>
        <v>0</v>
      </c>
      <c r="AG366" s="77">
        <f t="shared" si="232"/>
        <v>0</v>
      </c>
      <c r="AH366" s="77">
        <f t="shared" si="232"/>
        <v>0</v>
      </c>
      <c r="AI366" s="77">
        <f t="shared" si="232"/>
        <v>0</v>
      </c>
      <c r="AJ366" s="77">
        <f t="shared" si="232"/>
        <v>0</v>
      </c>
      <c r="AK366" s="77">
        <f t="shared" si="232"/>
        <v>0</v>
      </c>
      <c r="AL366" s="77">
        <f t="shared" si="232"/>
        <v>122400</v>
      </c>
      <c r="AM366" s="77">
        <f t="shared" si="232"/>
        <v>122400</v>
      </c>
      <c r="AN366" s="77">
        <f t="shared" si="232"/>
        <v>0</v>
      </c>
      <c r="AO366" s="77">
        <f t="shared" si="232"/>
        <v>0</v>
      </c>
      <c r="AP366" s="77">
        <f t="shared" si="232"/>
        <v>122400</v>
      </c>
      <c r="AQ366" s="77">
        <f t="shared" si="232"/>
        <v>122400</v>
      </c>
      <c r="AR366" s="77">
        <f t="shared" si="232"/>
        <v>0</v>
      </c>
      <c r="AS366" s="77">
        <f t="shared" si="232"/>
        <v>0</v>
      </c>
      <c r="AT366" s="77">
        <f t="shared" si="233"/>
        <v>0</v>
      </c>
      <c r="AU366" s="77">
        <f t="shared" si="233"/>
        <v>0</v>
      </c>
      <c r="AV366" s="77">
        <f t="shared" si="233"/>
        <v>0</v>
      </c>
      <c r="AW366" s="77">
        <f t="shared" si="233"/>
        <v>0</v>
      </c>
      <c r="AX366" s="77">
        <f t="shared" si="233"/>
        <v>122400</v>
      </c>
      <c r="AY366" s="77">
        <f t="shared" si="233"/>
        <v>122400</v>
      </c>
      <c r="AZ366" s="77">
        <f t="shared" si="233"/>
        <v>0</v>
      </c>
      <c r="BA366" s="77">
        <f t="shared" si="233"/>
        <v>0</v>
      </c>
      <c r="BB366" s="103">
        <v>0</v>
      </c>
      <c r="BC366" s="103">
        <v>0</v>
      </c>
    </row>
    <row r="367" spans="1:55" s="11" customFormat="1" ht="27.75" hidden="1" customHeight="1" x14ac:dyDescent="0.25">
      <c r="A367" s="27" t="s">
        <v>393</v>
      </c>
      <c r="B367" s="27"/>
      <c r="C367" s="27"/>
      <c r="D367" s="27"/>
      <c r="E367" s="12">
        <v>851</v>
      </c>
      <c r="F367" s="63" t="s">
        <v>421</v>
      </c>
      <c r="G367" s="63" t="s">
        <v>328</v>
      </c>
      <c r="H367" s="60" t="s">
        <v>496</v>
      </c>
      <c r="I367" s="63" t="s">
        <v>397</v>
      </c>
      <c r="J367" s="77">
        <f>'3.ВС'!J209</f>
        <v>122400</v>
      </c>
      <c r="K367" s="77">
        <f>'3.ВС'!K209</f>
        <v>122400</v>
      </c>
      <c r="L367" s="77">
        <f>'3.ВС'!L209</f>
        <v>0</v>
      </c>
      <c r="M367" s="77">
        <f>'3.ВС'!M209</f>
        <v>0</v>
      </c>
      <c r="N367" s="77">
        <f>'3.ВС'!N209</f>
        <v>0</v>
      </c>
      <c r="O367" s="77">
        <f>'3.ВС'!O209</f>
        <v>0</v>
      </c>
      <c r="P367" s="77">
        <f>'3.ВС'!P209</f>
        <v>0</v>
      </c>
      <c r="Q367" s="77">
        <f>'3.ВС'!Q209</f>
        <v>0</v>
      </c>
      <c r="R367" s="77">
        <f>'3.ВС'!R209</f>
        <v>122400</v>
      </c>
      <c r="S367" s="77">
        <f>'3.ВС'!S209</f>
        <v>122400</v>
      </c>
      <c r="T367" s="77">
        <f>'3.ВС'!T209</f>
        <v>0</v>
      </c>
      <c r="U367" s="77">
        <f>'3.ВС'!U209</f>
        <v>0</v>
      </c>
      <c r="V367" s="77">
        <f>'3.ВС'!V209</f>
        <v>0</v>
      </c>
      <c r="W367" s="77">
        <f>'3.ВС'!W209</f>
        <v>0</v>
      </c>
      <c r="X367" s="77">
        <f>'3.ВС'!X209</f>
        <v>0</v>
      </c>
      <c r="Y367" s="77">
        <f>'3.ВС'!Y209</f>
        <v>0</v>
      </c>
      <c r="Z367" s="77">
        <f>'3.ВС'!Z209</f>
        <v>122400</v>
      </c>
      <c r="AA367" s="77">
        <f>'3.ВС'!AA209</f>
        <v>122400</v>
      </c>
      <c r="AB367" s="77">
        <f>'3.ВС'!AB209</f>
        <v>0</v>
      </c>
      <c r="AC367" s="77">
        <f>'3.ВС'!AC209</f>
        <v>0</v>
      </c>
      <c r="AD367" s="77">
        <f>'3.ВС'!AD209</f>
        <v>122400</v>
      </c>
      <c r="AE367" s="77">
        <f>'3.ВС'!AE209</f>
        <v>122400</v>
      </c>
      <c r="AF367" s="77">
        <f>'3.ВС'!AF209</f>
        <v>0</v>
      </c>
      <c r="AG367" s="77">
        <f>'3.ВС'!AG209</f>
        <v>0</v>
      </c>
      <c r="AH367" s="77">
        <f>'3.ВС'!AH209</f>
        <v>0</v>
      </c>
      <c r="AI367" s="77">
        <f>'3.ВС'!AI209</f>
        <v>0</v>
      </c>
      <c r="AJ367" s="77">
        <f>'3.ВС'!AJ209</f>
        <v>0</v>
      </c>
      <c r="AK367" s="77">
        <f>'3.ВС'!AK209</f>
        <v>0</v>
      </c>
      <c r="AL367" s="77">
        <f>'3.ВС'!AL209</f>
        <v>122400</v>
      </c>
      <c r="AM367" s="77">
        <f>'3.ВС'!AM209</f>
        <v>122400</v>
      </c>
      <c r="AN367" s="77">
        <f>'3.ВС'!AN209</f>
        <v>0</v>
      </c>
      <c r="AO367" s="77">
        <f>'3.ВС'!AO209</f>
        <v>0</v>
      </c>
      <c r="AP367" s="77">
        <f>'3.ВС'!AP209</f>
        <v>122400</v>
      </c>
      <c r="AQ367" s="77">
        <f>'3.ВС'!AQ209</f>
        <v>122400</v>
      </c>
      <c r="AR367" s="77">
        <f>'3.ВС'!AR209</f>
        <v>0</v>
      </c>
      <c r="AS367" s="77">
        <f>'3.ВС'!AS209</f>
        <v>0</v>
      </c>
      <c r="AT367" s="77">
        <f>'3.ВС'!AT209</f>
        <v>0</v>
      </c>
      <c r="AU367" s="77">
        <f>'3.ВС'!AU209</f>
        <v>0</v>
      </c>
      <c r="AV367" s="77">
        <f>'3.ВС'!AV209</f>
        <v>0</v>
      </c>
      <c r="AW367" s="77">
        <f>'3.ВС'!AW209</f>
        <v>0</v>
      </c>
      <c r="AX367" s="77">
        <f>'3.ВС'!AX209</f>
        <v>122400</v>
      </c>
      <c r="AY367" s="77">
        <f>'3.ВС'!AY209</f>
        <v>122400</v>
      </c>
      <c r="AZ367" s="77">
        <f>'3.ВС'!AZ209</f>
        <v>0</v>
      </c>
      <c r="BA367" s="77">
        <f>'3.ВС'!BA209</f>
        <v>0</v>
      </c>
      <c r="BB367" s="103">
        <v>0</v>
      </c>
      <c r="BC367" s="103">
        <v>0</v>
      </c>
    </row>
    <row r="368" spans="1:55" s="11" customFormat="1" ht="27.75" hidden="1" customHeight="1" x14ac:dyDescent="0.25">
      <c r="A368" s="15" t="s">
        <v>497</v>
      </c>
      <c r="B368" s="27"/>
      <c r="C368" s="27"/>
      <c r="D368" s="27"/>
      <c r="E368" s="12">
        <v>851</v>
      </c>
      <c r="F368" s="63" t="s">
        <v>421</v>
      </c>
      <c r="G368" s="63" t="s">
        <v>328</v>
      </c>
      <c r="H368" s="60" t="s">
        <v>498</v>
      </c>
      <c r="I368" s="63"/>
      <c r="J368" s="77">
        <f t="shared" ref="J368:AT369" si="234">J369</f>
        <v>7943400</v>
      </c>
      <c r="K368" s="77">
        <f t="shared" si="234"/>
        <v>0</v>
      </c>
      <c r="L368" s="77">
        <f t="shared" si="234"/>
        <v>7943400</v>
      </c>
      <c r="M368" s="77">
        <f t="shared" si="234"/>
        <v>0</v>
      </c>
      <c r="N368" s="77">
        <f t="shared" si="234"/>
        <v>2616860</v>
      </c>
      <c r="O368" s="77">
        <f t="shared" si="234"/>
        <v>0</v>
      </c>
      <c r="P368" s="77">
        <f t="shared" si="234"/>
        <v>2616860</v>
      </c>
      <c r="Q368" s="77">
        <f t="shared" si="234"/>
        <v>0</v>
      </c>
      <c r="R368" s="77">
        <f t="shared" si="234"/>
        <v>10560260</v>
      </c>
      <c r="S368" s="77">
        <f t="shared" si="234"/>
        <v>0</v>
      </c>
      <c r="T368" s="77">
        <f t="shared" si="234"/>
        <v>10560260</v>
      </c>
      <c r="U368" s="77">
        <f t="shared" si="234"/>
        <v>0</v>
      </c>
      <c r="V368" s="77">
        <f t="shared" si="234"/>
        <v>0</v>
      </c>
      <c r="W368" s="77">
        <f t="shared" si="234"/>
        <v>0</v>
      </c>
      <c r="X368" s="77">
        <f t="shared" si="234"/>
        <v>0</v>
      </c>
      <c r="Y368" s="77">
        <f t="shared" si="234"/>
        <v>0</v>
      </c>
      <c r="Z368" s="77">
        <f t="shared" si="234"/>
        <v>10560260</v>
      </c>
      <c r="AA368" s="77">
        <f t="shared" si="234"/>
        <v>0</v>
      </c>
      <c r="AB368" s="77">
        <f t="shared" si="234"/>
        <v>10560260</v>
      </c>
      <c r="AC368" s="77">
        <f t="shared" si="234"/>
        <v>0</v>
      </c>
      <c r="AD368" s="77">
        <f t="shared" si="234"/>
        <v>7000100</v>
      </c>
      <c r="AE368" s="77">
        <f t="shared" si="234"/>
        <v>0</v>
      </c>
      <c r="AF368" s="77">
        <f t="shared" si="234"/>
        <v>7000100</v>
      </c>
      <c r="AG368" s="77">
        <f t="shared" si="234"/>
        <v>0</v>
      </c>
      <c r="AH368" s="77">
        <f t="shared" si="234"/>
        <v>0</v>
      </c>
      <c r="AI368" s="77">
        <f t="shared" si="234"/>
        <v>0</v>
      </c>
      <c r="AJ368" s="77">
        <f t="shared" si="234"/>
        <v>0</v>
      </c>
      <c r="AK368" s="77">
        <f t="shared" si="234"/>
        <v>0</v>
      </c>
      <c r="AL368" s="77">
        <f t="shared" si="234"/>
        <v>7000100</v>
      </c>
      <c r="AM368" s="77">
        <f t="shared" si="234"/>
        <v>0</v>
      </c>
      <c r="AN368" s="77">
        <f t="shared" si="234"/>
        <v>7000100</v>
      </c>
      <c r="AO368" s="77">
        <f t="shared" si="234"/>
        <v>0</v>
      </c>
      <c r="AP368" s="77">
        <f t="shared" si="234"/>
        <v>7055900</v>
      </c>
      <c r="AQ368" s="77">
        <f t="shared" si="234"/>
        <v>0</v>
      </c>
      <c r="AR368" s="77">
        <f t="shared" si="234"/>
        <v>7055900</v>
      </c>
      <c r="AS368" s="77">
        <f t="shared" si="234"/>
        <v>0</v>
      </c>
      <c r="AT368" s="77">
        <f t="shared" si="234"/>
        <v>0</v>
      </c>
      <c r="AU368" s="77">
        <f t="shared" ref="AT368:BA369" si="235">AU369</f>
        <v>0</v>
      </c>
      <c r="AV368" s="77">
        <f t="shared" si="235"/>
        <v>0</v>
      </c>
      <c r="AW368" s="77">
        <f t="shared" si="235"/>
        <v>0</v>
      </c>
      <c r="AX368" s="77">
        <f t="shared" si="235"/>
        <v>7055900</v>
      </c>
      <c r="AY368" s="77">
        <f t="shared" si="235"/>
        <v>0</v>
      </c>
      <c r="AZ368" s="77">
        <f t="shared" si="235"/>
        <v>7055900</v>
      </c>
      <c r="BA368" s="77">
        <f t="shared" si="235"/>
        <v>0</v>
      </c>
      <c r="BB368" s="103">
        <v>0</v>
      </c>
      <c r="BC368" s="103">
        <v>0</v>
      </c>
    </row>
    <row r="369" spans="1:55" s="11" customFormat="1" ht="27.75" hidden="1" customHeight="1" x14ac:dyDescent="0.25">
      <c r="A369" s="27" t="s">
        <v>392</v>
      </c>
      <c r="B369" s="27"/>
      <c r="C369" s="27"/>
      <c r="D369" s="27"/>
      <c r="E369" s="12">
        <v>851</v>
      </c>
      <c r="F369" s="63" t="s">
        <v>421</v>
      </c>
      <c r="G369" s="63" t="s">
        <v>328</v>
      </c>
      <c r="H369" s="60" t="s">
        <v>498</v>
      </c>
      <c r="I369" s="63" t="s">
        <v>396</v>
      </c>
      <c r="J369" s="77">
        <f t="shared" si="234"/>
        <v>7943400</v>
      </c>
      <c r="K369" s="77">
        <f t="shared" si="234"/>
        <v>0</v>
      </c>
      <c r="L369" s="77">
        <f t="shared" si="234"/>
        <v>7943400</v>
      </c>
      <c r="M369" s="77">
        <f t="shared" si="234"/>
        <v>0</v>
      </c>
      <c r="N369" s="77">
        <f t="shared" si="234"/>
        <v>2616860</v>
      </c>
      <c r="O369" s="77">
        <f t="shared" si="234"/>
        <v>0</v>
      </c>
      <c r="P369" s="77">
        <f t="shared" si="234"/>
        <v>2616860</v>
      </c>
      <c r="Q369" s="77">
        <f t="shared" si="234"/>
        <v>0</v>
      </c>
      <c r="R369" s="77">
        <f t="shared" si="234"/>
        <v>10560260</v>
      </c>
      <c r="S369" s="77">
        <f t="shared" si="234"/>
        <v>0</v>
      </c>
      <c r="T369" s="77">
        <f t="shared" si="234"/>
        <v>10560260</v>
      </c>
      <c r="U369" s="77">
        <f t="shared" si="234"/>
        <v>0</v>
      </c>
      <c r="V369" s="77">
        <f t="shared" si="234"/>
        <v>0</v>
      </c>
      <c r="W369" s="77">
        <f t="shared" si="234"/>
        <v>0</v>
      </c>
      <c r="X369" s="77">
        <f t="shared" si="234"/>
        <v>0</v>
      </c>
      <c r="Y369" s="77">
        <f t="shared" si="234"/>
        <v>0</v>
      </c>
      <c r="Z369" s="77">
        <f t="shared" si="234"/>
        <v>10560260</v>
      </c>
      <c r="AA369" s="77">
        <f t="shared" si="234"/>
        <v>0</v>
      </c>
      <c r="AB369" s="77">
        <f t="shared" si="234"/>
        <v>10560260</v>
      </c>
      <c r="AC369" s="77">
        <f t="shared" si="234"/>
        <v>0</v>
      </c>
      <c r="AD369" s="77">
        <f t="shared" si="234"/>
        <v>7000100</v>
      </c>
      <c r="AE369" s="77">
        <f t="shared" si="234"/>
        <v>0</v>
      </c>
      <c r="AF369" s="77">
        <f t="shared" si="234"/>
        <v>7000100</v>
      </c>
      <c r="AG369" s="77">
        <f t="shared" si="234"/>
        <v>0</v>
      </c>
      <c r="AH369" s="77">
        <f t="shared" si="234"/>
        <v>0</v>
      </c>
      <c r="AI369" s="77">
        <f t="shared" si="234"/>
        <v>0</v>
      </c>
      <c r="AJ369" s="77">
        <f t="shared" si="234"/>
        <v>0</v>
      </c>
      <c r="AK369" s="77">
        <f t="shared" si="234"/>
        <v>0</v>
      </c>
      <c r="AL369" s="77">
        <f t="shared" si="234"/>
        <v>7000100</v>
      </c>
      <c r="AM369" s="77">
        <f t="shared" si="234"/>
        <v>0</v>
      </c>
      <c r="AN369" s="77">
        <f t="shared" si="234"/>
        <v>7000100</v>
      </c>
      <c r="AO369" s="77">
        <f t="shared" si="234"/>
        <v>0</v>
      </c>
      <c r="AP369" s="77">
        <f t="shared" si="234"/>
        <v>7055900</v>
      </c>
      <c r="AQ369" s="77">
        <f t="shared" si="234"/>
        <v>0</v>
      </c>
      <c r="AR369" s="77">
        <f t="shared" si="234"/>
        <v>7055900</v>
      </c>
      <c r="AS369" s="77">
        <f t="shared" si="234"/>
        <v>0</v>
      </c>
      <c r="AT369" s="77">
        <f t="shared" si="235"/>
        <v>0</v>
      </c>
      <c r="AU369" s="77">
        <f t="shared" si="235"/>
        <v>0</v>
      </c>
      <c r="AV369" s="77">
        <f t="shared" si="235"/>
        <v>0</v>
      </c>
      <c r="AW369" s="77">
        <f t="shared" si="235"/>
        <v>0</v>
      </c>
      <c r="AX369" s="77">
        <f t="shared" si="235"/>
        <v>7055900</v>
      </c>
      <c r="AY369" s="77">
        <f t="shared" si="235"/>
        <v>0</v>
      </c>
      <c r="AZ369" s="77">
        <f t="shared" si="235"/>
        <v>7055900</v>
      </c>
      <c r="BA369" s="77">
        <f t="shared" si="235"/>
        <v>0</v>
      </c>
      <c r="BB369" s="103">
        <v>0</v>
      </c>
      <c r="BC369" s="103">
        <v>0</v>
      </c>
    </row>
    <row r="370" spans="1:55" s="11" customFormat="1" ht="27.75" hidden="1" customHeight="1" x14ac:dyDescent="0.25">
      <c r="A370" s="27" t="s">
        <v>393</v>
      </c>
      <c r="B370" s="27"/>
      <c r="C370" s="27"/>
      <c r="D370" s="27"/>
      <c r="E370" s="12">
        <v>851</v>
      </c>
      <c r="F370" s="63" t="s">
        <v>421</v>
      </c>
      <c r="G370" s="63" t="s">
        <v>328</v>
      </c>
      <c r="H370" s="60" t="s">
        <v>498</v>
      </c>
      <c r="I370" s="63" t="s">
        <v>397</v>
      </c>
      <c r="J370" s="77">
        <f>'3.ВС'!J212</f>
        <v>7943400</v>
      </c>
      <c r="K370" s="77">
        <f>'3.ВС'!K212</f>
        <v>0</v>
      </c>
      <c r="L370" s="77">
        <f>'3.ВС'!L212</f>
        <v>7943400</v>
      </c>
      <c r="M370" s="77">
        <f>'3.ВС'!M212</f>
        <v>0</v>
      </c>
      <c r="N370" s="77">
        <f>'3.ВС'!N212</f>
        <v>2616860</v>
      </c>
      <c r="O370" s="77">
        <f>'3.ВС'!O212</f>
        <v>0</v>
      </c>
      <c r="P370" s="77">
        <f>'3.ВС'!P212</f>
        <v>2616860</v>
      </c>
      <c r="Q370" s="77">
        <f>'3.ВС'!Q212</f>
        <v>0</v>
      </c>
      <c r="R370" s="77">
        <f>'3.ВС'!R212</f>
        <v>10560260</v>
      </c>
      <c r="S370" s="77">
        <f>'3.ВС'!S212</f>
        <v>0</v>
      </c>
      <c r="T370" s="77">
        <f>'3.ВС'!T212</f>
        <v>10560260</v>
      </c>
      <c r="U370" s="77">
        <f>'3.ВС'!U212</f>
        <v>0</v>
      </c>
      <c r="V370" s="77">
        <f>'3.ВС'!V212</f>
        <v>0</v>
      </c>
      <c r="W370" s="77">
        <f>'3.ВС'!W212</f>
        <v>0</v>
      </c>
      <c r="X370" s="77">
        <f>'3.ВС'!X212</f>
        <v>0</v>
      </c>
      <c r="Y370" s="77">
        <f>'3.ВС'!Y212</f>
        <v>0</v>
      </c>
      <c r="Z370" s="77">
        <f>'3.ВС'!Z212</f>
        <v>10560260</v>
      </c>
      <c r="AA370" s="77">
        <f>'3.ВС'!AA212</f>
        <v>0</v>
      </c>
      <c r="AB370" s="77">
        <f>'3.ВС'!AB212</f>
        <v>10560260</v>
      </c>
      <c r="AC370" s="77">
        <f>'3.ВС'!AC212</f>
        <v>0</v>
      </c>
      <c r="AD370" s="77">
        <f>'3.ВС'!AD212</f>
        <v>7000100</v>
      </c>
      <c r="AE370" s="77">
        <f>'3.ВС'!AE212</f>
        <v>0</v>
      </c>
      <c r="AF370" s="77">
        <f>'3.ВС'!AF212</f>
        <v>7000100</v>
      </c>
      <c r="AG370" s="77">
        <f>'3.ВС'!AG212</f>
        <v>0</v>
      </c>
      <c r="AH370" s="77">
        <f>'3.ВС'!AH212</f>
        <v>0</v>
      </c>
      <c r="AI370" s="77">
        <f>'3.ВС'!AI212</f>
        <v>0</v>
      </c>
      <c r="AJ370" s="77">
        <f>'3.ВС'!AJ212</f>
        <v>0</v>
      </c>
      <c r="AK370" s="77">
        <f>'3.ВС'!AK212</f>
        <v>0</v>
      </c>
      <c r="AL370" s="77">
        <f>'3.ВС'!AL212</f>
        <v>7000100</v>
      </c>
      <c r="AM370" s="77">
        <f>'3.ВС'!AM212</f>
        <v>0</v>
      </c>
      <c r="AN370" s="77">
        <f>'3.ВС'!AN212</f>
        <v>7000100</v>
      </c>
      <c r="AO370" s="77">
        <f>'3.ВС'!AO212</f>
        <v>0</v>
      </c>
      <c r="AP370" s="77">
        <f>'3.ВС'!AP212</f>
        <v>7055900</v>
      </c>
      <c r="AQ370" s="77">
        <f>'3.ВС'!AQ212</f>
        <v>0</v>
      </c>
      <c r="AR370" s="77">
        <f>'3.ВС'!AR212</f>
        <v>7055900</v>
      </c>
      <c r="AS370" s="77">
        <f>'3.ВС'!AS212</f>
        <v>0</v>
      </c>
      <c r="AT370" s="77">
        <f>'3.ВС'!AT212</f>
        <v>0</v>
      </c>
      <c r="AU370" s="77">
        <f>'3.ВС'!AU212</f>
        <v>0</v>
      </c>
      <c r="AV370" s="77">
        <f>'3.ВС'!AV212</f>
        <v>0</v>
      </c>
      <c r="AW370" s="77">
        <f>'3.ВС'!AW212</f>
        <v>0</v>
      </c>
      <c r="AX370" s="77">
        <f>'3.ВС'!AX212</f>
        <v>7055900</v>
      </c>
      <c r="AY370" s="77">
        <f>'3.ВС'!AY212</f>
        <v>0</v>
      </c>
      <c r="AZ370" s="77">
        <f>'3.ВС'!AZ212</f>
        <v>7055900</v>
      </c>
      <c r="BA370" s="77">
        <f>'3.ВС'!BA212</f>
        <v>0</v>
      </c>
      <c r="BB370" s="103">
        <v>0</v>
      </c>
      <c r="BC370" s="103">
        <v>0</v>
      </c>
    </row>
    <row r="371" spans="1:55" s="11" customFormat="1" ht="34.5" customHeight="1" x14ac:dyDescent="0.25">
      <c r="A371" s="15" t="s">
        <v>499</v>
      </c>
      <c r="B371" s="27"/>
      <c r="C371" s="27"/>
      <c r="D371" s="27"/>
      <c r="E371" s="12">
        <v>851</v>
      </c>
      <c r="F371" s="63" t="s">
        <v>421</v>
      </c>
      <c r="G371" s="63" t="s">
        <v>328</v>
      </c>
      <c r="H371" s="60" t="s">
        <v>500</v>
      </c>
      <c r="I371" s="63"/>
      <c r="J371" s="77">
        <f t="shared" ref="J371:AT372" si="236">J372</f>
        <v>7058200</v>
      </c>
      <c r="K371" s="77">
        <f t="shared" si="236"/>
        <v>0</v>
      </c>
      <c r="L371" s="77">
        <f t="shared" si="236"/>
        <v>7058200</v>
      </c>
      <c r="M371" s="77">
        <f t="shared" si="236"/>
        <v>0</v>
      </c>
      <c r="N371" s="77">
        <f t="shared" si="236"/>
        <v>372300</v>
      </c>
      <c r="O371" s="77">
        <f t="shared" si="236"/>
        <v>0</v>
      </c>
      <c r="P371" s="77">
        <f t="shared" si="236"/>
        <v>372300</v>
      </c>
      <c r="Q371" s="77">
        <f t="shared" si="236"/>
        <v>0</v>
      </c>
      <c r="R371" s="77">
        <f t="shared" si="236"/>
        <v>7430500</v>
      </c>
      <c r="S371" s="77">
        <f t="shared" si="236"/>
        <v>0</v>
      </c>
      <c r="T371" s="77">
        <f t="shared" si="236"/>
        <v>7430500</v>
      </c>
      <c r="U371" s="77">
        <f t="shared" si="236"/>
        <v>0</v>
      </c>
      <c r="V371" s="77">
        <f t="shared" si="236"/>
        <v>92539</v>
      </c>
      <c r="W371" s="77">
        <f t="shared" si="236"/>
        <v>0</v>
      </c>
      <c r="X371" s="77">
        <f t="shared" si="236"/>
        <v>92539</v>
      </c>
      <c r="Y371" s="77">
        <f t="shared" si="236"/>
        <v>0</v>
      </c>
      <c r="Z371" s="77">
        <f t="shared" si="236"/>
        <v>7523039</v>
      </c>
      <c r="AA371" s="77">
        <f t="shared" si="236"/>
        <v>0</v>
      </c>
      <c r="AB371" s="77">
        <f t="shared" si="236"/>
        <v>7523039</v>
      </c>
      <c r="AC371" s="77">
        <f t="shared" si="236"/>
        <v>0</v>
      </c>
      <c r="AD371" s="77">
        <f t="shared" si="236"/>
        <v>5260400</v>
      </c>
      <c r="AE371" s="77">
        <f t="shared" si="236"/>
        <v>0</v>
      </c>
      <c r="AF371" s="77">
        <f t="shared" si="236"/>
        <v>5260400</v>
      </c>
      <c r="AG371" s="77">
        <f t="shared" si="236"/>
        <v>0</v>
      </c>
      <c r="AH371" s="77">
        <f t="shared" si="236"/>
        <v>0</v>
      </c>
      <c r="AI371" s="77">
        <f t="shared" si="236"/>
        <v>0</v>
      </c>
      <c r="AJ371" s="77">
        <f t="shared" si="236"/>
        <v>0</v>
      </c>
      <c r="AK371" s="77">
        <f t="shared" si="236"/>
        <v>0</v>
      </c>
      <c r="AL371" s="77">
        <f t="shared" si="236"/>
        <v>5260400</v>
      </c>
      <c r="AM371" s="77">
        <f t="shared" si="236"/>
        <v>0</v>
      </c>
      <c r="AN371" s="77">
        <f t="shared" si="236"/>
        <v>5260400</v>
      </c>
      <c r="AO371" s="77">
        <f t="shared" si="236"/>
        <v>0</v>
      </c>
      <c r="AP371" s="77">
        <f t="shared" si="236"/>
        <v>5260400</v>
      </c>
      <c r="AQ371" s="77">
        <f t="shared" si="236"/>
        <v>0</v>
      </c>
      <c r="AR371" s="77">
        <f t="shared" si="236"/>
        <v>5260400</v>
      </c>
      <c r="AS371" s="77">
        <f t="shared" si="236"/>
        <v>0</v>
      </c>
      <c r="AT371" s="77">
        <f t="shared" si="236"/>
        <v>0</v>
      </c>
      <c r="AU371" s="77">
        <f t="shared" ref="AT371:BA372" si="237">AU372</f>
        <v>0</v>
      </c>
      <c r="AV371" s="77">
        <f t="shared" si="237"/>
        <v>0</v>
      </c>
      <c r="AW371" s="77">
        <f t="shared" si="237"/>
        <v>0</v>
      </c>
      <c r="AX371" s="77">
        <f t="shared" si="237"/>
        <v>5260400</v>
      </c>
      <c r="AY371" s="77">
        <f t="shared" si="237"/>
        <v>0</v>
      </c>
      <c r="AZ371" s="77">
        <f t="shared" si="237"/>
        <v>5260400</v>
      </c>
      <c r="BA371" s="77">
        <f t="shared" si="237"/>
        <v>0</v>
      </c>
      <c r="BB371" s="103">
        <v>0</v>
      </c>
      <c r="BC371" s="103">
        <v>0</v>
      </c>
    </row>
    <row r="372" spans="1:55" s="11" customFormat="1" ht="52.5" customHeight="1" x14ac:dyDescent="0.25">
      <c r="A372" s="27" t="s">
        <v>392</v>
      </c>
      <c r="B372" s="27"/>
      <c r="C372" s="27"/>
      <c r="D372" s="27"/>
      <c r="E372" s="12">
        <v>851</v>
      </c>
      <c r="F372" s="63" t="s">
        <v>421</v>
      </c>
      <c r="G372" s="63" t="s">
        <v>328</v>
      </c>
      <c r="H372" s="60" t="s">
        <v>500</v>
      </c>
      <c r="I372" s="74">
        <v>600</v>
      </c>
      <c r="J372" s="77">
        <f t="shared" si="236"/>
        <v>7058200</v>
      </c>
      <c r="K372" s="77">
        <f t="shared" si="236"/>
        <v>0</v>
      </c>
      <c r="L372" s="77">
        <f t="shared" si="236"/>
        <v>7058200</v>
      </c>
      <c r="M372" s="77">
        <f t="shared" si="236"/>
        <v>0</v>
      </c>
      <c r="N372" s="77">
        <f t="shared" si="236"/>
        <v>372300</v>
      </c>
      <c r="O372" s="77">
        <f t="shared" si="236"/>
        <v>0</v>
      </c>
      <c r="P372" s="77">
        <f t="shared" si="236"/>
        <v>372300</v>
      </c>
      <c r="Q372" s="77">
        <f t="shared" si="236"/>
        <v>0</v>
      </c>
      <c r="R372" s="77">
        <f t="shared" si="236"/>
        <v>7430500</v>
      </c>
      <c r="S372" s="77">
        <f t="shared" si="236"/>
        <v>0</v>
      </c>
      <c r="T372" s="77">
        <f t="shared" si="236"/>
        <v>7430500</v>
      </c>
      <c r="U372" s="77">
        <f t="shared" si="236"/>
        <v>0</v>
      </c>
      <c r="V372" s="77">
        <f t="shared" si="236"/>
        <v>92539</v>
      </c>
      <c r="W372" s="77">
        <f t="shared" si="236"/>
        <v>0</v>
      </c>
      <c r="X372" s="77">
        <f t="shared" si="236"/>
        <v>92539</v>
      </c>
      <c r="Y372" s="77">
        <f t="shared" si="236"/>
        <v>0</v>
      </c>
      <c r="Z372" s="77">
        <f t="shared" si="236"/>
        <v>7523039</v>
      </c>
      <c r="AA372" s="77">
        <f t="shared" si="236"/>
        <v>0</v>
      </c>
      <c r="AB372" s="77">
        <f t="shared" si="236"/>
        <v>7523039</v>
      </c>
      <c r="AC372" s="77">
        <f t="shared" si="236"/>
        <v>0</v>
      </c>
      <c r="AD372" s="77">
        <f t="shared" si="236"/>
        <v>5260400</v>
      </c>
      <c r="AE372" s="77">
        <f t="shared" si="236"/>
        <v>0</v>
      </c>
      <c r="AF372" s="77">
        <f t="shared" si="236"/>
        <v>5260400</v>
      </c>
      <c r="AG372" s="77">
        <f t="shared" si="236"/>
        <v>0</v>
      </c>
      <c r="AH372" s="77">
        <f t="shared" si="236"/>
        <v>0</v>
      </c>
      <c r="AI372" s="77">
        <f t="shared" si="236"/>
        <v>0</v>
      </c>
      <c r="AJ372" s="77">
        <f t="shared" si="236"/>
        <v>0</v>
      </c>
      <c r="AK372" s="77">
        <f t="shared" si="236"/>
        <v>0</v>
      </c>
      <c r="AL372" s="77">
        <f t="shared" si="236"/>
        <v>5260400</v>
      </c>
      <c r="AM372" s="77">
        <f t="shared" si="236"/>
        <v>0</v>
      </c>
      <c r="AN372" s="77">
        <f t="shared" si="236"/>
        <v>5260400</v>
      </c>
      <c r="AO372" s="77">
        <f t="shared" si="236"/>
        <v>0</v>
      </c>
      <c r="AP372" s="77">
        <f t="shared" si="236"/>
        <v>5260400</v>
      </c>
      <c r="AQ372" s="77">
        <f t="shared" si="236"/>
        <v>0</v>
      </c>
      <c r="AR372" s="77">
        <f t="shared" si="236"/>
        <v>5260400</v>
      </c>
      <c r="AS372" s="77">
        <f t="shared" si="236"/>
        <v>0</v>
      </c>
      <c r="AT372" s="77">
        <f t="shared" si="237"/>
        <v>0</v>
      </c>
      <c r="AU372" s="77">
        <f t="shared" si="237"/>
        <v>0</v>
      </c>
      <c r="AV372" s="77">
        <f t="shared" si="237"/>
        <v>0</v>
      </c>
      <c r="AW372" s="77">
        <f t="shared" si="237"/>
        <v>0</v>
      </c>
      <c r="AX372" s="77">
        <f t="shared" si="237"/>
        <v>5260400</v>
      </c>
      <c r="AY372" s="77">
        <f t="shared" si="237"/>
        <v>0</v>
      </c>
      <c r="AZ372" s="77">
        <f t="shared" si="237"/>
        <v>5260400</v>
      </c>
      <c r="BA372" s="77">
        <f t="shared" si="237"/>
        <v>0</v>
      </c>
      <c r="BB372" s="103">
        <v>0</v>
      </c>
      <c r="BC372" s="103">
        <v>0</v>
      </c>
    </row>
    <row r="373" spans="1:55" s="11" customFormat="1" ht="18" customHeight="1" x14ac:dyDescent="0.25">
      <c r="A373" s="27" t="s">
        <v>393</v>
      </c>
      <c r="B373" s="27"/>
      <c r="C373" s="27"/>
      <c r="D373" s="27"/>
      <c r="E373" s="12">
        <v>851</v>
      </c>
      <c r="F373" s="63" t="s">
        <v>421</v>
      </c>
      <c r="G373" s="63" t="s">
        <v>328</v>
      </c>
      <c r="H373" s="60" t="s">
        <v>500</v>
      </c>
      <c r="I373" s="63" t="s">
        <v>397</v>
      </c>
      <c r="J373" s="77">
        <f>'3.ВС'!J215</f>
        <v>7058200</v>
      </c>
      <c r="K373" s="77">
        <f>'3.ВС'!K215</f>
        <v>0</v>
      </c>
      <c r="L373" s="77">
        <f>'3.ВС'!L215</f>
        <v>7058200</v>
      </c>
      <c r="M373" s="77">
        <f>'3.ВС'!M215</f>
        <v>0</v>
      </c>
      <c r="N373" s="77">
        <f>'3.ВС'!N215</f>
        <v>372300</v>
      </c>
      <c r="O373" s="77">
        <f>'3.ВС'!O215</f>
        <v>0</v>
      </c>
      <c r="P373" s="77">
        <f>'3.ВС'!P215</f>
        <v>372300</v>
      </c>
      <c r="Q373" s="77">
        <f>'3.ВС'!Q215</f>
        <v>0</v>
      </c>
      <c r="R373" s="77">
        <f>'3.ВС'!R215</f>
        <v>7430500</v>
      </c>
      <c r="S373" s="77">
        <f>'3.ВС'!S215</f>
        <v>0</v>
      </c>
      <c r="T373" s="77">
        <f>'3.ВС'!T215</f>
        <v>7430500</v>
      </c>
      <c r="U373" s="77">
        <f>'3.ВС'!U215</f>
        <v>0</v>
      </c>
      <c r="V373" s="77">
        <f>'3.ВС'!V215</f>
        <v>92539</v>
      </c>
      <c r="W373" s="77">
        <f>'3.ВС'!W215</f>
        <v>0</v>
      </c>
      <c r="X373" s="77">
        <f>'3.ВС'!X215</f>
        <v>92539</v>
      </c>
      <c r="Y373" s="77">
        <f>'3.ВС'!Y215</f>
        <v>0</v>
      </c>
      <c r="Z373" s="77">
        <f>'3.ВС'!Z215</f>
        <v>7523039</v>
      </c>
      <c r="AA373" s="77">
        <f>'3.ВС'!AA215</f>
        <v>0</v>
      </c>
      <c r="AB373" s="77">
        <f>'3.ВС'!AB215</f>
        <v>7523039</v>
      </c>
      <c r="AC373" s="77">
        <f>'3.ВС'!AC215</f>
        <v>0</v>
      </c>
      <c r="AD373" s="77">
        <f>'3.ВС'!AD215</f>
        <v>5260400</v>
      </c>
      <c r="AE373" s="77">
        <f>'3.ВС'!AE215</f>
        <v>0</v>
      </c>
      <c r="AF373" s="77">
        <f>'3.ВС'!AF215</f>
        <v>5260400</v>
      </c>
      <c r="AG373" s="77">
        <f>'3.ВС'!AG215</f>
        <v>0</v>
      </c>
      <c r="AH373" s="77">
        <f>'3.ВС'!AH215</f>
        <v>0</v>
      </c>
      <c r="AI373" s="77">
        <f>'3.ВС'!AI215</f>
        <v>0</v>
      </c>
      <c r="AJ373" s="77">
        <f>'3.ВС'!AJ215</f>
        <v>0</v>
      </c>
      <c r="AK373" s="77">
        <f>'3.ВС'!AK215</f>
        <v>0</v>
      </c>
      <c r="AL373" s="77">
        <f>'3.ВС'!AL215</f>
        <v>5260400</v>
      </c>
      <c r="AM373" s="77">
        <f>'3.ВС'!AM215</f>
        <v>0</v>
      </c>
      <c r="AN373" s="77">
        <f>'3.ВС'!AN215</f>
        <v>5260400</v>
      </c>
      <c r="AO373" s="77">
        <f>'3.ВС'!AO215</f>
        <v>0</v>
      </c>
      <c r="AP373" s="77">
        <f>'3.ВС'!AP215</f>
        <v>5260400</v>
      </c>
      <c r="AQ373" s="77">
        <f>'3.ВС'!AQ215</f>
        <v>0</v>
      </c>
      <c r="AR373" s="77">
        <f>'3.ВС'!AR215</f>
        <v>5260400</v>
      </c>
      <c r="AS373" s="77">
        <f>'3.ВС'!AS215</f>
        <v>0</v>
      </c>
      <c r="AT373" s="77">
        <f>'3.ВС'!AT215</f>
        <v>0</v>
      </c>
      <c r="AU373" s="77">
        <f>'3.ВС'!AU215</f>
        <v>0</v>
      </c>
      <c r="AV373" s="77">
        <f>'3.ВС'!AV215</f>
        <v>0</v>
      </c>
      <c r="AW373" s="77">
        <f>'3.ВС'!AW215</f>
        <v>0</v>
      </c>
      <c r="AX373" s="77">
        <f>'3.ВС'!AX215</f>
        <v>5260400</v>
      </c>
      <c r="AY373" s="77">
        <f>'3.ВС'!AY215</f>
        <v>0</v>
      </c>
      <c r="AZ373" s="77">
        <f>'3.ВС'!AZ215</f>
        <v>5260400</v>
      </c>
      <c r="BA373" s="77">
        <f>'3.ВС'!BA215</f>
        <v>0</v>
      </c>
      <c r="BB373" s="103">
        <v>0</v>
      </c>
      <c r="BC373" s="103">
        <v>0</v>
      </c>
    </row>
    <row r="374" spans="1:55" s="11" customFormat="1" ht="18" customHeight="1" x14ac:dyDescent="0.25">
      <c r="A374" s="15" t="s">
        <v>501</v>
      </c>
      <c r="B374" s="27"/>
      <c r="C374" s="27"/>
      <c r="D374" s="27"/>
      <c r="E374" s="12">
        <v>851</v>
      </c>
      <c r="F374" s="63" t="s">
        <v>421</v>
      </c>
      <c r="G374" s="63" t="s">
        <v>328</v>
      </c>
      <c r="H374" s="60" t="s">
        <v>502</v>
      </c>
      <c r="I374" s="63"/>
      <c r="J374" s="77">
        <f t="shared" ref="J374:BA374" si="238">J375+J377</f>
        <v>205000</v>
      </c>
      <c r="K374" s="77">
        <f t="shared" si="238"/>
        <v>0</v>
      </c>
      <c r="L374" s="77">
        <f t="shared" si="238"/>
        <v>205000</v>
      </c>
      <c r="M374" s="77">
        <f t="shared" si="238"/>
        <v>0</v>
      </c>
      <c r="N374" s="77">
        <f t="shared" si="238"/>
        <v>0</v>
      </c>
      <c r="O374" s="77">
        <f t="shared" si="238"/>
        <v>0</v>
      </c>
      <c r="P374" s="77">
        <f t="shared" si="238"/>
        <v>0</v>
      </c>
      <c r="Q374" s="77">
        <f t="shared" si="238"/>
        <v>0</v>
      </c>
      <c r="R374" s="77">
        <f t="shared" si="238"/>
        <v>205000</v>
      </c>
      <c r="S374" s="77">
        <f t="shared" si="238"/>
        <v>0</v>
      </c>
      <c r="T374" s="77">
        <f t="shared" si="238"/>
        <v>205000</v>
      </c>
      <c r="U374" s="77">
        <f t="shared" si="238"/>
        <v>0</v>
      </c>
      <c r="V374" s="77">
        <f t="shared" si="238"/>
        <v>736190</v>
      </c>
      <c r="W374" s="77">
        <f t="shared" si="238"/>
        <v>0</v>
      </c>
      <c r="X374" s="77">
        <f t="shared" si="238"/>
        <v>736190</v>
      </c>
      <c r="Y374" s="77">
        <f t="shared" si="238"/>
        <v>0</v>
      </c>
      <c r="Z374" s="77">
        <f t="shared" si="238"/>
        <v>941190</v>
      </c>
      <c r="AA374" s="77">
        <f t="shared" si="238"/>
        <v>0</v>
      </c>
      <c r="AB374" s="77">
        <f t="shared" si="238"/>
        <v>941190</v>
      </c>
      <c r="AC374" s="77">
        <f t="shared" si="238"/>
        <v>0</v>
      </c>
      <c r="AD374" s="77">
        <f t="shared" si="238"/>
        <v>0</v>
      </c>
      <c r="AE374" s="77">
        <f t="shared" si="238"/>
        <v>0</v>
      </c>
      <c r="AF374" s="77">
        <f t="shared" si="238"/>
        <v>0</v>
      </c>
      <c r="AG374" s="77">
        <f t="shared" si="238"/>
        <v>0</v>
      </c>
      <c r="AH374" s="77">
        <f t="shared" si="238"/>
        <v>0</v>
      </c>
      <c r="AI374" s="77">
        <f t="shared" si="238"/>
        <v>0</v>
      </c>
      <c r="AJ374" s="77">
        <f t="shared" si="238"/>
        <v>0</v>
      </c>
      <c r="AK374" s="77">
        <f t="shared" si="238"/>
        <v>0</v>
      </c>
      <c r="AL374" s="77">
        <f t="shared" si="238"/>
        <v>0</v>
      </c>
      <c r="AM374" s="77">
        <f t="shared" si="238"/>
        <v>0</v>
      </c>
      <c r="AN374" s="77">
        <f t="shared" si="238"/>
        <v>0</v>
      </c>
      <c r="AO374" s="77">
        <f t="shared" si="238"/>
        <v>0</v>
      </c>
      <c r="AP374" s="77">
        <f t="shared" si="238"/>
        <v>0</v>
      </c>
      <c r="AQ374" s="77">
        <f t="shared" si="238"/>
        <v>0</v>
      </c>
      <c r="AR374" s="77">
        <f t="shared" si="238"/>
        <v>0</v>
      </c>
      <c r="AS374" s="77">
        <f t="shared" si="238"/>
        <v>0</v>
      </c>
      <c r="AT374" s="77">
        <f t="shared" si="238"/>
        <v>0</v>
      </c>
      <c r="AU374" s="77">
        <f t="shared" si="238"/>
        <v>0</v>
      </c>
      <c r="AV374" s="77">
        <f t="shared" si="238"/>
        <v>0</v>
      </c>
      <c r="AW374" s="77">
        <f t="shared" si="238"/>
        <v>0</v>
      </c>
      <c r="AX374" s="77">
        <f t="shared" si="238"/>
        <v>0</v>
      </c>
      <c r="AY374" s="77">
        <f t="shared" si="238"/>
        <v>0</v>
      </c>
      <c r="AZ374" s="77">
        <f t="shared" si="238"/>
        <v>0</v>
      </c>
      <c r="BA374" s="77">
        <f t="shared" si="238"/>
        <v>0</v>
      </c>
      <c r="BB374" s="103">
        <v>0</v>
      </c>
      <c r="BC374" s="103">
        <v>0</v>
      </c>
    </row>
    <row r="375" spans="1:55" s="11" customFormat="1" ht="27.75" hidden="1" customHeight="1" x14ac:dyDescent="0.25">
      <c r="A375" s="27" t="s">
        <v>337</v>
      </c>
      <c r="B375" s="15"/>
      <c r="C375" s="15"/>
      <c r="D375" s="15"/>
      <c r="E375" s="12">
        <v>851</v>
      </c>
      <c r="F375" s="63" t="s">
        <v>421</v>
      </c>
      <c r="G375" s="63" t="s">
        <v>328</v>
      </c>
      <c r="H375" s="60" t="s">
        <v>502</v>
      </c>
      <c r="I375" s="63" t="s">
        <v>338</v>
      </c>
      <c r="J375" s="77">
        <f t="shared" ref="J375:BA375" si="239">J376</f>
        <v>145000</v>
      </c>
      <c r="K375" s="77">
        <f t="shared" si="239"/>
        <v>0</v>
      </c>
      <c r="L375" s="77">
        <f t="shared" si="239"/>
        <v>145000</v>
      </c>
      <c r="M375" s="77">
        <f t="shared" si="239"/>
        <v>0</v>
      </c>
      <c r="N375" s="77">
        <f t="shared" si="239"/>
        <v>0</v>
      </c>
      <c r="O375" s="77">
        <f t="shared" si="239"/>
        <v>0</v>
      </c>
      <c r="P375" s="77">
        <f t="shared" si="239"/>
        <v>0</v>
      </c>
      <c r="Q375" s="77">
        <f t="shared" si="239"/>
        <v>0</v>
      </c>
      <c r="R375" s="77">
        <f t="shared" si="239"/>
        <v>145000</v>
      </c>
      <c r="S375" s="77">
        <f t="shared" si="239"/>
        <v>0</v>
      </c>
      <c r="T375" s="77">
        <f t="shared" si="239"/>
        <v>145000</v>
      </c>
      <c r="U375" s="77">
        <f t="shared" si="239"/>
        <v>0</v>
      </c>
      <c r="V375" s="77">
        <f t="shared" si="239"/>
        <v>0</v>
      </c>
      <c r="W375" s="77">
        <f t="shared" si="239"/>
        <v>0</v>
      </c>
      <c r="X375" s="77">
        <f t="shared" si="239"/>
        <v>0</v>
      </c>
      <c r="Y375" s="77">
        <f t="shared" si="239"/>
        <v>0</v>
      </c>
      <c r="Z375" s="77">
        <f t="shared" si="239"/>
        <v>145000</v>
      </c>
      <c r="AA375" s="77">
        <f t="shared" si="239"/>
        <v>0</v>
      </c>
      <c r="AB375" s="77">
        <f t="shared" si="239"/>
        <v>145000</v>
      </c>
      <c r="AC375" s="77">
        <f t="shared" si="239"/>
        <v>0</v>
      </c>
      <c r="AD375" s="77">
        <f t="shared" si="239"/>
        <v>0</v>
      </c>
      <c r="AE375" s="77">
        <f t="shared" si="239"/>
        <v>0</v>
      </c>
      <c r="AF375" s="77">
        <f t="shared" si="239"/>
        <v>0</v>
      </c>
      <c r="AG375" s="77">
        <f t="shared" si="239"/>
        <v>0</v>
      </c>
      <c r="AH375" s="77">
        <f t="shared" si="239"/>
        <v>0</v>
      </c>
      <c r="AI375" s="77">
        <f t="shared" si="239"/>
        <v>0</v>
      </c>
      <c r="AJ375" s="77">
        <f t="shared" si="239"/>
        <v>0</v>
      </c>
      <c r="AK375" s="77">
        <f t="shared" si="239"/>
        <v>0</v>
      </c>
      <c r="AL375" s="77">
        <f t="shared" si="239"/>
        <v>0</v>
      </c>
      <c r="AM375" s="77">
        <f t="shared" si="239"/>
        <v>0</v>
      </c>
      <c r="AN375" s="77">
        <f t="shared" si="239"/>
        <v>0</v>
      </c>
      <c r="AO375" s="77">
        <f t="shared" si="239"/>
        <v>0</v>
      </c>
      <c r="AP375" s="77">
        <f t="shared" si="239"/>
        <v>0</v>
      </c>
      <c r="AQ375" s="77">
        <f t="shared" si="239"/>
        <v>0</v>
      </c>
      <c r="AR375" s="77">
        <f t="shared" si="239"/>
        <v>0</v>
      </c>
      <c r="AS375" s="77">
        <f t="shared" si="239"/>
        <v>0</v>
      </c>
      <c r="AT375" s="77">
        <f t="shared" si="239"/>
        <v>0</v>
      </c>
      <c r="AU375" s="77">
        <f t="shared" si="239"/>
        <v>0</v>
      </c>
      <c r="AV375" s="77">
        <f t="shared" si="239"/>
        <v>0</v>
      </c>
      <c r="AW375" s="77">
        <f t="shared" si="239"/>
        <v>0</v>
      </c>
      <c r="AX375" s="77">
        <f t="shared" si="239"/>
        <v>0</v>
      </c>
      <c r="AY375" s="77">
        <f t="shared" si="239"/>
        <v>0</v>
      </c>
      <c r="AZ375" s="77">
        <f t="shared" si="239"/>
        <v>0</v>
      </c>
      <c r="BA375" s="77">
        <f t="shared" si="239"/>
        <v>0</v>
      </c>
      <c r="BB375" s="103">
        <v>0</v>
      </c>
      <c r="BC375" s="103">
        <v>0</v>
      </c>
    </row>
    <row r="376" spans="1:55" s="11" customFormat="1" ht="27.75" hidden="1" customHeight="1" x14ac:dyDescent="0.25">
      <c r="A376" s="27" t="s">
        <v>339</v>
      </c>
      <c r="B376" s="27"/>
      <c r="C376" s="27"/>
      <c r="D376" s="27"/>
      <c r="E376" s="12">
        <v>851</v>
      </c>
      <c r="F376" s="63" t="s">
        <v>421</v>
      </c>
      <c r="G376" s="63" t="s">
        <v>328</v>
      </c>
      <c r="H376" s="60" t="s">
        <v>502</v>
      </c>
      <c r="I376" s="63" t="s">
        <v>340</v>
      </c>
      <c r="J376" s="77">
        <f>'3.ВС'!J218</f>
        <v>145000</v>
      </c>
      <c r="K376" s="77">
        <f>'3.ВС'!K218</f>
        <v>0</v>
      </c>
      <c r="L376" s="77">
        <f>'3.ВС'!L218</f>
        <v>145000</v>
      </c>
      <c r="M376" s="77">
        <f>'3.ВС'!M218</f>
        <v>0</v>
      </c>
      <c r="N376" s="77">
        <f>'3.ВС'!N218</f>
        <v>0</v>
      </c>
      <c r="O376" s="77">
        <f>'3.ВС'!O218</f>
        <v>0</v>
      </c>
      <c r="P376" s="77">
        <f>'3.ВС'!P218</f>
        <v>0</v>
      </c>
      <c r="Q376" s="77">
        <f>'3.ВС'!Q218</f>
        <v>0</v>
      </c>
      <c r="R376" s="77">
        <f>'3.ВС'!R218</f>
        <v>145000</v>
      </c>
      <c r="S376" s="77">
        <f>'3.ВС'!S218</f>
        <v>0</v>
      </c>
      <c r="T376" s="77">
        <f>'3.ВС'!T218</f>
        <v>145000</v>
      </c>
      <c r="U376" s="77">
        <f>'3.ВС'!U218</f>
        <v>0</v>
      </c>
      <c r="V376" s="77">
        <f>'3.ВС'!V218</f>
        <v>0</v>
      </c>
      <c r="W376" s="77">
        <f>'3.ВС'!W218</f>
        <v>0</v>
      </c>
      <c r="X376" s="77">
        <f>'3.ВС'!X218</f>
        <v>0</v>
      </c>
      <c r="Y376" s="77">
        <f>'3.ВС'!Y218</f>
        <v>0</v>
      </c>
      <c r="Z376" s="77">
        <f>'3.ВС'!Z218</f>
        <v>145000</v>
      </c>
      <c r="AA376" s="77">
        <f>'3.ВС'!AA218</f>
        <v>0</v>
      </c>
      <c r="AB376" s="77">
        <f>'3.ВС'!AB218</f>
        <v>145000</v>
      </c>
      <c r="AC376" s="77">
        <f>'3.ВС'!AC218</f>
        <v>0</v>
      </c>
      <c r="AD376" s="77">
        <f>'3.ВС'!AD218</f>
        <v>0</v>
      </c>
      <c r="AE376" s="77">
        <f>'3.ВС'!AE218</f>
        <v>0</v>
      </c>
      <c r="AF376" s="77">
        <f>'3.ВС'!AF218</f>
        <v>0</v>
      </c>
      <c r="AG376" s="77">
        <f>'3.ВС'!AG218</f>
        <v>0</v>
      </c>
      <c r="AH376" s="77">
        <f>'3.ВС'!AH218</f>
        <v>0</v>
      </c>
      <c r="AI376" s="77">
        <f>'3.ВС'!AI218</f>
        <v>0</v>
      </c>
      <c r="AJ376" s="77">
        <f>'3.ВС'!AJ218</f>
        <v>0</v>
      </c>
      <c r="AK376" s="77">
        <f>'3.ВС'!AK218</f>
        <v>0</v>
      </c>
      <c r="AL376" s="77">
        <f>'3.ВС'!AL218</f>
        <v>0</v>
      </c>
      <c r="AM376" s="77">
        <f>'3.ВС'!AM218</f>
        <v>0</v>
      </c>
      <c r="AN376" s="77">
        <f>'3.ВС'!AN218</f>
        <v>0</v>
      </c>
      <c r="AO376" s="77">
        <f>'3.ВС'!AO218</f>
        <v>0</v>
      </c>
      <c r="AP376" s="77">
        <f>'3.ВС'!AP218</f>
        <v>0</v>
      </c>
      <c r="AQ376" s="77">
        <f>'3.ВС'!AQ218</f>
        <v>0</v>
      </c>
      <c r="AR376" s="77">
        <f>'3.ВС'!AR218</f>
        <v>0</v>
      </c>
      <c r="AS376" s="77">
        <f>'3.ВС'!AS218</f>
        <v>0</v>
      </c>
      <c r="AT376" s="77">
        <f>'3.ВС'!AT218</f>
        <v>0</v>
      </c>
      <c r="AU376" s="77">
        <f>'3.ВС'!AU218</f>
        <v>0</v>
      </c>
      <c r="AV376" s="77">
        <f>'3.ВС'!AV218</f>
        <v>0</v>
      </c>
      <c r="AW376" s="77">
        <f>'3.ВС'!AW218</f>
        <v>0</v>
      </c>
      <c r="AX376" s="77">
        <f>'3.ВС'!AX218</f>
        <v>0</v>
      </c>
      <c r="AY376" s="77">
        <f>'3.ВС'!AY218</f>
        <v>0</v>
      </c>
      <c r="AZ376" s="77">
        <f>'3.ВС'!AZ218</f>
        <v>0</v>
      </c>
      <c r="BA376" s="77">
        <f>'3.ВС'!BA218</f>
        <v>0</v>
      </c>
      <c r="BB376" s="103">
        <v>0</v>
      </c>
      <c r="BC376" s="103">
        <v>0</v>
      </c>
    </row>
    <row r="377" spans="1:55" s="11" customFormat="1" ht="46.5" customHeight="1" x14ac:dyDescent="0.25">
      <c r="A377" s="27" t="s">
        <v>392</v>
      </c>
      <c r="B377" s="27"/>
      <c r="C377" s="27"/>
      <c r="D377" s="27"/>
      <c r="E377" s="12">
        <v>851</v>
      </c>
      <c r="F377" s="63" t="s">
        <v>421</v>
      </c>
      <c r="G377" s="63" t="s">
        <v>328</v>
      </c>
      <c r="H377" s="60" t="s">
        <v>502</v>
      </c>
      <c r="I377" s="63" t="s">
        <v>396</v>
      </c>
      <c r="J377" s="77">
        <f t="shared" ref="J377:BA377" si="240">J378</f>
        <v>60000</v>
      </c>
      <c r="K377" s="77">
        <f t="shared" si="240"/>
        <v>0</v>
      </c>
      <c r="L377" s="77">
        <f t="shared" si="240"/>
        <v>60000</v>
      </c>
      <c r="M377" s="77">
        <f t="shared" si="240"/>
        <v>0</v>
      </c>
      <c r="N377" s="77">
        <f t="shared" si="240"/>
        <v>0</v>
      </c>
      <c r="O377" s="77">
        <f t="shared" si="240"/>
        <v>0</v>
      </c>
      <c r="P377" s="77">
        <f t="shared" si="240"/>
        <v>0</v>
      </c>
      <c r="Q377" s="77">
        <f t="shared" si="240"/>
        <v>0</v>
      </c>
      <c r="R377" s="77">
        <f t="shared" si="240"/>
        <v>60000</v>
      </c>
      <c r="S377" s="77">
        <f t="shared" si="240"/>
        <v>0</v>
      </c>
      <c r="T377" s="77">
        <f t="shared" si="240"/>
        <v>60000</v>
      </c>
      <c r="U377" s="77">
        <f t="shared" si="240"/>
        <v>0</v>
      </c>
      <c r="V377" s="77">
        <f t="shared" si="240"/>
        <v>736190</v>
      </c>
      <c r="W377" s="77">
        <f t="shared" si="240"/>
        <v>0</v>
      </c>
      <c r="X377" s="77">
        <f t="shared" si="240"/>
        <v>736190</v>
      </c>
      <c r="Y377" s="77">
        <f t="shared" si="240"/>
        <v>0</v>
      </c>
      <c r="Z377" s="77">
        <f t="shared" si="240"/>
        <v>796190</v>
      </c>
      <c r="AA377" s="77">
        <f t="shared" si="240"/>
        <v>0</v>
      </c>
      <c r="AB377" s="77">
        <f t="shared" si="240"/>
        <v>796190</v>
      </c>
      <c r="AC377" s="77">
        <f t="shared" si="240"/>
        <v>0</v>
      </c>
      <c r="AD377" s="77">
        <f t="shared" si="240"/>
        <v>0</v>
      </c>
      <c r="AE377" s="77">
        <f t="shared" si="240"/>
        <v>0</v>
      </c>
      <c r="AF377" s="77">
        <f t="shared" si="240"/>
        <v>0</v>
      </c>
      <c r="AG377" s="77">
        <f t="shared" si="240"/>
        <v>0</v>
      </c>
      <c r="AH377" s="77">
        <f t="shared" si="240"/>
        <v>0</v>
      </c>
      <c r="AI377" s="77">
        <f t="shared" si="240"/>
        <v>0</v>
      </c>
      <c r="AJ377" s="77">
        <f t="shared" si="240"/>
        <v>0</v>
      </c>
      <c r="AK377" s="77">
        <f t="shared" si="240"/>
        <v>0</v>
      </c>
      <c r="AL377" s="77">
        <f t="shared" si="240"/>
        <v>0</v>
      </c>
      <c r="AM377" s="77">
        <f t="shared" si="240"/>
        <v>0</v>
      </c>
      <c r="AN377" s="77">
        <f t="shared" si="240"/>
        <v>0</v>
      </c>
      <c r="AO377" s="77">
        <f t="shared" si="240"/>
        <v>0</v>
      </c>
      <c r="AP377" s="77">
        <f t="shared" si="240"/>
        <v>0</v>
      </c>
      <c r="AQ377" s="77">
        <f t="shared" si="240"/>
        <v>0</v>
      </c>
      <c r="AR377" s="77">
        <f t="shared" si="240"/>
        <v>0</v>
      </c>
      <c r="AS377" s="77">
        <f t="shared" si="240"/>
        <v>0</v>
      </c>
      <c r="AT377" s="77">
        <f t="shared" si="240"/>
        <v>0</v>
      </c>
      <c r="AU377" s="77">
        <f t="shared" si="240"/>
        <v>0</v>
      </c>
      <c r="AV377" s="77">
        <f t="shared" si="240"/>
        <v>0</v>
      </c>
      <c r="AW377" s="77">
        <f t="shared" si="240"/>
        <v>0</v>
      </c>
      <c r="AX377" s="77">
        <f t="shared" si="240"/>
        <v>0</v>
      </c>
      <c r="AY377" s="77">
        <f t="shared" si="240"/>
        <v>0</v>
      </c>
      <c r="AZ377" s="77">
        <f t="shared" si="240"/>
        <v>0</v>
      </c>
      <c r="BA377" s="77">
        <f t="shared" si="240"/>
        <v>0</v>
      </c>
      <c r="BB377" s="103">
        <v>0</v>
      </c>
      <c r="BC377" s="103">
        <v>0</v>
      </c>
    </row>
    <row r="378" spans="1:55" s="11" customFormat="1" ht="20.25" customHeight="1" x14ac:dyDescent="0.25">
      <c r="A378" s="27" t="s">
        <v>393</v>
      </c>
      <c r="B378" s="27"/>
      <c r="C378" s="27"/>
      <c r="D378" s="27"/>
      <c r="E378" s="12">
        <v>851</v>
      </c>
      <c r="F378" s="63" t="s">
        <v>421</v>
      </c>
      <c r="G378" s="63" t="s">
        <v>328</v>
      </c>
      <c r="H378" s="60" t="s">
        <v>502</v>
      </c>
      <c r="I378" s="63" t="s">
        <v>397</v>
      </c>
      <c r="J378" s="77">
        <f>'3.ВС'!J220</f>
        <v>60000</v>
      </c>
      <c r="K378" s="77">
        <f>'3.ВС'!K220</f>
        <v>0</v>
      </c>
      <c r="L378" s="77">
        <f>'3.ВС'!L220</f>
        <v>60000</v>
      </c>
      <c r="M378" s="77">
        <f>'3.ВС'!M220</f>
        <v>0</v>
      </c>
      <c r="N378" s="77">
        <f>'3.ВС'!N220</f>
        <v>0</v>
      </c>
      <c r="O378" s="77">
        <f>'3.ВС'!O220</f>
        <v>0</v>
      </c>
      <c r="P378" s="77">
        <f>'3.ВС'!P220</f>
        <v>0</v>
      </c>
      <c r="Q378" s="77">
        <f>'3.ВС'!Q220</f>
        <v>0</v>
      </c>
      <c r="R378" s="77">
        <f>'3.ВС'!R220</f>
        <v>60000</v>
      </c>
      <c r="S378" s="77">
        <f>'3.ВС'!S220</f>
        <v>0</v>
      </c>
      <c r="T378" s="77">
        <f>'3.ВС'!T220</f>
        <v>60000</v>
      </c>
      <c r="U378" s="77">
        <f>'3.ВС'!U220</f>
        <v>0</v>
      </c>
      <c r="V378" s="77">
        <f>'3.ВС'!V220</f>
        <v>736190</v>
      </c>
      <c r="W378" s="77">
        <f>'3.ВС'!W220</f>
        <v>0</v>
      </c>
      <c r="X378" s="77">
        <f>'3.ВС'!X220</f>
        <v>736190</v>
      </c>
      <c r="Y378" s="77">
        <f>'3.ВС'!Y220</f>
        <v>0</v>
      </c>
      <c r="Z378" s="77">
        <f>'3.ВС'!Z220</f>
        <v>796190</v>
      </c>
      <c r="AA378" s="77">
        <f>'3.ВС'!AA220</f>
        <v>0</v>
      </c>
      <c r="AB378" s="77">
        <f>'3.ВС'!AB220</f>
        <v>796190</v>
      </c>
      <c r="AC378" s="77">
        <f>'3.ВС'!AC220</f>
        <v>0</v>
      </c>
      <c r="AD378" s="77">
        <f>'3.ВС'!AD220</f>
        <v>0</v>
      </c>
      <c r="AE378" s="77">
        <f>'3.ВС'!AE220</f>
        <v>0</v>
      </c>
      <c r="AF378" s="77">
        <f>'3.ВС'!AF220</f>
        <v>0</v>
      </c>
      <c r="AG378" s="77">
        <f>'3.ВС'!AG220</f>
        <v>0</v>
      </c>
      <c r="AH378" s="77">
        <f>'3.ВС'!AH220</f>
        <v>0</v>
      </c>
      <c r="AI378" s="77">
        <f>'3.ВС'!AI220</f>
        <v>0</v>
      </c>
      <c r="AJ378" s="77">
        <f>'3.ВС'!AJ220</f>
        <v>0</v>
      </c>
      <c r="AK378" s="77">
        <f>'3.ВС'!AK220</f>
        <v>0</v>
      </c>
      <c r="AL378" s="77">
        <f>'3.ВС'!AL220</f>
        <v>0</v>
      </c>
      <c r="AM378" s="77">
        <f>'3.ВС'!AM220</f>
        <v>0</v>
      </c>
      <c r="AN378" s="77">
        <f>'3.ВС'!AN220</f>
        <v>0</v>
      </c>
      <c r="AO378" s="77">
        <f>'3.ВС'!AO220</f>
        <v>0</v>
      </c>
      <c r="AP378" s="77">
        <f>'3.ВС'!AP220</f>
        <v>0</v>
      </c>
      <c r="AQ378" s="77">
        <f>'3.ВС'!AQ220</f>
        <v>0</v>
      </c>
      <c r="AR378" s="77">
        <f>'3.ВС'!AR220</f>
        <v>0</v>
      </c>
      <c r="AS378" s="77">
        <f>'3.ВС'!AS220</f>
        <v>0</v>
      </c>
      <c r="AT378" s="77">
        <f>'3.ВС'!AT220</f>
        <v>0</v>
      </c>
      <c r="AU378" s="77">
        <f>'3.ВС'!AU220</f>
        <v>0</v>
      </c>
      <c r="AV378" s="77">
        <f>'3.ВС'!AV220</f>
        <v>0</v>
      </c>
      <c r="AW378" s="77">
        <f>'3.ВС'!AW220</f>
        <v>0</v>
      </c>
      <c r="AX378" s="77">
        <f>'3.ВС'!AX220</f>
        <v>0</v>
      </c>
      <c r="AY378" s="77">
        <f>'3.ВС'!AY220</f>
        <v>0</v>
      </c>
      <c r="AZ378" s="77">
        <f>'3.ВС'!AZ220</f>
        <v>0</v>
      </c>
      <c r="BA378" s="77">
        <f>'3.ВС'!BA220</f>
        <v>0</v>
      </c>
      <c r="BB378" s="103">
        <v>0</v>
      </c>
      <c r="BC378" s="103">
        <v>0</v>
      </c>
    </row>
    <row r="379" spans="1:55" s="11" customFormat="1" ht="27.75" customHeight="1" x14ac:dyDescent="0.25">
      <c r="A379" s="61" t="s">
        <v>485</v>
      </c>
      <c r="B379" s="27"/>
      <c r="C379" s="27"/>
      <c r="D379" s="27"/>
      <c r="E379" s="62">
        <v>851</v>
      </c>
      <c r="F379" s="63" t="s">
        <v>421</v>
      </c>
      <c r="G379" s="63" t="s">
        <v>328</v>
      </c>
      <c r="H379" s="60" t="s">
        <v>503</v>
      </c>
      <c r="I379" s="63"/>
      <c r="J379" s="77"/>
      <c r="K379" s="77"/>
      <c r="L379" s="77"/>
      <c r="M379" s="77"/>
      <c r="N379" s="77"/>
      <c r="O379" s="77"/>
      <c r="P379" s="77"/>
      <c r="Q379" s="77"/>
      <c r="R379" s="77"/>
      <c r="S379" s="77"/>
      <c r="T379" s="77"/>
      <c r="U379" s="77"/>
      <c r="V379" s="77">
        <f t="shared" ref="V379:AC380" si="241">V380</f>
        <v>70000</v>
      </c>
      <c r="W379" s="77">
        <f t="shared" si="241"/>
        <v>0</v>
      </c>
      <c r="X379" s="77">
        <f t="shared" si="241"/>
        <v>70000</v>
      </c>
      <c r="Y379" s="77">
        <f t="shared" si="241"/>
        <v>0</v>
      </c>
      <c r="Z379" s="77">
        <f t="shared" si="241"/>
        <v>70000</v>
      </c>
      <c r="AA379" s="77">
        <f t="shared" si="241"/>
        <v>0</v>
      </c>
      <c r="AB379" s="77">
        <f t="shared" si="241"/>
        <v>70000</v>
      </c>
      <c r="AC379" s="77">
        <f t="shared" si="241"/>
        <v>0</v>
      </c>
      <c r="AD379" s="77"/>
      <c r="AE379" s="77"/>
      <c r="AF379" s="77"/>
      <c r="AG379" s="77"/>
      <c r="AH379" s="77"/>
      <c r="AI379" s="77"/>
      <c r="AJ379" s="77"/>
      <c r="AK379" s="77"/>
      <c r="AL379" s="77"/>
      <c r="AM379" s="77"/>
      <c r="AN379" s="77"/>
      <c r="AO379" s="77"/>
      <c r="AP379" s="77"/>
      <c r="AQ379" s="77"/>
      <c r="AR379" s="77"/>
      <c r="AS379" s="77"/>
      <c r="AT379" s="77"/>
      <c r="AU379" s="77"/>
      <c r="AV379" s="77"/>
      <c r="AW379" s="77"/>
      <c r="AX379" s="77"/>
      <c r="AY379" s="77"/>
      <c r="AZ379" s="77"/>
      <c r="BA379" s="77"/>
      <c r="BB379" s="103">
        <v>0</v>
      </c>
      <c r="BC379" s="103">
        <v>0</v>
      </c>
    </row>
    <row r="380" spans="1:55" s="11" customFormat="1" ht="45.75" customHeight="1" x14ac:dyDescent="0.25">
      <c r="A380" s="61" t="s">
        <v>392</v>
      </c>
      <c r="B380" s="27"/>
      <c r="C380" s="27"/>
      <c r="D380" s="27"/>
      <c r="E380" s="62">
        <v>851</v>
      </c>
      <c r="F380" s="63" t="s">
        <v>421</v>
      </c>
      <c r="G380" s="63" t="s">
        <v>328</v>
      </c>
      <c r="H380" s="60" t="s">
        <v>503</v>
      </c>
      <c r="I380" s="63" t="s">
        <v>396</v>
      </c>
      <c r="J380" s="77"/>
      <c r="K380" s="77"/>
      <c r="L380" s="77"/>
      <c r="M380" s="77"/>
      <c r="N380" s="77"/>
      <c r="O380" s="77"/>
      <c r="P380" s="77"/>
      <c r="Q380" s="77"/>
      <c r="R380" s="77"/>
      <c r="S380" s="77"/>
      <c r="T380" s="77"/>
      <c r="U380" s="77"/>
      <c r="V380" s="77">
        <f t="shared" si="241"/>
        <v>70000</v>
      </c>
      <c r="W380" s="77">
        <f t="shared" si="241"/>
        <v>0</v>
      </c>
      <c r="X380" s="77">
        <f t="shared" si="241"/>
        <v>70000</v>
      </c>
      <c r="Y380" s="77">
        <f t="shared" si="241"/>
        <v>0</v>
      </c>
      <c r="Z380" s="77">
        <f t="shared" si="241"/>
        <v>70000</v>
      </c>
      <c r="AA380" s="77">
        <f t="shared" si="241"/>
        <v>0</v>
      </c>
      <c r="AB380" s="77">
        <f t="shared" si="241"/>
        <v>70000</v>
      </c>
      <c r="AC380" s="77">
        <f t="shared" si="241"/>
        <v>0</v>
      </c>
      <c r="AD380" s="77"/>
      <c r="AE380" s="77"/>
      <c r="AF380" s="77"/>
      <c r="AG380" s="77"/>
      <c r="AH380" s="77"/>
      <c r="AI380" s="77"/>
      <c r="AJ380" s="77"/>
      <c r="AK380" s="77"/>
      <c r="AL380" s="77"/>
      <c r="AM380" s="77"/>
      <c r="AN380" s="77"/>
      <c r="AO380" s="77"/>
      <c r="AP380" s="77"/>
      <c r="AQ380" s="77"/>
      <c r="AR380" s="77"/>
      <c r="AS380" s="77"/>
      <c r="AT380" s="77"/>
      <c r="AU380" s="77"/>
      <c r="AV380" s="77"/>
      <c r="AW380" s="77"/>
      <c r="AX380" s="77"/>
      <c r="AY380" s="77"/>
      <c r="AZ380" s="77"/>
      <c r="BA380" s="77"/>
      <c r="BB380" s="103">
        <v>0</v>
      </c>
      <c r="BC380" s="103">
        <v>0</v>
      </c>
    </row>
    <row r="381" spans="1:55" s="11" customFormat="1" ht="18" customHeight="1" x14ac:dyDescent="0.25">
      <c r="A381" s="61" t="s">
        <v>393</v>
      </c>
      <c r="B381" s="27"/>
      <c r="C381" s="27"/>
      <c r="D381" s="27"/>
      <c r="E381" s="62">
        <v>851</v>
      </c>
      <c r="F381" s="63" t="s">
        <v>421</v>
      </c>
      <c r="G381" s="63" t="s">
        <v>328</v>
      </c>
      <c r="H381" s="60" t="s">
        <v>503</v>
      </c>
      <c r="I381" s="63" t="s">
        <v>397</v>
      </c>
      <c r="J381" s="77"/>
      <c r="K381" s="77"/>
      <c r="L381" s="77"/>
      <c r="M381" s="77"/>
      <c r="N381" s="77"/>
      <c r="O381" s="77"/>
      <c r="P381" s="77"/>
      <c r="Q381" s="77"/>
      <c r="R381" s="77"/>
      <c r="S381" s="77"/>
      <c r="T381" s="77"/>
      <c r="U381" s="77"/>
      <c r="V381" s="77">
        <f>'3.ВС'!V223</f>
        <v>70000</v>
      </c>
      <c r="W381" s="77">
        <f>'3.ВС'!W223</f>
        <v>0</v>
      </c>
      <c r="X381" s="77">
        <f>'3.ВС'!X223</f>
        <v>70000</v>
      </c>
      <c r="Y381" s="77">
        <f>'3.ВС'!Y223</f>
        <v>0</v>
      </c>
      <c r="Z381" s="77">
        <f>'3.ВС'!Z223</f>
        <v>70000</v>
      </c>
      <c r="AA381" s="77">
        <f>'3.ВС'!AA223</f>
        <v>0</v>
      </c>
      <c r="AB381" s="77">
        <f>'3.ВС'!AB223</f>
        <v>70000</v>
      </c>
      <c r="AC381" s="77">
        <f>'3.ВС'!AC223</f>
        <v>0</v>
      </c>
      <c r="AD381" s="77"/>
      <c r="AE381" s="77"/>
      <c r="AF381" s="77"/>
      <c r="AG381" s="77"/>
      <c r="AH381" s="77"/>
      <c r="AI381" s="77"/>
      <c r="AJ381" s="77"/>
      <c r="AK381" s="77"/>
      <c r="AL381" s="77"/>
      <c r="AM381" s="77"/>
      <c r="AN381" s="77"/>
      <c r="AO381" s="77"/>
      <c r="AP381" s="77"/>
      <c r="AQ381" s="77"/>
      <c r="AR381" s="77"/>
      <c r="AS381" s="77"/>
      <c r="AT381" s="77"/>
      <c r="AU381" s="77"/>
      <c r="AV381" s="77"/>
      <c r="AW381" s="77"/>
      <c r="AX381" s="77"/>
      <c r="AY381" s="77"/>
      <c r="AZ381" s="77"/>
      <c r="BA381" s="77"/>
      <c r="BB381" s="103">
        <v>0</v>
      </c>
      <c r="BC381" s="103">
        <v>0</v>
      </c>
    </row>
    <row r="382" spans="1:55" s="11" customFormat="1" ht="27.75" hidden="1" customHeight="1" x14ac:dyDescent="0.25">
      <c r="A382" s="15" t="s">
        <v>660</v>
      </c>
      <c r="B382" s="27"/>
      <c r="C382" s="27"/>
      <c r="D382" s="27"/>
      <c r="E382" s="12">
        <v>851</v>
      </c>
      <c r="F382" s="63" t="s">
        <v>421</v>
      </c>
      <c r="G382" s="63" t="s">
        <v>328</v>
      </c>
      <c r="H382" s="60" t="s">
        <v>505</v>
      </c>
      <c r="I382" s="74"/>
      <c r="J382" s="77">
        <f t="shared" ref="J382:BA382" si="242">J383+J385</f>
        <v>5600000</v>
      </c>
      <c r="K382" s="77">
        <f t="shared" si="242"/>
        <v>0</v>
      </c>
      <c r="L382" s="77">
        <f t="shared" si="242"/>
        <v>0</v>
      </c>
      <c r="M382" s="77">
        <f t="shared" si="242"/>
        <v>5600000</v>
      </c>
      <c r="N382" s="77">
        <f t="shared" si="242"/>
        <v>0</v>
      </c>
      <c r="O382" s="77">
        <f t="shared" si="242"/>
        <v>0</v>
      </c>
      <c r="P382" s="77">
        <f t="shared" si="242"/>
        <v>0</v>
      </c>
      <c r="Q382" s="77">
        <f t="shared" si="242"/>
        <v>0</v>
      </c>
      <c r="R382" s="77">
        <f t="shared" si="242"/>
        <v>5600000</v>
      </c>
      <c r="S382" s="77">
        <f t="shared" si="242"/>
        <v>0</v>
      </c>
      <c r="T382" s="77">
        <f t="shared" si="242"/>
        <v>0</v>
      </c>
      <c r="U382" s="77">
        <f t="shared" si="242"/>
        <v>5600000</v>
      </c>
      <c r="V382" s="77">
        <f t="shared" si="242"/>
        <v>0</v>
      </c>
      <c r="W382" s="77">
        <f t="shared" si="242"/>
        <v>0</v>
      </c>
      <c r="X382" s="77">
        <f t="shared" si="242"/>
        <v>0</v>
      </c>
      <c r="Y382" s="77">
        <f t="shared" si="242"/>
        <v>0</v>
      </c>
      <c r="Z382" s="77">
        <f t="shared" si="242"/>
        <v>5600000</v>
      </c>
      <c r="AA382" s="77">
        <f t="shared" si="242"/>
        <v>0</v>
      </c>
      <c r="AB382" s="77">
        <f t="shared" si="242"/>
        <v>0</v>
      </c>
      <c r="AC382" s="77">
        <f t="shared" si="242"/>
        <v>5600000</v>
      </c>
      <c r="AD382" s="77">
        <f t="shared" si="242"/>
        <v>5600000</v>
      </c>
      <c r="AE382" s="77">
        <f t="shared" si="242"/>
        <v>0</v>
      </c>
      <c r="AF382" s="77">
        <f t="shared" si="242"/>
        <v>0</v>
      </c>
      <c r="AG382" s="77">
        <f t="shared" si="242"/>
        <v>5600000</v>
      </c>
      <c r="AH382" s="77">
        <f t="shared" si="242"/>
        <v>0</v>
      </c>
      <c r="AI382" s="77">
        <f t="shared" si="242"/>
        <v>0</v>
      </c>
      <c r="AJ382" s="77">
        <f t="shared" si="242"/>
        <v>0</v>
      </c>
      <c r="AK382" s="77">
        <f t="shared" si="242"/>
        <v>0</v>
      </c>
      <c r="AL382" s="77">
        <f t="shared" si="242"/>
        <v>5600000</v>
      </c>
      <c r="AM382" s="77">
        <f t="shared" si="242"/>
        <v>0</v>
      </c>
      <c r="AN382" s="77">
        <f t="shared" si="242"/>
        <v>0</v>
      </c>
      <c r="AO382" s="77">
        <f t="shared" si="242"/>
        <v>5600000</v>
      </c>
      <c r="AP382" s="77">
        <f t="shared" si="242"/>
        <v>5600000</v>
      </c>
      <c r="AQ382" s="77">
        <f t="shared" si="242"/>
        <v>0</v>
      </c>
      <c r="AR382" s="77">
        <f t="shared" si="242"/>
        <v>0</v>
      </c>
      <c r="AS382" s="77">
        <f t="shared" si="242"/>
        <v>5600000</v>
      </c>
      <c r="AT382" s="77">
        <f t="shared" si="242"/>
        <v>0</v>
      </c>
      <c r="AU382" s="77">
        <f t="shared" si="242"/>
        <v>0</v>
      </c>
      <c r="AV382" s="77">
        <f t="shared" si="242"/>
        <v>0</v>
      </c>
      <c r="AW382" s="77">
        <f t="shared" si="242"/>
        <v>0</v>
      </c>
      <c r="AX382" s="77">
        <f t="shared" si="242"/>
        <v>5600000</v>
      </c>
      <c r="AY382" s="77">
        <f t="shared" si="242"/>
        <v>0</v>
      </c>
      <c r="AZ382" s="77">
        <f t="shared" si="242"/>
        <v>0</v>
      </c>
      <c r="BA382" s="77">
        <f t="shared" si="242"/>
        <v>5600000</v>
      </c>
      <c r="BB382" s="103">
        <v>0</v>
      </c>
      <c r="BC382" s="103">
        <v>0</v>
      </c>
    </row>
    <row r="383" spans="1:55" s="11" customFormat="1" ht="27.75" hidden="1" customHeight="1" x14ac:dyDescent="0.25">
      <c r="A383" s="27" t="s">
        <v>337</v>
      </c>
      <c r="B383" s="27"/>
      <c r="C383" s="27"/>
      <c r="D383" s="27"/>
      <c r="E383" s="12">
        <v>851</v>
      </c>
      <c r="F383" s="63" t="s">
        <v>421</v>
      </c>
      <c r="G383" s="63" t="s">
        <v>328</v>
      </c>
      <c r="H383" s="60" t="s">
        <v>505</v>
      </c>
      <c r="I383" s="74">
        <v>200</v>
      </c>
      <c r="J383" s="77">
        <f t="shared" ref="J383:BA383" si="243">J384</f>
        <v>375000</v>
      </c>
      <c r="K383" s="77">
        <f t="shared" si="243"/>
        <v>0</v>
      </c>
      <c r="L383" s="77">
        <f t="shared" si="243"/>
        <v>0</v>
      </c>
      <c r="M383" s="77">
        <f t="shared" si="243"/>
        <v>375000</v>
      </c>
      <c r="N383" s="77">
        <f t="shared" si="243"/>
        <v>0</v>
      </c>
      <c r="O383" s="77">
        <f t="shared" si="243"/>
        <v>0</v>
      </c>
      <c r="P383" s="77">
        <f t="shared" si="243"/>
        <v>0</v>
      </c>
      <c r="Q383" s="77">
        <f t="shared" si="243"/>
        <v>0</v>
      </c>
      <c r="R383" s="77">
        <f t="shared" si="243"/>
        <v>375000</v>
      </c>
      <c r="S383" s="77">
        <f t="shared" si="243"/>
        <v>0</v>
      </c>
      <c r="T383" s="77">
        <f t="shared" si="243"/>
        <v>0</v>
      </c>
      <c r="U383" s="77">
        <f t="shared" si="243"/>
        <v>375000</v>
      </c>
      <c r="V383" s="77">
        <f t="shared" si="243"/>
        <v>0</v>
      </c>
      <c r="W383" s="77">
        <f t="shared" si="243"/>
        <v>0</v>
      </c>
      <c r="X383" s="77">
        <f t="shared" si="243"/>
        <v>0</v>
      </c>
      <c r="Y383" s="77">
        <f t="shared" si="243"/>
        <v>0</v>
      </c>
      <c r="Z383" s="77">
        <f t="shared" si="243"/>
        <v>375000</v>
      </c>
      <c r="AA383" s="77">
        <f t="shared" si="243"/>
        <v>0</v>
      </c>
      <c r="AB383" s="77">
        <f t="shared" si="243"/>
        <v>0</v>
      </c>
      <c r="AC383" s="77">
        <f t="shared" si="243"/>
        <v>375000</v>
      </c>
      <c r="AD383" s="77">
        <f t="shared" si="243"/>
        <v>375000</v>
      </c>
      <c r="AE383" s="77">
        <f t="shared" si="243"/>
        <v>0</v>
      </c>
      <c r="AF383" s="77">
        <f t="shared" si="243"/>
        <v>0</v>
      </c>
      <c r="AG383" s="77">
        <f t="shared" si="243"/>
        <v>375000</v>
      </c>
      <c r="AH383" s="77">
        <f t="shared" si="243"/>
        <v>0</v>
      </c>
      <c r="AI383" s="77">
        <f t="shared" si="243"/>
        <v>0</v>
      </c>
      <c r="AJ383" s="77">
        <f t="shared" si="243"/>
        <v>0</v>
      </c>
      <c r="AK383" s="77">
        <f t="shared" si="243"/>
        <v>0</v>
      </c>
      <c r="AL383" s="77">
        <f t="shared" si="243"/>
        <v>375000</v>
      </c>
      <c r="AM383" s="77">
        <f t="shared" si="243"/>
        <v>0</v>
      </c>
      <c r="AN383" s="77">
        <f t="shared" si="243"/>
        <v>0</v>
      </c>
      <c r="AO383" s="77">
        <f t="shared" si="243"/>
        <v>375000</v>
      </c>
      <c r="AP383" s="77">
        <f t="shared" si="243"/>
        <v>375000</v>
      </c>
      <c r="AQ383" s="77">
        <f t="shared" si="243"/>
        <v>0</v>
      </c>
      <c r="AR383" s="77">
        <f t="shared" si="243"/>
        <v>0</v>
      </c>
      <c r="AS383" s="77">
        <f t="shared" si="243"/>
        <v>375000</v>
      </c>
      <c r="AT383" s="77">
        <f t="shared" si="243"/>
        <v>0</v>
      </c>
      <c r="AU383" s="77">
        <f t="shared" si="243"/>
        <v>0</v>
      </c>
      <c r="AV383" s="77">
        <f t="shared" si="243"/>
        <v>0</v>
      </c>
      <c r="AW383" s="77">
        <f t="shared" si="243"/>
        <v>0</v>
      </c>
      <c r="AX383" s="77">
        <f t="shared" si="243"/>
        <v>375000</v>
      </c>
      <c r="AY383" s="77">
        <f t="shared" si="243"/>
        <v>0</v>
      </c>
      <c r="AZ383" s="77">
        <f t="shared" si="243"/>
        <v>0</v>
      </c>
      <c r="BA383" s="77">
        <f t="shared" si="243"/>
        <v>375000</v>
      </c>
      <c r="BB383" s="103">
        <v>0</v>
      </c>
      <c r="BC383" s="103">
        <v>0</v>
      </c>
    </row>
    <row r="384" spans="1:55" s="11" customFormat="1" ht="27.75" hidden="1" customHeight="1" x14ac:dyDescent="0.25">
      <c r="A384" s="27" t="s">
        <v>339</v>
      </c>
      <c r="B384" s="27"/>
      <c r="C384" s="27"/>
      <c r="D384" s="27"/>
      <c r="E384" s="12">
        <v>851</v>
      </c>
      <c r="F384" s="63" t="s">
        <v>421</v>
      </c>
      <c r="G384" s="63" t="s">
        <v>328</v>
      </c>
      <c r="H384" s="60" t="s">
        <v>505</v>
      </c>
      <c r="I384" s="74">
        <v>240</v>
      </c>
      <c r="J384" s="77">
        <f>'3.ВС'!J226</f>
        <v>375000</v>
      </c>
      <c r="K384" s="77">
        <f>'3.ВС'!K226</f>
        <v>0</v>
      </c>
      <c r="L384" s="77">
        <f>'3.ВС'!L226</f>
        <v>0</v>
      </c>
      <c r="M384" s="77">
        <f>'3.ВС'!M226</f>
        <v>375000</v>
      </c>
      <c r="N384" s="77">
        <f>'3.ВС'!N226</f>
        <v>0</v>
      </c>
      <c r="O384" s="77">
        <f>'3.ВС'!O226</f>
        <v>0</v>
      </c>
      <c r="P384" s="77">
        <f>'3.ВС'!P226</f>
        <v>0</v>
      </c>
      <c r="Q384" s="77">
        <f>'3.ВС'!Q226</f>
        <v>0</v>
      </c>
      <c r="R384" s="77">
        <f>'3.ВС'!R226</f>
        <v>375000</v>
      </c>
      <c r="S384" s="77">
        <f>'3.ВС'!S226</f>
        <v>0</v>
      </c>
      <c r="T384" s="77">
        <f>'3.ВС'!T226</f>
        <v>0</v>
      </c>
      <c r="U384" s="77">
        <f>'3.ВС'!U226</f>
        <v>375000</v>
      </c>
      <c r="V384" s="77">
        <f>'3.ВС'!V226</f>
        <v>0</v>
      </c>
      <c r="W384" s="77">
        <f>'3.ВС'!W226</f>
        <v>0</v>
      </c>
      <c r="X384" s="77">
        <f>'3.ВС'!X226</f>
        <v>0</v>
      </c>
      <c r="Y384" s="77">
        <f>'3.ВС'!Y226</f>
        <v>0</v>
      </c>
      <c r="Z384" s="77">
        <f>'3.ВС'!Z226</f>
        <v>375000</v>
      </c>
      <c r="AA384" s="77">
        <f>'3.ВС'!AA226</f>
        <v>0</v>
      </c>
      <c r="AB384" s="77">
        <f>'3.ВС'!AB226</f>
        <v>0</v>
      </c>
      <c r="AC384" s="77">
        <f>'3.ВС'!AC226</f>
        <v>375000</v>
      </c>
      <c r="AD384" s="77">
        <f>'3.ВС'!AD226</f>
        <v>375000</v>
      </c>
      <c r="AE384" s="77">
        <f>'3.ВС'!AE226</f>
        <v>0</v>
      </c>
      <c r="AF384" s="77">
        <f>'3.ВС'!AF226</f>
        <v>0</v>
      </c>
      <c r="AG384" s="77">
        <f>'3.ВС'!AG226</f>
        <v>375000</v>
      </c>
      <c r="AH384" s="77">
        <f>'3.ВС'!AH226</f>
        <v>0</v>
      </c>
      <c r="AI384" s="77">
        <f>'3.ВС'!AI226</f>
        <v>0</v>
      </c>
      <c r="AJ384" s="77">
        <f>'3.ВС'!AJ226</f>
        <v>0</v>
      </c>
      <c r="AK384" s="77">
        <f>'3.ВС'!AK226</f>
        <v>0</v>
      </c>
      <c r="AL384" s="77">
        <f>'3.ВС'!AL226</f>
        <v>375000</v>
      </c>
      <c r="AM384" s="77">
        <f>'3.ВС'!AM226</f>
        <v>0</v>
      </c>
      <c r="AN384" s="77">
        <f>'3.ВС'!AN226</f>
        <v>0</v>
      </c>
      <c r="AO384" s="77">
        <f>'3.ВС'!AO226</f>
        <v>375000</v>
      </c>
      <c r="AP384" s="77">
        <f>'3.ВС'!AP226</f>
        <v>375000</v>
      </c>
      <c r="AQ384" s="77">
        <f>'3.ВС'!AQ226</f>
        <v>0</v>
      </c>
      <c r="AR384" s="77">
        <f>'3.ВС'!AR226</f>
        <v>0</v>
      </c>
      <c r="AS384" s="77">
        <f>'3.ВС'!AS226</f>
        <v>375000</v>
      </c>
      <c r="AT384" s="77">
        <f>'3.ВС'!AT226</f>
        <v>0</v>
      </c>
      <c r="AU384" s="77">
        <f>'3.ВС'!AU226</f>
        <v>0</v>
      </c>
      <c r="AV384" s="77">
        <f>'3.ВС'!AV226</f>
        <v>0</v>
      </c>
      <c r="AW384" s="77">
        <f>'3.ВС'!AW226</f>
        <v>0</v>
      </c>
      <c r="AX384" s="77">
        <f>'3.ВС'!AX226</f>
        <v>375000</v>
      </c>
      <c r="AY384" s="77">
        <f>'3.ВС'!AY226</f>
        <v>0</v>
      </c>
      <c r="AZ384" s="77">
        <f>'3.ВС'!AZ226</f>
        <v>0</v>
      </c>
      <c r="BA384" s="77">
        <f>'3.ВС'!BA226</f>
        <v>375000</v>
      </c>
      <c r="BB384" s="103">
        <v>0</v>
      </c>
      <c r="BC384" s="103">
        <v>0</v>
      </c>
    </row>
    <row r="385" spans="1:55" s="11" customFormat="1" ht="27.75" hidden="1" customHeight="1" x14ac:dyDescent="0.25">
      <c r="A385" s="27" t="s">
        <v>392</v>
      </c>
      <c r="B385" s="27"/>
      <c r="C385" s="27"/>
      <c r="D385" s="27"/>
      <c r="E385" s="12">
        <v>851</v>
      </c>
      <c r="F385" s="63" t="s">
        <v>421</v>
      </c>
      <c r="G385" s="63" t="s">
        <v>328</v>
      </c>
      <c r="H385" s="60" t="s">
        <v>505</v>
      </c>
      <c r="I385" s="74">
        <v>600</v>
      </c>
      <c r="J385" s="77">
        <f t="shared" ref="J385:BA385" si="244">J386</f>
        <v>5225000</v>
      </c>
      <c r="K385" s="77">
        <f t="shared" si="244"/>
        <v>0</v>
      </c>
      <c r="L385" s="77">
        <f t="shared" si="244"/>
        <v>0</v>
      </c>
      <c r="M385" s="77">
        <f t="shared" si="244"/>
        <v>5225000</v>
      </c>
      <c r="N385" s="77">
        <f t="shared" si="244"/>
        <v>0</v>
      </c>
      <c r="O385" s="77">
        <f t="shared" si="244"/>
        <v>0</v>
      </c>
      <c r="P385" s="77">
        <f t="shared" si="244"/>
        <v>0</v>
      </c>
      <c r="Q385" s="77">
        <f t="shared" si="244"/>
        <v>0</v>
      </c>
      <c r="R385" s="77">
        <f t="shared" si="244"/>
        <v>5225000</v>
      </c>
      <c r="S385" s="77">
        <f t="shared" si="244"/>
        <v>0</v>
      </c>
      <c r="T385" s="77">
        <f t="shared" si="244"/>
        <v>0</v>
      </c>
      <c r="U385" s="77">
        <f t="shared" si="244"/>
        <v>5225000</v>
      </c>
      <c r="V385" s="77">
        <f t="shared" si="244"/>
        <v>0</v>
      </c>
      <c r="W385" s="77">
        <f t="shared" si="244"/>
        <v>0</v>
      </c>
      <c r="X385" s="77">
        <f t="shared" si="244"/>
        <v>0</v>
      </c>
      <c r="Y385" s="77">
        <f t="shared" si="244"/>
        <v>0</v>
      </c>
      <c r="Z385" s="77">
        <f t="shared" si="244"/>
        <v>5225000</v>
      </c>
      <c r="AA385" s="77">
        <f t="shared" si="244"/>
        <v>0</v>
      </c>
      <c r="AB385" s="77">
        <f t="shared" si="244"/>
        <v>0</v>
      </c>
      <c r="AC385" s="77">
        <f t="shared" si="244"/>
        <v>5225000</v>
      </c>
      <c r="AD385" s="77">
        <f t="shared" si="244"/>
        <v>5225000</v>
      </c>
      <c r="AE385" s="77">
        <f t="shared" si="244"/>
        <v>0</v>
      </c>
      <c r="AF385" s="77">
        <f t="shared" si="244"/>
        <v>0</v>
      </c>
      <c r="AG385" s="77">
        <f t="shared" si="244"/>
        <v>5225000</v>
      </c>
      <c r="AH385" s="77">
        <f t="shared" si="244"/>
        <v>0</v>
      </c>
      <c r="AI385" s="77">
        <f t="shared" si="244"/>
        <v>0</v>
      </c>
      <c r="AJ385" s="77">
        <f t="shared" si="244"/>
        <v>0</v>
      </c>
      <c r="AK385" s="77">
        <f t="shared" si="244"/>
        <v>0</v>
      </c>
      <c r="AL385" s="77">
        <f t="shared" si="244"/>
        <v>5225000</v>
      </c>
      <c r="AM385" s="77">
        <f t="shared" si="244"/>
        <v>0</v>
      </c>
      <c r="AN385" s="77">
        <f t="shared" si="244"/>
        <v>0</v>
      </c>
      <c r="AO385" s="77">
        <f t="shared" si="244"/>
        <v>5225000</v>
      </c>
      <c r="AP385" s="77">
        <f t="shared" si="244"/>
        <v>5225000</v>
      </c>
      <c r="AQ385" s="77">
        <f t="shared" si="244"/>
        <v>0</v>
      </c>
      <c r="AR385" s="77">
        <f t="shared" si="244"/>
        <v>0</v>
      </c>
      <c r="AS385" s="77">
        <f t="shared" si="244"/>
        <v>5225000</v>
      </c>
      <c r="AT385" s="77">
        <f t="shared" si="244"/>
        <v>0</v>
      </c>
      <c r="AU385" s="77">
        <f t="shared" si="244"/>
        <v>0</v>
      </c>
      <c r="AV385" s="77">
        <f t="shared" si="244"/>
        <v>0</v>
      </c>
      <c r="AW385" s="77">
        <f t="shared" si="244"/>
        <v>0</v>
      </c>
      <c r="AX385" s="77">
        <f t="shared" si="244"/>
        <v>5225000</v>
      </c>
      <c r="AY385" s="77">
        <f t="shared" si="244"/>
        <v>0</v>
      </c>
      <c r="AZ385" s="77">
        <f t="shared" si="244"/>
        <v>0</v>
      </c>
      <c r="BA385" s="77">
        <f t="shared" si="244"/>
        <v>5225000</v>
      </c>
      <c r="BB385" s="103">
        <v>0</v>
      </c>
      <c r="BC385" s="103">
        <v>0</v>
      </c>
    </row>
    <row r="386" spans="1:55" s="11" customFormat="1" ht="27.75" hidden="1" customHeight="1" x14ac:dyDescent="0.25">
      <c r="A386" s="27" t="s">
        <v>393</v>
      </c>
      <c r="B386" s="27"/>
      <c r="C386" s="27"/>
      <c r="D386" s="27"/>
      <c r="E386" s="12">
        <v>851</v>
      </c>
      <c r="F386" s="63" t="s">
        <v>421</v>
      </c>
      <c r="G386" s="63" t="s">
        <v>328</v>
      </c>
      <c r="H386" s="60" t="s">
        <v>505</v>
      </c>
      <c r="I386" s="63" t="s">
        <v>397</v>
      </c>
      <c r="J386" s="77">
        <f>'3.ВС'!J228</f>
        <v>5225000</v>
      </c>
      <c r="K386" s="77">
        <f>'3.ВС'!K228</f>
        <v>0</v>
      </c>
      <c r="L386" s="77">
        <f>'3.ВС'!L228</f>
        <v>0</v>
      </c>
      <c r="M386" s="77">
        <f>'3.ВС'!M228</f>
        <v>5225000</v>
      </c>
      <c r="N386" s="77">
        <f>'3.ВС'!N228</f>
        <v>0</v>
      </c>
      <c r="O386" s="77">
        <f>'3.ВС'!O228</f>
        <v>0</v>
      </c>
      <c r="P386" s="77">
        <f>'3.ВС'!P228</f>
        <v>0</v>
      </c>
      <c r="Q386" s="77">
        <f>'3.ВС'!Q228</f>
        <v>0</v>
      </c>
      <c r="R386" s="77">
        <f>'3.ВС'!R228</f>
        <v>5225000</v>
      </c>
      <c r="S386" s="77">
        <f>'3.ВС'!S228</f>
        <v>0</v>
      </c>
      <c r="T386" s="77">
        <f>'3.ВС'!T228</f>
        <v>0</v>
      </c>
      <c r="U386" s="77">
        <f>'3.ВС'!U228</f>
        <v>5225000</v>
      </c>
      <c r="V386" s="77">
        <f>'3.ВС'!V228</f>
        <v>0</v>
      </c>
      <c r="W386" s="77">
        <f>'3.ВС'!W228</f>
        <v>0</v>
      </c>
      <c r="X386" s="77">
        <f>'3.ВС'!X228</f>
        <v>0</v>
      </c>
      <c r="Y386" s="77">
        <f>'3.ВС'!Y228</f>
        <v>0</v>
      </c>
      <c r="Z386" s="77">
        <f>'3.ВС'!Z228</f>
        <v>5225000</v>
      </c>
      <c r="AA386" s="77">
        <f>'3.ВС'!AA228</f>
        <v>0</v>
      </c>
      <c r="AB386" s="77">
        <f>'3.ВС'!AB228</f>
        <v>0</v>
      </c>
      <c r="AC386" s="77">
        <f>'3.ВС'!AC228</f>
        <v>5225000</v>
      </c>
      <c r="AD386" s="77">
        <f>'3.ВС'!AD228</f>
        <v>5225000</v>
      </c>
      <c r="AE386" s="77">
        <f>'3.ВС'!AE228</f>
        <v>0</v>
      </c>
      <c r="AF386" s="77">
        <f>'3.ВС'!AF228</f>
        <v>0</v>
      </c>
      <c r="AG386" s="77">
        <f>'3.ВС'!AG228</f>
        <v>5225000</v>
      </c>
      <c r="AH386" s="77">
        <f>'3.ВС'!AH228</f>
        <v>0</v>
      </c>
      <c r="AI386" s="77">
        <f>'3.ВС'!AI228</f>
        <v>0</v>
      </c>
      <c r="AJ386" s="77">
        <f>'3.ВС'!AJ228</f>
        <v>0</v>
      </c>
      <c r="AK386" s="77">
        <f>'3.ВС'!AK228</f>
        <v>0</v>
      </c>
      <c r="AL386" s="77">
        <f>'3.ВС'!AL228</f>
        <v>5225000</v>
      </c>
      <c r="AM386" s="77">
        <f>'3.ВС'!AM228</f>
        <v>0</v>
      </c>
      <c r="AN386" s="77">
        <f>'3.ВС'!AN228</f>
        <v>0</v>
      </c>
      <c r="AO386" s="77">
        <f>'3.ВС'!AO228</f>
        <v>5225000</v>
      </c>
      <c r="AP386" s="77">
        <f>'3.ВС'!AP228</f>
        <v>5225000</v>
      </c>
      <c r="AQ386" s="77">
        <f>'3.ВС'!AQ228</f>
        <v>0</v>
      </c>
      <c r="AR386" s="77">
        <f>'3.ВС'!AR228</f>
        <v>0</v>
      </c>
      <c r="AS386" s="77">
        <f>'3.ВС'!AS228</f>
        <v>5225000</v>
      </c>
      <c r="AT386" s="77">
        <f>'3.ВС'!AT228</f>
        <v>0</v>
      </c>
      <c r="AU386" s="77">
        <f>'3.ВС'!AU228</f>
        <v>0</v>
      </c>
      <c r="AV386" s="77">
        <f>'3.ВС'!AV228</f>
        <v>0</v>
      </c>
      <c r="AW386" s="77">
        <f>'3.ВС'!AW228</f>
        <v>0</v>
      </c>
      <c r="AX386" s="77">
        <f>'3.ВС'!AX228</f>
        <v>5225000</v>
      </c>
      <c r="AY386" s="77">
        <f>'3.ВС'!AY228</f>
        <v>0</v>
      </c>
      <c r="AZ386" s="77">
        <f>'3.ВС'!AZ228</f>
        <v>0</v>
      </c>
      <c r="BA386" s="77">
        <f>'3.ВС'!BA228</f>
        <v>5225000</v>
      </c>
      <c r="BB386" s="103">
        <v>0</v>
      </c>
      <c r="BC386" s="103">
        <v>0</v>
      </c>
    </row>
    <row r="387" spans="1:55" s="11" customFormat="1" ht="27.75" hidden="1" customHeight="1" x14ac:dyDescent="0.25">
      <c r="A387" s="15" t="s">
        <v>661</v>
      </c>
      <c r="B387" s="27"/>
      <c r="C387" s="27"/>
      <c r="D387" s="27"/>
      <c r="E387" s="12">
        <v>851</v>
      </c>
      <c r="F387" s="62" t="s">
        <v>421</v>
      </c>
      <c r="G387" s="62" t="s">
        <v>328</v>
      </c>
      <c r="H387" s="60" t="s">
        <v>507</v>
      </c>
      <c r="I387" s="62"/>
      <c r="J387" s="77">
        <f t="shared" ref="J387:AT388" si="245">J388</f>
        <v>0</v>
      </c>
      <c r="K387" s="77">
        <f t="shared" si="245"/>
        <v>0</v>
      </c>
      <c r="L387" s="77">
        <f t="shared" si="245"/>
        <v>0</v>
      </c>
      <c r="M387" s="77">
        <f t="shared" si="245"/>
        <v>0</v>
      </c>
      <c r="N387" s="77">
        <f t="shared" si="245"/>
        <v>0</v>
      </c>
      <c r="O387" s="77">
        <f t="shared" si="245"/>
        <v>0</v>
      </c>
      <c r="P387" s="77">
        <f t="shared" si="245"/>
        <v>0</v>
      </c>
      <c r="Q387" s="77">
        <f t="shared" si="245"/>
        <v>0</v>
      </c>
      <c r="R387" s="77">
        <f t="shared" si="245"/>
        <v>0</v>
      </c>
      <c r="S387" s="77">
        <f t="shared" si="245"/>
        <v>0</v>
      </c>
      <c r="T387" s="77">
        <f t="shared" si="245"/>
        <v>0</v>
      </c>
      <c r="U387" s="77">
        <f t="shared" si="245"/>
        <v>0</v>
      </c>
      <c r="V387" s="77">
        <f t="shared" si="245"/>
        <v>0</v>
      </c>
      <c r="W387" s="77">
        <f t="shared" si="245"/>
        <v>0</v>
      </c>
      <c r="X387" s="77">
        <f t="shared" si="245"/>
        <v>0</v>
      </c>
      <c r="Y387" s="77">
        <f t="shared" si="245"/>
        <v>0</v>
      </c>
      <c r="Z387" s="77">
        <f t="shared" si="245"/>
        <v>0</v>
      </c>
      <c r="AA387" s="77">
        <f t="shared" si="245"/>
        <v>0</v>
      </c>
      <c r="AB387" s="77">
        <f t="shared" si="245"/>
        <v>0</v>
      </c>
      <c r="AC387" s="77">
        <f t="shared" si="245"/>
        <v>0</v>
      </c>
      <c r="AD387" s="77">
        <f t="shared" si="245"/>
        <v>2799551.8</v>
      </c>
      <c r="AE387" s="77">
        <f t="shared" si="245"/>
        <v>2659574</v>
      </c>
      <c r="AF387" s="77">
        <f t="shared" si="245"/>
        <v>139977.79999999999</v>
      </c>
      <c r="AG387" s="77">
        <f t="shared" si="245"/>
        <v>0</v>
      </c>
      <c r="AH387" s="77">
        <f t="shared" si="245"/>
        <v>0.2</v>
      </c>
      <c r="AI387" s="77">
        <f t="shared" si="245"/>
        <v>0</v>
      </c>
      <c r="AJ387" s="77">
        <f t="shared" si="245"/>
        <v>0.2</v>
      </c>
      <c r="AK387" s="77">
        <f t="shared" si="245"/>
        <v>0</v>
      </c>
      <c r="AL387" s="77">
        <f t="shared" si="245"/>
        <v>2799552</v>
      </c>
      <c r="AM387" s="77">
        <f t="shared" si="245"/>
        <v>2659574</v>
      </c>
      <c r="AN387" s="77">
        <f t="shared" si="245"/>
        <v>139978</v>
      </c>
      <c r="AO387" s="77">
        <f t="shared" si="245"/>
        <v>0</v>
      </c>
      <c r="AP387" s="77">
        <f t="shared" si="245"/>
        <v>526316</v>
      </c>
      <c r="AQ387" s="77">
        <f t="shared" si="245"/>
        <v>500000</v>
      </c>
      <c r="AR387" s="77">
        <f t="shared" si="245"/>
        <v>26316</v>
      </c>
      <c r="AS387" s="77">
        <f t="shared" si="245"/>
        <v>0</v>
      </c>
      <c r="AT387" s="77">
        <f t="shared" si="245"/>
        <v>0</v>
      </c>
      <c r="AU387" s="77">
        <f t="shared" ref="AT387:BA388" si="246">AU388</f>
        <v>0</v>
      </c>
      <c r="AV387" s="77">
        <f t="shared" si="246"/>
        <v>0</v>
      </c>
      <c r="AW387" s="77">
        <f t="shared" si="246"/>
        <v>0</v>
      </c>
      <c r="AX387" s="77">
        <f t="shared" si="246"/>
        <v>526316</v>
      </c>
      <c r="AY387" s="77">
        <f t="shared" si="246"/>
        <v>500000</v>
      </c>
      <c r="AZ387" s="77">
        <f t="shared" si="246"/>
        <v>26316</v>
      </c>
      <c r="BA387" s="77">
        <f t="shared" si="246"/>
        <v>0</v>
      </c>
      <c r="BB387" s="103">
        <v>0</v>
      </c>
      <c r="BC387" s="103">
        <v>0</v>
      </c>
    </row>
    <row r="388" spans="1:55" s="11" customFormat="1" ht="27.75" hidden="1" customHeight="1" x14ac:dyDescent="0.25">
      <c r="A388" s="27" t="s">
        <v>392</v>
      </c>
      <c r="B388" s="27"/>
      <c r="C388" s="27"/>
      <c r="D388" s="27"/>
      <c r="E388" s="12">
        <v>851</v>
      </c>
      <c r="F388" s="63" t="s">
        <v>421</v>
      </c>
      <c r="G388" s="63" t="s">
        <v>328</v>
      </c>
      <c r="H388" s="60" t="s">
        <v>507</v>
      </c>
      <c r="I388" s="63" t="s">
        <v>396</v>
      </c>
      <c r="J388" s="77">
        <f t="shared" si="245"/>
        <v>0</v>
      </c>
      <c r="K388" s="77">
        <f t="shared" si="245"/>
        <v>0</v>
      </c>
      <c r="L388" s="77">
        <f t="shared" si="245"/>
        <v>0</v>
      </c>
      <c r="M388" s="77">
        <f t="shared" si="245"/>
        <v>0</v>
      </c>
      <c r="N388" s="77">
        <f t="shared" si="245"/>
        <v>0</v>
      </c>
      <c r="O388" s="77">
        <f t="shared" si="245"/>
        <v>0</v>
      </c>
      <c r="P388" s="77">
        <f t="shared" si="245"/>
        <v>0</v>
      </c>
      <c r="Q388" s="77">
        <f t="shared" si="245"/>
        <v>0</v>
      </c>
      <c r="R388" s="77">
        <f t="shared" si="245"/>
        <v>0</v>
      </c>
      <c r="S388" s="77">
        <f t="shared" si="245"/>
        <v>0</v>
      </c>
      <c r="T388" s="77">
        <f t="shared" si="245"/>
        <v>0</v>
      </c>
      <c r="U388" s="77">
        <f t="shared" si="245"/>
        <v>0</v>
      </c>
      <c r="V388" s="77">
        <f t="shared" si="245"/>
        <v>0</v>
      </c>
      <c r="W388" s="77">
        <f t="shared" si="245"/>
        <v>0</v>
      </c>
      <c r="X388" s="77">
        <f t="shared" si="245"/>
        <v>0</v>
      </c>
      <c r="Y388" s="77">
        <f t="shared" si="245"/>
        <v>0</v>
      </c>
      <c r="Z388" s="77">
        <f t="shared" si="245"/>
        <v>0</v>
      </c>
      <c r="AA388" s="77">
        <f t="shared" si="245"/>
        <v>0</v>
      </c>
      <c r="AB388" s="77">
        <f t="shared" si="245"/>
        <v>0</v>
      </c>
      <c r="AC388" s="77">
        <f t="shared" si="245"/>
        <v>0</v>
      </c>
      <c r="AD388" s="77">
        <f t="shared" si="245"/>
        <v>2799551.8</v>
      </c>
      <c r="AE388" s="77">
        <f t="shared" si="245"/>
        <v>2659574</v>
      </c>
      <c r="AF388" s="77">
        <f t="shared" si="245"/>
        <v>139977.79999999999</v>
      </c>
      <c r="AG388" s="77">
        <f t="shared" si="245"/>
        <v>0</v>
      </c>
      <c r="AH388" s="77">
        <f t="shared" si="245"/>
        <v>0.2</v>
      </c>
      <c r="AI388" s="77">
        <f t="shared" si="245"/>
        <v>0</v>
      </c>
      <c r="AJ388" s="77">
        <f t="shared" si="245"/>
        <v>0.2</v>
      </c>
      <c r="AK388" s="77">
        <f t="shared" si="245"/>
        <v>0</v>
      </c>
      <c r="AL388" s="77">
        <f t="shared" si="245"/>
        <v>2799552</v>
      </c>
      <c r="AM388" s="77">
        <f t="shared" si="245"/>
        <v>2659574</v>
      </c>
      <c r="AN388" s="77">
        <f t="shared" si="245"/>
        <v>139978</v>
      </c>
      <c r="AO388" s="77">
        <f t="shared" si="245"/>
        <v>0</v>
      </c>
      <c r="AP388" s="77">
        <f t="shared" si="245"/>
        <v>526316</v>
      </c>
      <c r="AQ388" s="77">
        <f t="shared" si="245"/>
        <v>500000</v>
      </c>
      <c r="AR388" s="77">
        <f t="shared" si="245"/>
        <v>26316</v>
      </c>
      <c r="AS388" s="77">
        <f t="shared" si="245"/>
        <v>0</v>
      </c>
      <c r="AT388" s="77">
        <f t="shared" si="246"/>
        <v>0</v>
      </c>
      <c r="AU388" s="77">
        <f t="shared" si="246"/>
        <v>0</v>
      </c>
      <c r="AV388" s="77">
        <f t="shared" si="246"/>
        <v>0</v>
      </c>
      <c r="AW388" s="77">
        <f t="shared" si="246"/>
        <v>0</v>
      </c>
      <c r="AX388" s="77">
        <f t="shared" si="246"/>
        <v>526316</v>
      </c>
      <c r="AY388" s="77">
        <f t="shared" si="246"/>
        <v>500000</v>
      </c>
      <c r="AZ388" s="77">
        <f t="shared" si="246"/>
        <v>26316</v>
      </c>
      <c r="BA388" s="77">
        <f t="shared" si="246"/>
        <v>0</v>
      </c>
      <c r="BB388" s="103">
        <v>0</v>
      </c>
      <c r="BC388" s="103">
        <v>0</v>
      </c>
    </row>
    <row r="389" spans="1:55" s="11" customFormat="1" ht="27.75" hidden="1" customHeight="1" x14ac:dyDescent="0.25">
      <c r="A389" s="27" t="s">
        <v>494</v>
      </c>
      <c r="B389" s="27"/>
      <c r="C389" s="27"/>
      <c r="D389" s="27"/>
      <c r="E389" s="12">
        <v>851</v>
      </c>
      <c r="F389" s="63" t="s">
        <v>421</v>
      </c>
      <c r="G389" s="63" t="s">
        <v>328</v>
      </c>
      <c r="H389" s="60" t="s">
        <v>507</v>
      </c>
      <c r="I389" s="63" t="s">
        <v>397</v>
      </c>
      <c r="J389" s="77">
        <f>'3.ВС'!J231</f>
        <v>0</v>
      </c>
      <c r="K389" s="77">
        <f>'3.ВС'!K231</f>
        <v>0</v>
      </c>
      <c r="L389" s="77">
        <f>'3.ВС'!L231</f>
        <v>0</v>
      </c>
      <c r="M389" s="77">
        <f>'3.ВС'!M231</f>
        <v>0</v>
      </c>
      <c r="N389" s="77">
        <f>'3.ВС'!N231</f>
        <v>0</v>
      </c>
      <c r="O389" s="77">
        <f>'3.ВС'!O231</f>
        <v>0</v>
      </c>
      <c r="P389" s="77">
        <f>'3.ВС'!P231</f>
        <v>0</v>
      </c>
      <c r="Q389" s="77">
        <f>'3.ВС'!Q231</f>
        <v>0</v>
      </c>
      <c r="R389" s="77">
        <f>'3.ВС'!R231</f>
        <v>0</v>
      </c>
      <c r="S389" s="77">
        <f>'3.ВС'!S231</f>
        <v>0</v>
      </c>
      <c r="T389" s="77">
        <f>'3.ВС'!T231</f>
        <v>0</v>
      </c>
      <c r="U389" s="77">
        <f>'3.ВС'!U231</f>
        <v>0</v>
      </c>
      <c r="V389" s="77">
        <f>'3.ВС'!V231</f>
        <v>0</v>
      </c>
      <c r="W389" s="77">
        <f>'3.ВС'!W231</f>
        <v>0</v>
      </c>
      <c r="X389" s="77">
        <f>'3.ВС'!X231</f>
        <v>0</v>
      </c>
      <c r="Y389" s="77">
        <f>'3.ВС'!Y231</f>
        <v>0</v>
      </c>
      <c r="Z389" s="77">
        <f>'3.ВС'!Z231</f>
        <v>0</v>
      </c>
      <c r="AA389" s="77">
        <f>'3.ВС'!AA231</f>
        <v>0</v>
      </c>
      <c r="AB389" s="77">
        <f>'3.ВС'!AB231</f>
        <v>0</v>
      </c>
      <c r="AC389" s="77">
        <f>'3.ВС'!AC231</f>
        <v>0</v>
      </c>
      <c r="AD389" s="77">
        <f>'3.ВС'!AD231</f>
        <v>2799551.8</v>
      </c>
      <c r="AE389" s="77">
        <f>'3.ВС'!AE231</f>
        <v>2659574</v>
      </c>
      <c r="AF389" s="77">
        <f>'3.ВС'!AF231</f>
        <v>139977.79999999999</v>
      </c>
      <c r="AG389" s="77">
        <f>'3.ВС'!AG231</f>
        <v>0</v>
      </c>
      <c r="AH389" s="77">
        <f>'3.ВС'!AH231</f>
        <v>0.2</v>
      </c>
      <c r="AI389" s="77">
        <f>'3.ВС'!AI231</f>
        <v>0</v>
      </c>
      <c r="AJ389" s="77">
        <f>'3.ВС'!AJ231</f>
        <v>0.2</v>
      </c>
      <c r="AK389" s="77">
        <f>'3.ВС'!AK231</f>
        <v>0</v>
      </c>
      <c r="AL389" s="77">
        <f>'3.ВС'!AL231</f>
        <v>2799552</v>
      </c>
      <c r="AM389" s="77">
        <f>'3.ВС'!AM231</f>
        <v>2659574</v>
      </c>
      <c r="AN389" s="77">
        <f>'3.ВС'!AN231</f>
        <v>139978</v>
      </c>
      <c r="AO389" s="77">
        <f>'3.ВС'!AO231</f>
        <v>0</v>
      </c>
      <c r="AP389" s="77">
        <f>'3.ВС'!AP231</f>
        <v>526316</v>
      </c>
      <c r="AQ389" s="77">
        <f>'3.ВС'!AQ231</f>
        <v>500000</v>
      </c>
      <c r="AR389" s="77">
        <f>'3.ВС'!AR231</f>
        <v>26316</v>
      </c>
      <c r="AS389" s="77">
        <f>'3.ВС'!AS231</f>
        <v>0</v>
      </c>
      <c r="AT389" s="77">
        <f>'3.ВС'!AT231</f>
        <v>0</v>
      </c>
      <c r="AU389" s="77">
        <f>'3.ВС'!AU231</f>
        <v>0</v>
      </c>
      <c r="AV389" s="77">
        <f>'3.ВС'!AV231</f>
        <v>0</v>
      </c>
      <c r="AW389" s="77">
        <f>'3.ВС'!AW231</f>
        <v>0</v>
      </c>
      <c r="AX389" s="77">
        <f>'3.ВС'!AX231</f>
        <v>526316</v>
      </c>
      <c r="AY389" s="77">
        <f>'3.ВС'!AY231</f>
        <v>500000</v>
      </c>
      <c r="AZ389" s="77">
        <f>'3.ВС'!AZ231</f>
        <v>26316</v>
      </c>
      <c r="BA389" s="77">
        <f>'3.ВС'!BA231</f>
        <v>0</v>
      </c>
      <c r="BB389" s="103">
        <v>0</v>
      </c>
      <c r="BC389" s="103">
        <v>0</v>
      </c>
    </row>
    <row r="390" spans="1:55" s="11" customFormat="1" ht="27.75" hidden="1" customHeight="1" x14ac:dyDescent="0.25">
      <c r="A390" s="27" t="s">
        <v>508</v>
      </c>
      <c r="B390" s="27"/>
      <c r="C390" s="27"/>
      <c r="D390" s="27"/>
      <c r="E390" s="12">
        <v>851</v>
      </c>
      <c r="F390" s="63" t="s">
        <v>421</v>
      </c>
      <c r="G390" s="63" t="s">
        <v>328</v>
      </c>
      <c r="H390" s="62" t="s">
        <v>509</v>
      </c>
      <c r="I390" s="63"/>
      <c r="J390" s="77">
        <f t="shared" ref="J390:AT391" si="247">J391</f>
        <v>88668</v>
      </c>
      <c r="K390" s="77">
        <f t="shared" si="247"/>
        <v>84234</v>
      </c>
      <c r="L390" s="77">
        <f t="shared" si="247"/>
        <v>4434</v>
      </c>
      <c r="M390" s="77">
        <f t="shared" si="247"/>
        <v>0</v>
      </c>
      <c r="N390" s="77">
        <f t="shared" si="247"/>
        <v>-1</v>
      </c>
      <c r="O390" s="77">
        <f t="shared" si="247"/>
        <v>0</v>
      </c>
      <c r="P390" s="77">
        <f t="shared" si="247"/>
        <v>-1</v>
      </c>
      <c r="Q390" s="77">
        <f t="shared" si="247"/>
        <v>0</v>
      </c>
      <c r="R390" s="77">
        <f t="shared" si="247"/>
        <v>88667</v>
      </c>
      <c r="S390" s="77">
        <f t="shared" si="247"/>
        <v>84234</v>
      </c>
      <c r="T390" s="77">
        <f t="shared" si="247"/>
        <v>4433</v>
      </c>
      <c r="U390" s="77">
        <f t="shared" si="247"/>
        <v>0</v>
      </c>
      <c r="V390" s="77">
        <f t="shared" si="247"/>
        <v>0</v>
      </c>
      <c r="W390" s="77">
        <f t="shared" si="247"/>
        <v>0</v>
      </c>
      <c r="X390" s="77">
        <f t="shared" si="247"/>
        <v>0</v>
      </c>
      <c r="Y390" s="77">
        <f t="shared" si="247"/>
        <v>0</v>
      </c>
      <c r="Z390" s="77">
        <f t="shared" si="247"/>
        <v>88667</v>
      </c>
      <c r="AA390" s="77">
        <f t="shared" si="247"/>
        <v>84234</v>
      </c>
      <c r="AB390" s="77">
        <f t="shared" si="247"/>
        <v>4433</v>
      </c>
      <c r="AC390" s="77">
        <f t="shared" si="247"/>
        <v>0</v>
      </c>
      <c r="AD390" s="77">
        <f t="shared" si="247"/>
        <v>88668</v>
      </c>
      <c r="AE390" s="77">
        <f t="shared" si="247"/>
        <v>84234</v>
      </c>
      <c r="AF390" s="77">
        <f t="shared" si="247"/>
        <v>4434</v>
      </c>
      <c r="AG390" s="77">
        <f t="shared" si="247"/>
        <v>0</v>
      </c>
      <c r="AH390" s="77">
        <f t="shared" si="247"/>
        <v>-1</v>
      </c>
      <c r="AI390" s="77">
        <f t="shared" si="247"/>
        <v>0</v>
      </c>
      <c r="AJ390" s="77">
        <f t="shared" si="247"/>
        <v>-1</v>
      </c>
      <c r="AK390" s="77">
        <f t="shared" si="247"/>
        <v>0</v>
      </c>
      <c r="AL390" s="77">
        <f t="shared" si="247"/>
        <v>88667</v>
      </c>
      <c r="AM390" s="77">
        <f t="shared" si="247"/>
        <v>84234</v>
      </c>
      <c r="AN390" s="77">
        <f t="shared" si="247"/>
        <v>4433</v>
      </c>
      <c r="AO390" s="77">
        <f t="shared" si="247"/>
        <v>0</v>
      </c>
      <c r="AP390" s="77">
        <f t="shared" si="247"/>
        <v>88668</v>
      </c>
      <c r="AQ390" s="77">
        <f t="shared" si="247"/>
        <v>84234</v>
      </c>
      <c r="AR390" s="77">
        <f t="shared" si="247"/>
        <v>4434</v>
      </c>
      <c r="AS390" s="77">
        <f t="shared" si="247"/>
        <v>0</v>
      </c>
      <c r="AT390" s="77">
        <f t="shared" si="247"/>
        <v>-1</v>
      </c>
      <c r="AU390" s="77">
        <f t="shared" ref="AT390:BA391" si="248">AU391</f>
        <v>0</v>
      </c>
      <c r="AV390" s="77">
        <f t="shared" si="248"/>
        <v>-1</v>
      </c>
      <c r="AW390" s="77">
        <f t="shared" si="248"/>
        <v>0</v>
      </c>
      <c r="AX390" s="77">
        <f t="shared" si="248"/>
        <v>88667</v>
      </c>
      <c r="AY390" s="77">
        <f t="shared" si="248"/>
        <v>84234</v>
      </c>
      <c r="AZ390" s="77">
        <f t="shared" si="248"/>
        <v>4433</v>
      </c>
      <c r="BA390" s="77">
        <f t="shared" si="248"/>
        <v>0</v>
      </c>
      <c r="BB390" s="103">
        <v>0</v>
      </c>
      <c r="BC390" s="103">
        <v>0</v>
      </c>
    </row>
    <row r="391" spans="1:55" s="11" customFormat="1" ht="27.75" hidden="1" customHeight="1" x14ac:dyDescent="0.25">
      <c r="A391" s="27" t="s">
        <v>392</v>
      </c>
      <c r="B391" s="27"/>
      <c r="C391" s="27"/>
      <c r="D391" s="27"/>
      <c r="E391" s="12">
        <v>851</v>
      </c>
      <c r="F391" s="63" t="s">
        <v>421</v>
      </c>
      <c r="G391" s="63" t="s">
        <v>328</v>
      </c>
      <c r="H391" s="62" t="s">
        <v>509</v>
      </c>
      <c r="I391" s="63" t="s">
        <v>396</v>
      </c>
      <c r="J391" s="77">
        <f t="shared" si="247"/>
        <v>88668</v>
      </c>
      <c r="K391" s="77">
        <f t="shared" si="247"/>
        <v>84234</v>
      </c>
      <c r="L391" s="77">
        <f t="shared" si="247"/>
        <v>4434</v>
      </c>
      <c r="M391" s="77">
        <f t="shared" si="247"/>
        <v>0</v>
      </c>
      <c r="N391" s="77">
        <f t="shared" si="247"/>
        <v>-1</v>
      </c>
      <c r="O391" s="77">
        <f t="shared" si="247"/>
        <v>0</v>
      </c>
      <c r="P391" s="77">
        <f t="shared" si="247"/>
        <v>-1</v>
      </c>
      <c r="Q391" s="77">
        <f t="shared" si="247"/>
        <v>0</v>
      </c>
      <c r="R391" s="77">
        <f t="shared" si="247"/>
        <v>88667</v>
      </c>
      <c r="S391" s="77">
        <f t="shared" si="247"/>
        <v>84234</v>
      </c>
      <c r="T391" s="77">
        <f t="shared" si="247"/>
        <v>4433</v>
      </c>
      <c r="U391" s="77">
        <f t="shared" si="247"/>
        <v>0</v>
      </c>
      <c r="V391" s="77">
        <f t="shared" si="247"/>
        <v>0</v>
      </c>
      <c r="W391" s="77">
        <f t="shared" si="247"/>
        <v>0</v>
      </c>
      <c r="X391" s="77">
        <f t="shared" si="247"/>
        <v>0</v>
      </c>
      <c r="Y391" s="77">
        <f t="shared" si="247"/>
        <v>0</v>
      </c>
      <c r="Z391" s="77">
        <f t="shared" si="247"/>
        <v>88667</v>
      </c>
      <c r="AA391" s="77">
        <f t="shared" si="247"/>
        <v>84234</v>
      </c>
      <c r="AB391" s="77">
        <f t="shared" si="247"/>
        <v>4433</v>
      </c>
      <c r="AC391" s="77">
        <f t="shared" si="247"/>
        <v>0</v>
      </c>
      <c r="AD391" s="77">
        <f t="shared" si="247"/>
        <v>88668</v>
      </c>
      <c r="AE391" s="77">
        <f t="shared" si="247"/>
        <v>84234</v>
      </c>
      <c r="AF391" s="77">
        <f t="shared" si="247"/>
        <v>4434</v>
      </c>
      <c r="AG391" s="77">
        <f t="shared" si="247"/>
        <v>0</v>
      </c>
      <c r="AH391" s="77">
        <f t="shared" si="247"/>
        <v>-1</v>
      </c>
      <c r="AI391" s="77">
        <f t="shared" si="247"/>
        <v>0</v>
      </c>
      <c r="AJ391" s="77">
        <f t="shared" si="247"/>
        <v>-1</v>
      </c>
      <c r="AK391" s="77">
        <f t="shared" si="247"/>
        <v>0</v>
      </c>
      <c r="AL391" s="77">
        <f t="shared" si="247"/>
        <v>88667</v>
      </c>
      <c r="AM391" s="77">
        <f t="shared" si="247"/>
        <v>84234</v>
      </c>
      <c r="AN391" s="77">
        <f t="shared" si="247"/>
        <v>4433</v>
      </c>
      <c r="AO391" s="77">
        <f t="shared" si="247"/>
        <v>0</v>
      </c>
      <c r="AP391" s="77">
        <f t="shared" si="247"/>
        <v>88668</v>
      </c>
      <c r="AQ391" s="77">
        <f t="shared" si="247"/>
        <v>84234</v>
      </c>
      <c r="AR391" s="77">
        <f t="shared" si="247"/>
        <v>4434</v>
      </c>
      <c r="AS391" s="77">
        <f t="shared" si="247"/>
        <v>0</v>
      </c>
      <c r="AT391" s="77">
        <f t="shared" si="248"/>
        <v>-1</v>
      </c>
      <c r="AU391" s="77">
        <f t="shared" si="248"/>
        <v>0</v>
      </c>
      <c r="AV391" s="77">
        <f t="shared" si="248"/>
        <v>-1</v>
      </c>
      <c r="AW391" s="77">
        <f t="shared" si="248"/>
        <v>0</v>
      </c>
      <c r="AX391" s="77">
        <f t="shared" si="248"/>
        <v>88667</v>
      </c>
      <c r="AY391" s="77">
        <f t="shared" si="248"/>
        <v>84234</v>
      </c>
      <c r="AZ391" s="77">
        <f t="shared" si="248"/>
        <v>4433</v>
      </c>
      <c r="BA391" s="77">
        <f t="shared" si="248"/>
        <v>0</v>
      </c>
      <c r="BB391" s="103">
        <v>0</v>
      </c>
      <c r="BC391" s="103">
        <v>0</v>
      </c>
    </row>
    <row r="392" spans="1:55" s="11" customFormat="1" ht="27.75" hidden="1" customHeight="1" x14ac:dyDescent="0.25">
      <c r="A392" s="27" t="s">
        <v>494</v>
      </c>
      <c r="B392" s="27"/>
      <c r="C392" s="27"/>
      <c r="D392" s="27"/>
      <c r="E392" s="12">
        <v>851</v>
      </c>
      <c r="F392" s="63" t="s">
        <v>421</v>
      </c>
      <c r="G392" s="63" t="s">
        <v>328</v>
      </c>
      <c r="H392" s="62" t="s">
        <v>509</v>
      </c>
      <c r="I392" s="63" t="s">
        <v>397</v>
      </c>
      <c r="J392" s="77">
        <f>'3.ВС'!J234</f>
        <v>88668</v>
      </c>
      <c r="K392" s="77">
        <f>'3.ВС'!K234</f>
        <v>84234</v>
      </c>
      <c r="L392" s="77">
        <f>'3.ВС'!L234</f>
        <v>4434</v>
      </c>
      <c r="M392" s="77">
        <f>'3.ВС'!M234</f>
        <v>0</v>
      </c>
      <c r="N392" s="77">
        <f>'3.ВС'!N234</f>
        <v>-1</v>
      </c>
      <c r="O392" s="77">
        <f>'3.ВС'!O234</f>
        <v>0</v>
      </c>
      <c r="P392" s="77">
        <f>'3.ВС'!P234</f>
        <v>-1</v>
      </c>
      <c r="Q392" s="77">
        <f>'3.ВС'!Q234</f>
        <v>0</v>
      </c>
      <c r="R392" s="77">
        <f>'3.ВС'!R234</f>
        <v>88667</v>
      </c>
      <c r="S392" s="77">
        <f>'3.ВС'!S234</f>
        <v>84234</v>
      </c>
      <c r="T392" s="77">
        <f>'3.ВС'!T234</f>
        <v>4433</v>
      </c>
      <c r="U392" s="77">
        <f>'3.ВС'!U234</f>
        <v>0</v>
      </c>
      <c r="V392" s="77">
        <f>'3.ВС'!V234</f>
        <v>0</v>
      </c>
      <c r="W392" s="77">
        <f>'3.ВС'!W234</f>
        <v>0</v>
      </c>
      <c r="X392" s="77">
        <f>'3.ВС'!X234</f>
        <v>0</v>
      </c>
      <c r="Y392" s="77">
        <f>'3.ВС'!Y234</f>
        <v>0</v>
      </c>
      <c r="Z392" s="77">
        <f>'3.ВС'!Z234</f>
        <v>88667</v>
      </c>
      <c r="AA392" s="77">
        <f>'3.ВС'!AA234</f>
        <v>84234</v>
      </c>
      <c r="AB392" s="77">
        <f>'3.ВС'!AB234</f>
        <v>4433</v>
      </c>
      <c r="AC392" s="77">
        <f>'3.ВС'!AC234</f>
        <v>0</v>
      </c>
      <c r="AD392" s="77">
        <f>'3.ВС'!AD234</f>
        <v>88668</v>
      </c>
      <c r="AE392" s="77">
        <f>'3.ВС'!AE234</f>
        <v>84234</v>
      </c>
      <c r="AF392" s="77">
        <f>'3.ВС'!AF234</f>
        <v>4434</v>
      </c>
      <c r="AG392" s="77">
        <f>'3.ВС'!AG234</f>
        <v>0</v>
      </c>
      <c r="AH392" s="77">
        <f>'3.ВС'!AH234</f>
        <v>-1</v>
      </c>
      <c r="AI392" s="77">
        <f>'3.ВС'!AI234</f>
        <v>0</v>
      </c>
      <c r="AJ392" s="77">
        <f>'3.ВС'!AJ234</f>
        <v>-1</v>
      </c>
      <c r="AK392" s="77">
        <f>'3.ВС'!AK234</f>
        <v>0</v>
      </c>
      <c r="AL392" s="77">
        <f>'3.ВС'!AL234</f>
        <v>88667</v>
      </c>
      <c r="AM392" s="77">
        <f>'3.ВС'!AM234</f>
        <v>84234</v>
      </c>
      <c r="AN392" s="77">
        <f>'3.ВС'!AN234</f>
        <v>4433</v>
      </c>
      <c r="AO392" s="77">
        <f>'3.ВС'!AO234</f>
        <v>0</v>
      </c>
      <c r="AP392" s="77">
        <f>'3.ВС'!AP234</f>
        <v>88668</v>
      </c>
      <c r="AQ392" s="77">
        <f>'3.ВС'!AQ234</f>
        <v>84234</v>
      </c>
      <c r="AR392" s="77">
        <f>'3.ВС'!AR234</f>
        <v>4434</v>
      </c>
      <c r="AS392" s="77">
        <f>'3.ВС'!AS234</f>
        <v>0</v>
      </c>
      <c r="AT392" s="77">
        <f>'3.ВС'!AT234</f>
        <v>-1</v>
      </c>
      <c r="AU392" s="77">
        <f>'3.ВС'!AU234</f>
        <v>0</v>
      </c>
      <c r="AV392" s="77">
        <f>'3.ВС'!AV234</f>
        <v>-1</v>
      </c>
      <c r="AW392" s="77">
        <f>'3.ВС'!AW234</f>
        <v>0</v>
      </c>
      <c r="AX392" s="77">
        <f>'3.ВС'!AX234</f>
        <v>88667</v>
      </c>
      <c r="AY392" s="77">
        <f>'3.ВС'!AY234</f>
        <v>84234</v>
      </c>
      <c r="AZ392" s="77">
        <f>'3.ВС'!AZ234</f>
        <v>4433</v>
      </c>
      <c r="BA392" s="77">
        <f>'3.ВС'!BA234</f>
        <v>0</v>
      </c>
      <c r="BB392" s="103">
        <v>0</v>
      </c>
      <c r="BC392" s="103">
        <v>0</v>
      </c>
    </row>
    <row r="393" spans="1:55" s="11" customFormat="1" ht="27.75" hidden="1" customHeight="1" x14ac:dyDescent="0.25">
      <c r="A393" s="146" t="s">
        <v>510</v>
      </c>
      <c r="B393" s="12">
        <v>51</v>
      </c>
      <c r="C393" s="12">
        <v>2</v>
      </c>
      <c r="D393" s="63" t="s">
        <v>511</v>
      </c>
      <c r="E393" s="12">
        <v>851</v>
      </c>
      <c r="F393" s="63" t="s">
        <v>421</v>
      </c>
      <c r="G393" s="63" t="s">
        <v>328</v>
      </c>
      <c r="H393" s="62" t="s">
        <v>512</v>
      </c>
      <c r="I393" s="63"/>
      <c r="J393" s="77">
        <f t="shared" ref="J393:AT394" si="249">J394</f>
        <v>0</v>
      </c>
      <c r="K393" s="77">
        <f t="shared" si="249"/>
        <v>0</v>
      </c>
      <c r="L393" s="77">
        <f t="shared" si="249"/>
        <v>0</v>
      </c>
      <c r="M393" s="77">
        <f t="shared" si="249"/>
        <v>0</v>
      </c>
      <c r="N393" s="77">
        <f t="shared" si="249"/>
        <v>0</v>
      </c>
      <c r="O393" s="77">
        <f t="shared" si="249"/>
        <v>0</v>
      </c>
      <c r="P393" s="77">
        <f t="shared" si="249"/>
        <v>0</v>
      </c>
      <c r="Q393" s="77">
        <f t="shared" si="249"/>
        <v>0</v>
      </c>
      <c r="R393" s="77">
        <f t="shared" si="249"/>
        <v>0</v>
      </c>
      <c r="S393" s="77">
        <f t="shared" si="249"/>
        <v>0</v>
      </c>
      <c r="T393" s="77">
        <f t="shared" si="249"/>
        <v>0</v>
      </c>
      <c r="U393" s="77">
        <f t="shared" si="249"/>
        <v>0</v>
      </c>
      <c r="V393" s="77">
        <f t="shared" si="249"/>
        <v>0</v>
      </c>
      <c r="W393" s="77">
        <f t="shared" si="249"/>
        <v>0</v>
      </c>
      <c r="X393" s="77">
        <f t="shared" si="249"/>
        <v>0</v>
      </c>
      <c r="Y393" s="77">
        <f t="shared" si="249"/>
        <v>0</v>
      </c>
      <c r="Z393" s="77">
        <f t="shared" si="249"/>
        <v>0</v>
      </c>
      <c r="AA393" s="77">
        <f t="shared" si="249"/>
        <v>0</v>
      </c>
      <c r="AB393" s="77">
        <f t="shared" si="249"/>
        <v>0</v>
      </c>
      <c r="AC393" s="77">
        <f t="shared" si="249"/>
        <v>0</v>
      </c>
      <c r="AD393" s="77">
        <f t="shared" si="249"/>
        <v>0</v>
      </c>
      <c r="AE393" s="77">
        <f t="shared" si="249"/>
        <v>0</v>
      </c>
      <c r="AF393" s="77">
        <f t="shared" si="249"/>
        <v>0</v>
      </c>
      <c r="AG393" s="77">
        <f t="shared" si="249"/>
        <v>0</v>
      </c>
      <c r="AH393" s="77">
        <f t="shared" si="249"/>
        <v>0</v>
      </c>
      <c r="AI393" s="77">
        <f t="shared" si="249"/>
        <v>0</v>
      </c>
      <c r="AJ393" s="77">
        <f t="shared" si="249"/>
        <v>0</v>
      </c>
      <c r="AK393" s="77">
        <f t="shared" si="249"/>
        <v>0</v>
      </c>
      <c r="AL393" s="77">
        <f t="shared" si="249"/>
        <v>0</v>
      </c>
      <c r="AM393" s="77">
        <f t="shared" si="249"/>
        <v>0</v>
      </c>
      <c r="AN393" s="77">
        <f t="shared" si="249"/>
        <v>0</v>
      </c>
      <c r="AO393" s="77">
        <f t="shared" si="249"/>
        <v>0</v>
      </c>
      <c r="AP393" s="77">
        <f t="shared" si="249"/>
        <v>0</v>
      </c>
      <c r="AQ393" s="77">
        <f t="shared" si="249"/>
        <v>0</v>
      </c>
      <c r="AR393" s="77">
        <f t="shared" si="249"/>
        <v>0</v>
      </c>
      <c r="AS393" s="77">
        <f t="shared" si="249"/>
        <v>0</v>
      </c>
      <c r="AT393" s="77">
        <f t="shared" si="249"/>
        <v>0</v>
      </c>
      <c r="AU393" s="77">
        <f t="shared" ref="AT393:BA394" si="250">AU394</f>
        <v>0</v>
      </c>
      <c r="AV393" s="77">
        <f t="shared" si="250"/>
        <v>0</v>
      </c>
      <c r="AW393" s="77">
        <f t="shared" si="250"/>
        <v>0</v>
      </c>
      <c r="AX393" s="77">
        <f t="shared" si="250"/>
        <v>0</v>
      </c>
      <c r="AY393" s="77">
        <f t="shared" si="250"/>
        <v>0</v>
      </c>
      <c r="AZ393" s="77">
        <f t="shared" si="250"/>
        <v>0</v>
      </c>
      <c r="BA393" s="77">
        <f t="shared" si="250"/>
        <v>0</v>
      </c>
      <c r="BB393" s="103">
        <v>0</v>
      </c>
      <c r="BC393" s="103">
        <v>0</v>
      </c>
    </row>
    <row r="394" spans="1:55" s="11" customFormat="1" ht="27.75" hidden="1" customHeight="1" x14ac:dyDescent="0.25">
      <c r="A394" s="27" t="s">
        <v>392</v>
      </c>
      <c r="B394" s="12">
        <v>51</v>
      </c>
      <c r="C394" s="12">
        <v>2</v>
      </c>
      <c r="D394" s="63" t="s">
        <v>511</v>
      </c>
      <c r="E394" s="12">
        <v>851</v>
      </c>
      <c r="F394" s="63" t="s">
        <v>421</v>
      </c>
      <c r="G394" s="63" t="s">
        <v>328</v>
      </c>
      <c r="H394" s="62" t="s">
        <v>512</v>
      </c>
      <c r="I394" s="63" t="s">
        <v>396</v>
      </c>
      <c r="J394" s="77">
        <f t="shared" si="249"/>
        <v>0</v>
      </c>
      <c r="K394" s="77">
        <f t="shared" si="249"/>
        <v>0</v>
      </c>
      <c r="L394" s="77">
        <f t="shared" si="249"/>
        <v>0</v>
      </c>
      <c r="M394" s="77">
        <f t="shared" si="249"/>
        <v>0</v>
      </c>
      <c r="N394" s="77">
        <f t="shared" si="249"/>
        <v>0</v>
      </c>
      <c r="O394" s="77">
        <f t="shared" si="249"/>
        <v>0</v>
      </c>
      <c r="P394" s="77">
        <f t="shared" si="249"/>
        <v>0</v>
      </c>
      <c r="Q394" s="77">
        <f t="shared" si="249"/>
        <v>0</v>
      </c>
      <c r="R394" s="77">
        <f t="shared" si="249"/>
        <v>0</v>
      </c>
      <c r="S394" s="77">
        <f t="shared" si="249"/>
        <v>0</v>
      </c>
      <c r="T394" s="77">
        <f t="shared" si="249"/>
        <v>0</v>
      </c>
      <c r="U394" s="77">
        <f t="shared" si="249"/>
        <v>0</v>
      </c>
      <c r="V394" s="77">
        <f t="shared" si="249"/>
        <v>0</v>
      </c>
      <c r="W394" s="77">
        <f t="shared" si="249"/>
        <v>0</v>
      </c>
      <c r="X394" s="77">
        <f t="shared" si="249"/>
        <v>0</v>
      </c>
      <c r="Y394" s="77">
        <f t="shared" si="249"/>
        <v>0</v>
      </c>
      <c r="Z394" s="77">
        <f t="shared" si="249"/>
        <v>0</v>
      </c>
      <c r="AA394" s="77">
        <f t="shared" si="249"/>
        <v>0</v>
      </c>
      <c r="AB394" s="77">
        <f t="shared" si="249"/>
        <v>0</v>
      </c>
      <c r="AC394" s="77">
        <f t="shared" si="249"/>
        <v>0</v>
      </c>
      <c r="AD394" s="77">
        <f t="shared" si="249"/>
        <v>0</v>
      </c>
      <c r="AE394" s="77">
        <f t="shared" si="249"/>
        <v>0</v>
      </c>
      <c r="AF394" s="77">
        <f t="shared" si="249"/>
        <v>0</v>
      </c>
      <c r="AG394" s="77">
        <f t="shared" si="249"/>
        <v>0</v>
      </c>
      <c r="AH394" s="77">
        <f t="shared" si="249"/>
        <v>0</v>
      </c>
      <c r="AI394" s="77">
        <f t="shared" si="249"/>
        <v>0</v>
      </c>
      <c r="AJ394" s="77">
        <f t="shared" si="249"/>
        <v>0</v>
      </c>
      <c r="AK394" s="77">
        <f t="shared" si="249"/>
        <v>0</v>
      </c>
      <c r="AL394" s="77">
        <f t="shared" si="249"/>
        <v>0</v>
      </c>
      <c r="AM394" s="77">
        <f t="shared" si="249"/>
        <v>0</v>
      </c>
      <c r="AN394" s="77">
        <f t="shared" si="249"/>
        <v>0</v>
      </c>
      <c r="AO394" s="77">
        <f t="shared" si="249"/>
        <v>0</v>
      </c>
      <c r="AP394" s="77">
        <f t="shared" si="249"/>
        <v>0</v>
      </c>
      <c r="AQ394" s="77">
        <f t="shared" si="249"/>
        <v>0</v>
      </c>
      <c r="AR394" s="77">
        <f t="shared" si="249"/>
        <v>0</v>
      </c>
      <c r="AS394" s="77">
        <f t="shared" si="249"/>
        <v>0</v>
      </c>
      <c r="AT394" s="77">
        <f t="shared" si="250"/>
        <v>0</v>
      </c>
      <c r="AU394" s="77">
        <f t="shared" si="250"/>
        <v>0</v>
      </c>
      <c r="AV394" s="77">
        <f t="shared" si="250"/>
        <v>0</v>
      </c>
      <c r="AW394" s="77">
        <f t="shared" si="250"/>
        <v>0</v>
      </c>
      <c r="AX394" s="77">
        <f t="shared" si="250"/>
        <v>0</v>
      </c>
      <c r="AY394" s="77">
        <f t="shared" si="250"/>
        <v>0</v>
      </c>
      <c r="AZ394" s="77">
        <f t="shared" si="250"/>
        <v>0</v>
      </c>
      <c r="BA394" s="77">
        <f t="shared" si="250"/>
        <v>0</v>
      </c>
      <c r="BB394" s="103">
        <v>0</v>
      </c>
      <c r="BC394" s="103">
        <v>0</v>
      </c>
    </row>
    <row r="395" spans="1:55" s="11" customFormat="1" ht="27.75" hidden="1" customHeight="1" x14ac:dyDescent="0.25">
      <c r="A395" s="27" t="s">
        <v>494</v>
      </c>
      <c r="B395" s="12">
        <v>51</v>
      </c>
      <c r="C395" s="12">
        <v>2</v>
      </c>
      <c r="D395" s="63" t="s">
        <v>511</v>
      </c>
      <c r="E395" s="12">
        <v>851</v>
      </c>
      <c r="F395" s="63" t="s">
        <v>421</v>
      </c>
      <c r="G395" s="63" t="s">
        <v>328</v>
      </c>
      <c r="H395" s="62" t="s">
        <v>512</v>
      </c>
      <c r="I395" s="63" t="s">
        <v>397</v>
      </c>
      <c r="J395" s="77">
        <f>'3.ВС'!J237</f>
        <v>0</v>
      </c>
      <c r="K395" s="77">
        <f>'3.ВС'!K237</f>
        <v>0</v>
      </c>
      <c r="L395" s="77">
        <f>'3.ВС'!L237</f>
        <v>0</v>
      </c>
      <c r="M395" s="77">
        <f>'3.ВС'!M237</f>
        <v>0</v>
      </c>
      <c r="N395" s="77">
        <f>'3.ВС'!N237</f>
        <v>0</v>
      </c>
      <c r="O395" s="77">
        <f>'3.ВС'!O237</f>
        <v>0</v>
      </c>
      <c r="P395" s="77">
        <f>'3.ВС'!P237</f>
        <v>0</v>
      </c>
      <c r="Q395" s="77">
        <f>'3.ВС'!Q237</f>
        <v>0</v>
      </c>
      <c r="R395" s="77">
        <f>'3.ВС'!R237</f>
        <v>0</v>
      </c>
      <c r="S395" s="77">
        <f>'3.ВС'!S237</f>
        <v>0</v>
      </c>
      <c r="T395" s="77">
        <f>'3.ВС'!T237</f>
        <v>0</v>
      </c>
      <c r="U395" s="77">
        <f>'3.ВС'!U237</f>
        <v>0</v>
      </c>
      <c r="V395" s="77">
        <f>'3.ВС'!V237</f>
        <v>0</v>
      </c>
      <c r="W395" s="77">
        <f>'3.ВС'!W237</f>
        <v>0</v>
      </c>
      <c r="X395" s="77">
        <f>'3.ВС'!X237</f>
        <v>0</v>
      </c>
      <c r="Y395" s="77">
        <f>'3.ВС'!Y237</f>
        <v>0</v>
      </c>
      <c r="Z395" s="77">
        <f>'3.ВС'!Z237</f>
        <v>0</v>
      </c>
      <c r="AA395" s="77">
        <f>'3.ВС'!AA237</f>
        <v>0</v>
      </c>
      <c r="AB395" s="77">
        <f>'3.ВС'!AB237</f>
        <v>0</v>
      </c>
      <c r="AC395" s="77">
        <f>'3.ВС'!AC237</f>
        <v>0</v>
      </c>
      <c r="AD395" s="77">
        <f>'3.ВС'!AD237</f>
        <v>0</v>
      </c>
      <c r="AE395" s="77">
        <f>'3.ВС'!AE237</f>
        <v>0</v>
      </c>
      <c r="AF395" s="77">
        <f>'3.ВС'!AF237</f>
        <v>0</v>
      </c>
      <c r="AG395" s="77">
        <f>'3.ВС'!AG237</f>
        <v>0</v>
      </c>
      <c r="AH395" s="77">
        <f>'3.ВС'!AH237</f>
        <v>0</v>
      </c>
      <c r="AI395" s="77">
        <f>'3.ВС'!AI237</f>
        <v>0</v>
      </c>
      <c r="AJ395" s="77">
        <f>'3.ВС'!AJ237</f>
        <v>0</v>
      </c>
      <c r="AK395" s="77">
        <f>'3.ВС'!AK237</f>
        <v>0</v>
      </c>
      <c r="AL395" s="77">
        <f>'3.ВС'!AL237</f>
        <v>0</v>
      </c>
      <c r="AM395" s="77">
        <f>'3.ВС'!AM237</f>
        <v>0</v>
      </c>
      <c r="AN395" s="77">
        <f>'3.ВС'!AN237</f>
        <v>0</v>
      </c>
      <c r="AO395" s="77">
        <f>'3.ВС'!AO237</f>
        <v>0</v>
      </c>
      <c r="AP395" s="77">
        <f>'3.ВС'!AP237</f>
        <v>0</v>
      </c>
      <c r="AQ395" s="77">
        <f>'3.ВС'!AQ237</f>
        <v>0</v>
      </c>
      <c r="AR395" s="77">
        <f>'3.ВС'!AR237</f>
        <v>0</v>
      </c>
      <c r="AS395" s="77">
        <f>'3.ВС'!AS237</f>
        <v>0</v>
      </c>
      <c r="AT395" s="77">
        <f>'3.ВС'!AT237</f>
        <v>0</v>
      </c>
      <c r="AU395" s="77">
        <f>'3.ВС'!AU237</f>
        <v>0</v>
      </c>
      <c r="AV395" s="77">
        <f>'3.ВС'!AV237</f>
        <v>0</v>
      </c>
      <c r="AW395" s="77">
        <f>'3.ВС'!AW237</f>
        <v>0</v>
      </c>
      <c r="AX395" s="77">
        <f>'3.ВС'!AX237</f>
        <v>0</v>
      </c>
      <c r="AY395" s="77">
        <f>'3.ВС'!AY237</f>
        <v>0</v>
      </c>
      <c r="AZ395" s="77">
        <f>'3.ВС'!AZ237</f>
        <v>0</v>
      </c>
      <c r="BA395" s="77">
        <f>'3.ВС'!BA237</f>
        <v>0</v>
      </c>
      <c r="BB395" s="103">
        <v>0</v>
      </c>
      <c r="BC395" s="103">
        <v>0</v>
      </c>
    </row>
    <row r="396" spans="1:55" s="11" customFormat="1" ht="27.75" hidden="1" customHeight="1" x14ac:dyDescent="0.25">
      <c r="A396" s="27" t="s">
        <v>513</v>
      </c>
      <c r="B396" s="27"/>
      <c r="C396" s="27"/>
      <c r="D396" s="27"/>
      <c r="E396" s="12"/>
      <c r="F396" s="62" t="s">
        <v>421</v>
      </c>
      <c r="G396" s="62" t="s">
        <v>328</v>
      </c>
      <c r="H396" s="62" t="s">
        <v>514</v>
      </c>
      <c r="I396" s="62"/>
      <c r="J396" s="77">
        <f t="shared" ref="J396:AT397" si="251">J397</f>
        <v>0</v>
      </c>
      <c r="K396" s="77">
        <f t="shared" si="251"/>
        <v>0</v>
      </c>
      <c r="L396" s="77">
        <f t="shared" si="251"/>
        <v>0</v>
      </c>
      <c r="M396" s="77">
        <f t="shared" si="251"/>
        <v>0</v>
      </c>
      <c r="N396" s="77">
        <f t="shared" si="251"/>
        <v>0</v>
      </c>
      <c r="O396" s="77">
        <f t="shared" si="251"/>
        <v>0</v>
      </c>
      <c r="P396" s="77">
        <f t="shared" si="251"/>
        <v>0</v>
      </c>
      <c r="Q396" s="77">
        <f t="shared" si="251"/>
        <v>0</v>
      </c>
      <c r="R396" s="77">
        <f t="shared" si="251"/>
        <v>0</v>
      </c>
      <c r="S396" s="77">
        <f t="shared" si="251"/>
        <v>0</v>
      </c>
      <c r="T396" s="77">
        <f t="shared" si="251"/>
        <v>0</v>
      </c>
      <c r="U396" s="77">
        <f t="shared" si="251"/>
        <v>0</v>
      </c>
      <c r="V396" s="77">
        <f t="shared" si="251"/>
        <v>0</v>
      </c>
      <c r="W396" s="77">
        <f t="shared" si="251"/>
        <v>0</v>
      </c>
      <c r="X396" s="77">
        <f t="shared" si="251"/>
        <v>0</v>
      </c>
      <c r="Y396" s="77">
        <f t="shared" si="251"/>
        <v>0</v>
      </c>
      <c r="Z396" s="77">
        <f t="shared" si="251"/>
        <v>0</v>
      </c>
      <c r="AA396" s="77">
        <f t="shared" si="251"/>
        <v>0</v>
      </c>
      <c r="AB396" s="77">
        <f t="shared" si="251"/>
        <v>0</v>
      </c>
      <c r="AC396" s="77">
        <f t="shared" si="251"/>
        <v>0</v>
      </c>
      <c r="AD396" s="77">
        <f t="shared" si="251"/>
        <v>0</v>
      </c>
      <c r="AE396" s="77">
        <f t="shared" si="251"/>
        <v>0</v>
      </c>
      <c r="AF396" s="77">
        <f t="shared" si="251"/>
        <v>0</v>
      </c>
      <c r="AG396" s="77">
        <f t="shared" si="251"/>
        <v>0</v>
      </c>
      <c r="AH396" s="77">
        <f t="shared" si="251"/>
        <v>0</v>
      </c>
      <c r="AI396" s="77">
        <f t="shared" si="251"/>
        <v>0</v>
      </c>
      <c r="AJ396" s="77">
        <f t="shared" si="251"/>
        <v>0</v>
      </c>
      <c r="AK396" s="77">
        <f t="shared" si="251"/>
        <v>0</v>
      </c>
      <c r="AL396" s="77">
        <f t="shared" si="251"/>
        <v>0</v>
      </c>
      <c r="AM396" s="77">
        <f t="shared" si="251"/>
        <v>0</v>
      </c>
      <c r="AN396" s="77">
        <f t="shared" si="251"/>
        <v>0</v>
      </c>
      <c r="AO396" s="77">
        <f t="shared" si="251"/>
        <v>0</v>
      </c>
      <c r="AP396" s="77">
        <f t="shared" si="251"/>
        <v>0</v>
      </c>
      <c r="AQ396" s="77">
        <f t="shared" si="251"/>
        <v>0</v>
      </c>
      <c r="AR396" s="77">
        <f t="shared" si="251"/>
        <v>0</v>
      </c>
      <c r="AS396" s="77">
        <f t="shared" si="251"/>
        <v>0</v>
      </c>
      <c r="AT396" s="77">
        <f t="shared" si="251"/>
        <v>0</v>
      </c>
      <c r="AU396" s="77">
        <f t="shared" ref="AT396:BA397" si="252">AU397</f>
        <v>0</v>
      </c>
      <c r="AV396" s="77">
        <f t="shared" si="252"/>
        <v>0</v>
      </c>
      <c r="AW396" s="77">
        <f t="shared" si="252"/>
        <v>0</v>
      </c>
      <c r="AX396" s="77">
        <f t="shared" si="252"/>
        <v>0</v>
      </c>
      <c r="AY396" s="77">
        <f t="shared" si="252"/>
        <v>0</v>
      </c>
      <c r="AZ396" s="77">
        <f t="shared" si="252"/>
        <v>0</v>
      </c>
      <c r="BA396" s="77">
        <f t="shared" si="252"/>
        <v>0</v>
      </c>
      <c r="BB396" s="103">
        <v>0</v>
      </c>
      <c r="BC396" s="103">
        <v>0</v>
      </c>
    </row>
    <row r="397" spans="1:55" s="11" customFormat="1" ht="27.75" hidden="1" customHeight="1" x14ac:dyDescent="0.25">
      <c r="A397" s="27" t="s">
        <v>392</v>
      </c>
      <c r="B397" s="27"/>
      <c r="C397" s="27"/>
      <c r="D397" s="27"/>
      <c r="E397" s="12"/>
      <c r="F397" s="63" t="s">
        <v>421</v>
      </c>
      <c r="G397" s="63" t="s">
        <v>328</v>
      </c>
      <c r="H397" s="62" t="s">
        <v>514</v>
      </c>
      <c r="I397" s="63" t="s">
        <v>396</v>
      </c>
      <c r="J397" s="77">
        <f t="shared" si="251"/>
        <v>0</v>
      </c>
      <c r="K397" s="77">
        <f t="shared" si="251"/>
        <v>0</v>
      </c>
      <c r="L397" s="77">
        <f t="shared" si="251"/>
        <v>0</v>
      </c>
      <c r="M397" s="77">
        <f t="shared" si="251"/>
        <v>0</v>
      </c>
      <c r="N397" s="77">
        <f t="shared" si="251"/>
        <v>0</v>
      </c>
      <c r="O397" s="77">
        <f t="shared" si="251"/>
        <v>0</v>
      </c>
      <c r="P397" s="77">
        <f t="shared" si="251"/>
        <v>0</v>
      </c>
      <c r="Q397" s="77">
        <f t="shared" si="251"/>
        <v>0</v>
      </c>
      <c r="R397" s="77">
        <f t="shared" si="251"/>
        <v>0</v>
      </c>
      <c r="S397" s="77">
        <f t="shared" si="251"/>
        <v>0</v>
      </c>
      <c r="T397" s="77">
        <f t="shared" si="251"/>
        <v>0</v>
      </c>
      <c r="U397" s="77">
        <f t="shared" si="251"/>
        <v>0</v>
      </c>
      <c r="V397" s="77">
        <f t="shared" si="251"/>
        <v>0</v>
      </c>
      <c r="W397" s="77">
        <f t="shared" si="251"/>
        <v>0</v>
      </c>
      <c r="X397" s="77">
        <f t="shared" si="251"/>
        <v>0</v>
      </c>
      <c r="Y397" s="77">
        <f t="shared" si="251"/>
        <v>0</v>
      </c>
      <c r="Z397" s="77">
        <f t="shared" si="251"/>
        <v>0</v>
      </c>
      <c r="AA397" s="77">
        <f t="shared" si="251"/>
        <v>0</v>
      </c>
      <c r="AB397" s="77">
        <f t="shared" si="251"/>
        <v>0</v>
      </c>
      <c r="AC397" s="77">
        <f t="shared" si="251"/>
        <v>0</v>
      </c>
      <c r="AD397" s="77">
        <f t="shared" si="251"/>
        <v>0</v>
      </c>
      <c r="AE397" s="77">
        <f t="shared" si="251"/>
        <v>0</v>
      </c>
      <c r="AF397" s="77">
        <f t="shared" si="251"/>
        <v>0</v>
      </c>
      <c r="AG397" s="77">
        <f t="shared" si="251"/>
        <v>0</v>
      </c>
      <c r="AH397" s="77">
        <f t="shared" si="251"/>
        <v>0</v>
      </c>
      <c r="AI397" s="77">
        <f t="shared" si="251"/>
        <v>0</v>
      </c>
      <c r="AJ397" s="77">
        <f t="shared" si="251"/>
        <v>0</v>
      </c>
      <c r="AK397" s="77">
        <f t="shared" si="251"/>
        <v>0</v>
      </c>
      <c r="AL397" s="77">
        <f t="shared" si="251"/>
        <v>0</v>
      </c>
      <c r="AM397" s="77">
        <f t="shared" si="251"/>
        <v>0</v>
      </c>
      <c r="AN397" s="77">
        <f t="shared" si="251"/>
        <v>0</v>
      </c>
      <c r="AO397" s="77">
        <f t="shared" si="251"/>
        <v>0</v>
      </c>
      <c r="AP397" s="77">
        <f t="shared" si="251"/>
        <v>0</v>
      </c>
      <c r="AQ397" s="77">
        <f t="shared" si="251"/>
        <v>0</v>
      </c>
      <c r="AR397" s="77">
        <f t="shared" si="251"/>
        <v>0</v>
      </c>
      <c r="AS397" s="77">
        <f t="shared" si="251"/>
        <v>0</v>
      </c>
      <c r="AT397" s="77">
        <f t="shared" si="252"/>
        <v>0</v>
      </c>
      <c r="AU397" s="77">
        <f t="shared" si="252"/>
        <v>0</v>
      </c>
      <c r="AV397" s="77">
        <f t="shared" si="252"/>
        <v>0</v>
      </c>
      <c r="AW397" s="77">
        <f t="shared" si="252"/>
        <v>0</v>
      </c>
      <c r="AX397" s="77">
        <f t="shared" si="252"/>
        <v>0</v>
      </c>
      <c r="AY397" s="77">
        <f t="shared" si="252"/>
        <v>0</v>
      </c>
      <c r="AZ397" s="77">
        <f t="shared" si="252"/>
        <v>0</v>
      </c>
      <c r="BA397" s="77">
        <f t="shared" si="252"/>
        <v>0</v>
      </c>
      <c r="BB397" s="103">
        <v>0</v>
      </c>
      <c r="BC397" s="103">
        <v>0</v>
      </c>
    </row>
    <row r="398" spans="1:55" s="11" customFormat="1" ht="27.75" hidden="1" customHeight="1" x14ac:dyDescent="0.25">
      <c r="A398" s="27" t="s">
        <v>393</v>
      </c>
      <c r="B398" s="27"/>
      <c r="C398" s="27"/>
      <c r="D398" s="27"/>
      <c r="E398" s="12"/>
      <c r="F398" s="63" t="s">
        <v>421</v>
      </c>
      <c r="G398" s="63" t="s">
        <v>328</v>
      </c>
      <c r="H398" s="62" t="s">
        <v>514</v>
      </c>
      <c r="I398" s="63" t="s">
        <v>397</v>
      </c>
      <c r="J398" s="77">
        <f>'3.ВС'!J240</f>
        <v>0</v>
      </c>
      <c r="K398" s="77">
        <f>'3.ВС'!K240</f>
        <v>0</v>
      </c>
      <c r="L398" s="77">
        <f>'3.ВС'!L240</f>
        <v>0</v>
      </c>
      <c r="M398" s="77">
        <f>'3.ВС'!M240</f>
        <v>0</v>
      </c>
      <c r="N398" s="77">
        <f>'3.ВС'!N240</f>
        <v>0</v>
      </c>
      <c r="O398" s="77">
        <f>'3.ВС'!O240</f>
        <v>0</v>
      </c>
      <c r="P398" s="77">
        <f>'3.ВС'!P240</f>
        <v>0</v>
      </c>
      <c r="Q398" s="77">
        <f>'3.ВС'!Q240</f>
        <v>0</v>
      </c>
      <c r="R398" s="77">
        <f>'3.ВС'!R240</f>
        <v>0</v>
      </c>
      <c r="S398" s="77">
        <f>'3.ВС'!S240</f>
        <v>0</v>
      </c>
      <c r="T398" s="77">
        <f>'3.ВС'!T240</f>
        <v>0</v>
      </c>
      <c r="U398" s="77">
        <f>'3.ВС'!U240</f>
        <v>0</v>
      </c>
      <c r="V398" s="77">
        <f>'3.ВС'!V240</f>
        <v>0</v>
      </c>
      <c r="W398" s="77">
        <f>'3.ВС'!W240</f>
        <v>0</v>
      </c>
      <c r="X398" s="77">
        <f>'3.ВС'!X240</f>
        <v>0</v>
      </c>
      <c r="Y398" s="77">
        <f>'3.ВС'!Y240</f>
        <v>0</v>
      </c>
      <c r="Z398" s="77">
        <f>'3.ВС'!Z240</f>
        <v>0</v>
      </c>
      <c r="AA398" s="77">
        <f>'3.ВС'!AA240</f>
        <v>0</v>
      </c>
      <c r="AB398" s="77">
        <f>'3.ВС'!AB240</f>
        <v>0</v>
      </c>
      <c r="AC398" s="77">
        <f>'3.ВС'!AC240</f>
        <v>0</v>
      </c>
      <c r="AD398" s="77">
        <f>'3.ВС'!AD240</f>
        <v>0</v>
      </c>
      <c r="AE398" s="77">
        <f>'3.ВС'!AE240</f>
        <v>0</v>
      </c>
      <c r="AF398" s="77">
        <f>'3.ВС'!AF240</f>
        <v>0</v>
      </c>
      <c r="AG398" s="77">
        <f>'3.ВС'!AG240</f>
        <v>0</v>
      </c>
      <c r="AH398" s="77">
        <f>'3.ВС'!AH240</f>
        <v>0</v>
      </c>
      <c r="AI398" s="77">
        <f>'3.ВС'!AI240</f>
        <v>0</v>
      </c>
      <c r="AJ398" s="77">
        <f>'3.ВС'!AJ240</f>
        <v>0</v>
      </c>
      <c r="AK398" s="77">
        <f>'3.ВС'!AK240</f>
        <v>0</v>
      </c>
      <c r="AL398" s="77">
        <f>'3.ВС'!AL240</f>
        <v>0</v>
      </c>
      <c r="AM398" s="77">
        <f>'3.ВС'!AM240</f>
        <v>0</v>
      </c>
      <c r="AN398" s="77">
        <f>'3.ВС'!AN240</f>
        <v>0</v>
      </c>
      <c r="AO398" s="77">
        <f>'3.ВС'!AO240</f>
        <v>0</v>
      </c>
      <c r="AP398" s="77">
        <f>'3.ВС'!AP240</f>
        <v>0</v>
      </c>
      <c r="AQ398" s="77">
        <f>'3.ВС'!AQ240</f>
        <v>0</v>
      </c>
      <c r="AR398" s="77">
        <f>'3.ВС'!AR240</f>
        <v>0</v>
      </c>
      <c r="AS398" s="77">
        <f>'3.ВС'!AS240</f>
        <v>0</v>
      </c>
      <c r="AT398" s="77">
        <f>'3.ВС'!AT240</f>
        <v>0</v>
      </c>
      <c r="AU398" s="77">
        <f>'3.ВС'!AU240</f>
        <v>0</v>
      </c>
      <c r="AV398" s="77">
        <f>'3.ВС'!AV240</f>
        <v>0</v>
      </c>
      <c r="AW398" s="77">
        <f>'3.ВС'!AW240</f>
        <v>0</v>
      </c>
      <c r="AX398" s="77">
        <f>'3.ВС'!AX240</f>
        <v>0</v>
      </c>
      <c r="AY398" s="77">
        <f>'3.ВС'!AY240</f>
        <v>0</v>
      </c>
      <c r="AZ398" s="77">
        <f>'3.ВС'!AZ240</f>
        <v>0</v>
      </c>
      <c r="BA398" s="77">
        <f>'3.ВС'!BA240</f>
        <v>0</v>
      </c>
      <c r="BB398" s="103">
        <v>0</v>
      </c>
      <c r="BC398" s="103">
        <v>0</v>
      </c>
    </row>
    <row r="399" spans="1:55" s="11" customFormat="1" ht="27.75" customHeight="1" x14ac:dyDescent="0.25">
      <c r="A399" s="27" t="s">
        <v>515</v>
      </c>
      <c r="B399" s="27"/>
      <c r="C399" s="27"/>
      <c r="D399" s="27"/>
      <c r="E399" s="12">
        <v>851</v>
      </c>
      <c r="F399" s="63" t="s">
        <v>421</v>
      </c>
      <c r="G399" s="63" t="s">
        <v>328</v>
      </c>
      <c r="H399" s="62" t="s">
        <v>516</v>
      </c>
      <c r="I399" s="63"/>
      <c r="J399" s="77">
        <f t="shared" ref="J399:AT400" si="253">J400</f>
        <v>0</v>
      </c>
      <c r="K399" s="77">
        <f t="shared" si="253"/>
        <v>0</v>
      </c>
      <c r="L399" s="77">
        <f t="shared" si="253"/>
        <v>0</v>
      </c>
      <c r="M399" s="77">
        <f t="shared" si="253"/>
        <v>0</v>
      </c>
      <c r="N399" s="77">
        <f t="shared" si="253"/>
        <v>123599</v>
      </c>
      <c r="O399" s="77">
        <f t="shared" si="253"/>
        <v>0</v>
      </c>
      <c r="P399" s="77">
        <f t="shared" si="253"/>
        <v>123599</v>
      </c>
      <c r="Q399" s="77">
        <f t="shared" si="253"/>
        <v>0</v>
      </c>
      <c r="R399" s="77">
        <f t="shared" si="253"/>
        <v>123599</v>
      </c>
      <c r="S399" s="77">
        <f t="shared" si="253"/>
        <v>0</v>
      </c>
      <c r="T399" s="77">
        <f t="shared" si="253"/>
        <v>123599</v>
      </c>
      <c r="U399" s="77">
        <f t="shared" si="253"/>
        <v>0</v>
      </c>
      <c r="V399" s="77">
        <f t="shared" si="253"/>
        <v>85604</v>
      </c>
      <c r="W399" s="77">
        <f t="shared" si="253"/>
        <v>0</v>
      </c>
      <c r="X399" s="77">
        <f t="shared" si="253"/>
        <v>85604</v>
      </c>
      <c r="Y399" s="77">
        <f t="shared" si="253"/>
        <v>0</v>
      </c>
      <c r="Z399" s="77">
        <f t="shared" si="253"/>
        <v>209203</v>
      </c>
      <c r="AA399" s="77">
        <f t="shared" si="253"/>
        <v>0</v>
      </c>
      <c r="AB399" s="77">
        <f t="shared" si="253"/>
        <v>209203</v>
      </c>
      <c r="AC399" s="77">
        <f t="shared" si="253"/>
        <v>0</v>
      </c>
      <c r="AD399" s="77">
        <f t="shared" si="253"/>
        <v>0</v>
      </c>
      <c r="AE399" s="77">
        <f t="shared" si="253"/>
        <v>0</v>
      </c>
      <c r="AF399" s="77">
        <f t="shared" si="253"/>
        <v>0</v>
      </c>
      <c r="AG399" s="77">
        <f t="shared" si="253"/>
        <v>0</v>
      </c>
      <c r="AH399" s="77">
        <f t="shared" si="253"/>
        <v>0</v>
      </c>
      <c r="AI399" s="77">
        <f t="shared" si="253"/>
        <v>0</v>
      </c>
      <c r="AJ399" s="77">
        <f t="shared" si="253"/>
        <v>0</v>
      </c>
      <c r="AK399" s="77">
        <f t="shared" si="253"/>
        <v>0</v>
      </c>
      <c r="AL399" s="77">
        <f t="shared" si="253"/>
        <v>0</v>
      </c>
      <c r="AM399" s="77">
        <f t="shared" si="253"/>
        <v>0</v>
      </c>
      <c r="AN399" s="77">
        <f t="shared" si="253"/>
        <v>0</v>
      </c>
      <c r="AO399" s="77">
        <f t="shared" si="253"/>
        <v>0</v>
      </c>
      <c r="AP399" s="77">
        <f t="shared" si="253"/>
        <v>0</v>
      </c>
      <c r="AQ399" s="77">
        <f t="shared" si="253"/>
        <v>0</v>
      </c>
      <c r="AR399" s="77">
        <f t="shared" si="253"/>
        <v>0</v>
      </c>
      <c r="AS399" s="77">
        <f t="shared" si="253"/>
        <v>0</v>
      </c>
      <c r="AT399" s="77">
        <f t="shared" si="253"/>
        <v>0</v>
      </c>
      <c r="AU399" s="77">
        <f t="shared" ref="AT399:BA400" si="254">AU400</f>
        <v>0</v>
      </c>
      <c r="AV399" s="77">
        <f t="shared" si="254"/>
        <v>0</v>
      </c>
      <c r="AW399" s="77">
        <f t="shared" si="254"/>
        <v>0</v>
      </c>
      <c r="AX399" s="77">
        <f t="shared" si="254"/>
        <v>0</v>
      </c>
      <c r="AY399" s="77">
        <f t="shared" si="254"/>
        <v>0</v>
      </c>
      <c r="AZ399" s="77">
        <f t="shared" si="254"/>
        <v>0</v>
      </c>
      <c r="BA399" s="77">
        <f t="shared" si="254"/>
        <v>0</v>
      </c>
      <c r="BB399" s="103">
        <v>0</v>
      </c>
      <c r="BC399" s="103">
        <v>0</v>
      </c>
    </row>
    <row r="400" spans="1:55" s="11" customFormat="1" ht="45" customHeight="1" x14ac:dyDescent="0.25">
      <c r="A400" s="27" t="s">
        <v>337</v>
      </c>
      <c r="B400" s="27"/>
      <c r="C400" s="27"/>
      <c r="D400" s="27"/>
      <c r="E400" s="12">
        <v>851</v>
      </c>
      <c r="F400" s="63" t="s">
        <v>421</v>
      </c>
      <c r="G400" s="63" t="s">
        <v>328</v>
      </c>
      <c r="H400" s="62" t="s">
        <v>516</v>
      </c>
      <c r="I400" s="63" t="s">
        <v>338</v>
      </c>
      <c r="J400" s="77">
        <f t="shared" si="253"/>
        <v>0</v>
      </c>
      <c r="K400" s="77">
        <f t="shared" si="253"/>
        <v>0</v>
      </c>
      <c r="L400" s="77">
        <f t="shared" si="253"/>
        <v>0</v>
      </c>
      <c r="M400" s="77">
        <f t="shared" si="253"/>
        <v>0</v>
      </c>
      <c r="N400" s="77">
        <f t="shared" si="253"/>
        <v>123599</v>
      </c>
      <c r="O400" s="77">
        <f t="shared" si="253"/>
        <v>0</v>
      </c>
      <c r="P400" s="77">
        <f t="shared" si="253"/>
        <v>123599</v>
      </c>
      <c r="Q400" s="77">
        <f t="shared" si="253"/>
        <v>0</v>
      </c>
      <c r="R400" s="77">
        <f t="shared" si="253"/>
        <v>123599</v>
      </c>
      <c r="S400" s="77">
        <f t="shared" si="253"/>
        <v>0</v>
      </c>
      <c r="T400" s="77">
        <f t="shared" si="253"/>
        <v>123599</v>
      </c>
      <c r="U400" s="77">
        <f t="shared" si="253"/>
        <v>0</v>
      </c>
      <c r="V400" s="77">
        <f t="shared" si="253"/>
        <v>85604</v>
      </c>
      <c r="W400" s="77">
        <f t="shared" si="253"/>
        <v>0</v>
      </c>
      <c r="X400" s="77">
        <f t="shared" si="253"/>
        <v>85604</v>
      </c>
      <c r="Y400" s="77">
        <f t="shared" si="253"/>
        <v>0</v>
      </c>
      <c r="Z400" s="77">
        <f t="shared" si="253"/>
        <v>209203</v>
      </c>
      <c r="AA400" s="77">
        <f t="shared" si="253"/>
        <v>0</v>
      </c>
      <c r="AB400" s="77">
        <f t="shared" si="253"/>
        <v>209203</v>
      </c>
      <c r="AC400" s="77">
        <f t="shared" si="253"/>
        <v>0</v>
      </c>
      <c r="AD400" s="77">
        <f t="shared" si="253"/>
        <v>0</v>
      </c>
      <c r="AE400" s="77">
        <f t="shared" si="253"/>
        <v>0</v>
      </c>
      <c r="AF400" s="77">
        <f t="shared" si="253"/>
        <v>0</v>
      </c>
      <c r="AG400" s="77">
        <f t="shared" si="253"/>
        <v>0</v>
      </c>
      <c r="AH400" s="77">
        <f t="shared" si="253"/>
        <v>0</v>
      </c>
      <c r="AI400" s="77">
        <f t="shared" si="253"/>
        <v>0</v>
      </c>
      <c r="AJ400" s="77">
        <f t="shared" si="253"/>
        <v>0</v>
      </c>
      <c r="AK400" s="77">
        <f t="shared" si="253"/>
        <v>0</v>
      </c>
      <c r="AL400" s="77">
        <f t="shared" si="253"/>
        <v>0</v>
      </c>
      <c r="AM400" s="77">
        <f t="shared" si="253"/>
        <v>0</v>
      </c>
      <c r="AN400" s="77">
        <f t="shared" si="253"/>
        <v>0</v>
      </c>
      <c r="AO400" s="77">
        <f t="shared" si="253"/>
        <v>0</v>
      </c>
      <c r="AP400" s="77">
        <f t="shared" si="253"/>
        <v>0</v>
      </c>
      <c r="AQ400" s="77">
        <f t="shared" si="253"/>
        <v>0</v>
      </c>
      <c r="AR400" s="77">
        <f t="shared" si="253"/>
        <v>0</v>
      </c>
      <c r="AS400" s="77">
        <f t="shared" si="253"/>
        <v>0</v>
      </c>
      <c r="AT400" s="77">
        <f t="shared" si="254"/>
        <v>0</v>
      </c>
      <c r="AU400" s="77">
        <f t="shared" si="254"/>
        <v>0</v>
      </c>
      <c r="AV400" s="77">
        <f t="shared" si="254"/>
        <v>0</v>
      </c>
      <c r="AW400" s="77">
        <f t="shared" si="254"/>
        <v>0</v>
      </c>
      <c r="AX400" s="77">
        <f t="shared" si="254"/>
        <v>0</v>
      </c>
      <c r="AY400" s="77">
        <f t="shared" si="254"/>
        <v>0</v>
      </c>
      <c r="AZ400" s="77">
        <f t="shared" si="254"/>
        <v>0</v>
      </c>
      <c r="BA400" s="77">
        <f t="shared" si="254"/>
        <v>0</v>
      </c>
      <c r="BB400" s="103">
        <v>0</v>
      </c>
      <c r="BC400" s="103">
        <v>0</v>
      </c>
    </row>
    <row r="401" spans="1:55" s="11" customFormat="1" ht="45.75" customHeight="1" x14ac:dyDescent="0.25">
      <c r="A401" s="27" t="s">
        <v>339</v>
      </c>
      <c r="B401" s="27"/>
      <c r="C401" s="27"/>
      <c r="D401" s="27"/>
      <c r="E401" s="12">
        <v>851</v>
      </c>
      <c r="F401" s="63" t="s">
        <v>421</v>
      </c>
      <c r="G401" s="63" t="s">
        <v>328</v>
      </c>
      <c r="H401" s="62" t="s">
        <v>516</v>
      </c>
      <c r="I401" s="63" t="s">
        <v>340</v>
      </c>
      <c r="J401" s="77">
        <f>'3.ВС'!J243</f>
        <v>0</v>
      </c>
      <c r="K401" s="77">
        <f>'3.ВС'!K243</f>
        <v>0</v>
      </c>
      <c r="L401" s="77">
        <f>'3.ВС'!L243</f>
        <v>0</v>
      </c>
      <c r="M401" s="77">
        <f>'3.ВС'!M243</f>
        <v>0</v>
      </c>
      <c r="N401" s="77">
        <f>'3.ВС'!N243</f>
        <v>123599</v>
      </c>
      <c r="O401" s="77">
        <f>'3.ВС'!O243</f>
        <v>0</v>
      </c>
      <c r="P401" s="77">
        <f>'3.ВС'!P243</f>
        <v>123599</v>
      </c>
      <c r="Q401" s="77">
        <f>'3.ВС'!Q243</f>
        <v>0</v>
      </c>
      <c r="R401" s="77">
        <f>'3.ВС'!R243</f>
        <v>123599</v>
      </c>
      <c r="S401" s="77">
        <f>'3.ВС'!S243</f>
        <v>0</v>
      </c>
      <c r="T401" s="77">
        <f>'3.ВС'!T243</f>
        <v>123599</v>
      </c>
      <c r="U401" s="77">
        <f>'3.ВС'!U243</f>
        <v>0</v>
      </c>
      <c r="V401" s="77">
        <f>'3.ВС'!V243</f>
        <v>85604</v>
      </c>
      <c r="W401" s="77">
        <f>'3.ВС'!W243</f>
        <v>0</v>
      </c>
      <c r="X401" s="77">
        <f>'3.ВС'!X243</f>
        <v>85604</v>
      </c>
      <c r="Y401" s="77">
        <f>'3.ВС'!Y243</f>
        <v>0</v>
      </c>
      <c r="Z401" s="77">
        <f>'3.ВС'!Z243</f>
        <v>209203</v>
      </c>
      <c r="AA401" s="77">
        <f>'3.ВС'!AA243</f>
        <v>0</v>
      </c>
      <c r="AB401" s="77">
        <f>'3.ВС'!AB243</f>
        <v>209203</v>
      </c>
      <c r="AC401" s="77">
        <f>'3.ВС'!AC243</f>
        <v>0</v>
      </c>
      <c r="AD401" s="77">
        <f>'3.ВС'!AD243</f>
        <v>0</v>
      </c>
      <c r="AE401" s="77">
        <f>'3.ВС'!AE243</f>
        <v>0</v>
      </c>
      <c r="AF401" s="77">
        <f>'3.ВС'!AF243</f>
        <v>0</v>
      </c>
      <c r="AG401" s="77">
        <f>'3.ВС'!AG243</f>
        <v>0</v>
      </c>
      <c r="AH401" s="77">
        <f>'3.ВС'!AH243</f>
        <v>0</v>
      </c>
      <c r="AI401" s="77">
        <f>'3.ВС'!AI243</f>
        <v>0</v>
      </c>
      <c r="AJ401" s="77">
        <f>'3.ВС'!AJ243</f>
        <v>0</v>
      </c>
      <c r="AK401" s="77">
        <f>'3.ВС'!AK243</f>
        <v>0</v>
      </c>
      <c r="AL401" s="77">
        <f>'3.ВС'!AL243</f>
        <v>0</v>
      </c>
      <c r="AM401" s="77">
        <f>'3.ВС'!AM243</f>
        <v>0</v>
      </c>
      <c r="AN401" s="77">
        <f>'3.ВС'!AN243</f>
        <v>0</v>
      </c>
      <c r="AO401" s="77">
        <f>'3.ВС'!AO243</f>
        <v>0</v>
      </c>
      <c r="AP401" s="77">
        <f>'3.ВС'!AP243</f>
        <v>0</v>
      </c>
      <c r="AQ401" s="77">
        <f>'3.ВС'!AQ243</f>
        <v>0</v>
      </c>
      <c r="AR401" s="77">
        <f>'3.ВС'!AR243</f>
        <v>0</v>
      </c>
      <c r="AS401" s="77">
        <f>'3.ВС'!AS243</f>
        <v>0</v>
      </c>
      <c r="AT401" s="77">
        <f>'3.ВС'!AT243</f>
        <v>0</v>
      </c>
      <c r="AU401" s="77">
        <f>'3.ВС'!AU243</f>
        <v>0</v>
      </c>
      <c r="AV401" s="77">
        <f>'3.ВС'!AV243</f>
        <v>0</v>
      </c>
      <c r="AW401" s="77">
        <f>'3.ВС'!AW243</f>
        <v>0</v>
      </c>
      <c r="AX401" s="77">
        <f>'3.ВС'!AX243</f>
        <v>0</v>
      </c>
      <c r="AY401" s="77">
        <f>'3.ВС'!AY243</f>
        <v>0</v>
      </c>
      <c r="AZ401" s="77">
        <f>'3.ВС'!AZ243</f>
        <v>0</v>
      </c>
      <c r="BA401" s="77">
        <f>'3.ВС'!BA243</f>
        <v>0</v>
      </c>
      <c r="BB401" s="103">
        <v>0</v>
      </c>
      <c r="BC401" s="103">
        <v>0</v>
      </c>
    </row>
    <row r="402" spans="1:55" s="11" customFormat="1" ht="27.75" hidden="1" customHeight="1" x14ac:dyDescent="0.25">
      <c r="A402" s="15" t="s">
        <v>517</v>
      </c>
      <c r="B402" s="27"/>
      <c r="C402" s="27"/>
      <c r="D402" s="27"/>
      <c r="E402" s="12">
        <v>851</v>
      </c>
      <c r="F402" s="63" t="s">
        <v>421</v>
      </c>
      <c r="G402" s="63" t="s">
        <v>330</v>
      </c>
      <c r="H402" s="62"/>
      <c r="I402" s="63"/>
      <c r="J402" s="147">
        <f t="shared" ref="J402:AT404" si="255">J403</f>
        <v>5000</v>
      </c>
      <c r="K402" s="147">
        <f t="shared" si="255"/>
        <v>0</v>
      </c>
      <c r="L402" s="147">
        <f t="shared" si="255"/>
        <v>5000</v>
      </c>
      <c r="M402" s="147">
        <f t="shared" si="255"/>
        <v>0</v>
      </c>
      <c r="N402" s="147">
        <f t="shared" si="255"/>
        <v>0</v>
      </c>
      <c r="O402" s="147">
        <f t="shared" si="255"/>
        <v>0</v>
      </c>
      <c r="P402" s="147">
        <f t="shared" si="255"/>
        <v>0</v>
      </c>
      <c r="Q402" s="147">
        <f t="shared" si="255"/>
        <v>0</v>
      </c>
      <c r="R402" s="147">
        <f t="shared" si="255"/>
        <v>5000</v>
      </c>
      <c r="S402" s="147">
        <f t="shared" si="255"/>
        <v>0</v>
      </c>
      <c r="T402" s="147">
        <f t="shared" si="255"/>
        <v>5000</v>
      </c>
      <c r="U402" s="147">
        <f t="shared" si="255"/>
        <v>0</v>
      </c>
      <c r="V402" s="147">
        <f t="shared" si="255"/>
        <v>0</v>
      </c>
      <c r="W402" s="147">
        <f t="shared" si="255"/>
        <v>0</v>
      </c>
      <c r="X402" s="147">
        <f t="shared" si="255"/>
        <v>0</v>
      </c>
      <c r="Y402" s="147">
        <f t="shared" si="255"/>
        <v>0</v>
      </c>
      <c r="Z402" s="147">
        <f t="shared" si="255"/>
        <v>5000</v>
      </c>
      <c r="AA402" s="147">
        <f t="shared" si="255"/>
        <v>0</v>
      </c>
      <c r="AB402" s="147">
        <f t="shared" si="255"/>
        <v>5000</v>
      </c>
      <c r="AC402" s="147">
        <f t="shared" si="255"/>
        <v>0</v>
      </c>
      <c r="AD402" s="147">
        <f t="shared" si="255"/>
        <v>0</v>
      </c>
      <c r="AE402" s="147">
        <f t="shared" si="255"/>
        <v>0</v>
      </c>
      <c r="AF402" s="147">
        <f t="shared" si="255"/>
        <v>0</v>
      </c>
      <c r="AG402" s="147">
        <f t="shared" si="255"/>
        <v>0</v>
      </c>
      <c r="AH402" s="147">
        <f t="shared" si="255"/>
        <v>0</v>
      </c>
      <c r="AI402" s="147">
        <f t="shared" si="255"/>
        <v>0</v>
      </c>
      <c r="AJ402" s="147">
        <f t="shared" si="255"/>
        <v>0</v>
      </c>
      <c r="AK402" s="147">
        <f t="shared" si="255"/>
        <v>0</v>
      </c>
      <c r="AL402" s="147">
        <f t="shared" si="255"/>
        <v>0</v>
      </c>
      <c r="AM402" s="147">
        <f t="shared" si="255"/>
        <v>0</v>
      </c>
      <c r="AN402" s="147">
        <f t="shared" si="255"/>
        <v>0</v>
      </c>
      <c r="AO402" s="147">
        <f t="shared" si="255"/>
        <v>0</v>
      </c>
      <c r="AP402" s="147">
        <f t="shared" si="255"/>
        <v>0</v>
      </c>
      <c r="AQ402" s="147">
        <f t="shared" si="255"/>
        <v>0</v>
      </c>
      <c r="AR402" s="147">
        <f t="shared" si="255"/>
        <v>0</v>
      </c>
      <c r="AS402" s="147">
        <f t="shared" si="255"/>
        <v>0</v>
      </c>
      <c r="AT402" s="147">
        <f t="shared" si="255"/>
        <v>0</v>
      </c>
      <c r="AU402" s="147">
        <f t="shared" ref="AT402:BA404" si="256">AU403</f>
        <v>0</v>
      </c>
      <c r="AV402" s="147">
        <f t="shared" si="256"/>
        <v>0</v>
      </c>
      <c r="AW402" s="147">
        <f t="shared" si="256"/>
        <v>0</v>
      </c>
      <c r="AX402" s="147">
        <f t="shared" si="256"/>
        <v>0</v>
      </c>
      <c r="AY402" s="147">
        <f t="shared" si="256"/>
        <v>0</v>
      </c>
      <c r="AZ402" s="147">
        <f t="shared" si="256"/>
        <v>0</v>
      </c>
      <c r="BA402" s="147">
        <f t="shared" si="256"/>
        <v>0</v>
      </c>
      <c r="BB402" s="103">
        <v>0</v>
      </c>
      <c r="BC402" s="103">
        <v>0</v>
      </c>
    </row>
    <row r="403" spans="1:55" s="11" customFormat="1" ht="27.75" hidden="1" customHeight="1" x14ac:dyDescent="0.25">
      <c r="A403" s="15" t="s">
        <v>518</v>
      </c>
      <c r="B403" s="27"/>
      <c r="C403" s="27"/>
      <c r="D403" s="27"/>
      <c r="E403" s="12">
        <v>851</v>
      </c>
      <c r="F403" s="63" t="s">
        <v>421</v>
      </c>
      <c r="G403" s="63" t="s">
        <v>330</v>
      </c>
      <c r="H403" s="60" t="s">
        <v>519</v>
      </c>
      <c r="I403" s="63"/>
      <c r="J403" s="77">
        <f t="shared" si="255"/>
        <v>5000</v>
      </c>
      <c r="K403" s="77">
        <f t="shared" si="255"/>
        <v>0</v>
      </c>
      <c r="L403" s="77">
        <f t="shared" si="255"/>
        <v>5000</v>
      </c>
      <c r="M403" s="77">
        <f t="shared" si="255"/>
        <v>0</v>
      </c>
      <c r="N403" s="77">
        <f t="shared" si="255"/>
        <v>0</v>
      </c>
      <c r="O403" s="77">
        <f t="shared" si="255"/>
        <v>0</v>
      </c>
      <c r="P403" s="77">
        <f t="shared" si="255"/>
        <v>0</v>
      </c>
      <c r="Q403" s="77">
        <f t="shared" si="255"/>
        <v>0</v>
      </c>
      <c r="R403" s="77">
        <f t="shared" si="255"/>
        <v>5000</v>
      </c>
      <c r="S403" s="77">
        <f t="shared" si="255"/>
        <v>0</v>
      </c>
      <c r="T403" s="77">
        <f t="shared" si="255"/>
        <v>5000</v>
      </c>
      <c r="U403" s="77">
        <f t="shared" si="255"/>
        <v>0</v>
      </c>
      <c r="V403" s="77">
        <f t="shared" si="255"/>
        <v>0</v>
      </c>
      <c r="W403" s="77">
        <f t="shared" si="255"/>
        <v>0</v>
      </c>
      <c r="X403" s="77">
        <f t="shared" si="255"/>
        <v>0</v>
      </c>
      <c r="Y403" s="77">
        <f t="shared" si="255"/>
        <v>0</v>
      </c>
      <c r="Z403" s="77">
        <f t="shared" si="255"/>
        <v>5000</v>
      </c>
      <c r="AA403" s="77">
        <f t="shared" si="255"/>
        <v>0</v>
      </c>
      <c r="AB403" s="77">
        <f t="shared" si="255"/>
        <v>5000</v>
      </c>
      <c r="AC403" s="77">
        <f t="shared" si="255"/>
        <v>0</v>
      </c>
      <c r="AD403" s="77">
        <f t="shared" si="255"/>
        <v>0</v>
      </c>
      <c r="AE403" s="77">
        <f t="shared" si="255"/>
        <v>0</v>
      </c>
      <c r="AF403" s="77">
        <f t="shared" si="255"/>
        <v>0</v>
      </c>
      <c r="AG403" s="77">
        <f t="shared" si="255"/>
        <v>0</v>
      </c>
      <c r="AH403" s="77">
        <f t="shared" si="255"/>
        <v>0</v>
      </c>
      <c r="AI403" s="77">
        <f t="shared" si="255"/>
        <v>0</v>
      </c>
      <c r="AJ403" s="77">
        <f t="shared" si="255"/>
        <v>0</v>
      </c>
      <c r="AK403" s="77">
        <f t="shared" si="255"/>
        <v>0</v>
      </c>
      <c r="AL403" s="77">
        <f t="shared" si="255"/>
        <v>0</v>
      </c>
      <c r="AM403" s="77">
        <f t="shared" si="255"/>
        <v>0</v>
      </c>
      <c r="AN403" s="77">
        <f t="shared" si="255"/>
        <v>0</v>
      </c>
      <c r="AO403" s="77">
        <f t="shared" si="255"/>
        <v>0</v>
      </c>
      <c r="AP403" s="77">
        <f t="shared" si="255"/>
        <v>0</v>
      </c>
      <c r="AQ403" s="77">
        <f t="shared" si="255"/>
        <v>0</v>
      </c>
      <c r="AR403" s="77">
        <f t="shared" si="255"/>
        <v>0</v>
      </c>
      <c r="AS403" s="77">
        <f t="shared" si="255"/>
        <v>0</v>
      </c>
      <c r="AT403" s="77">
        <f t="shared" si="256"/>
        <v>0</v>
      </c>
      <c r="AU403" s="77">
        <f t="shared" si="256"/>
        <v>0</v>
      </c>
      <c r="AV403" s="77">
        <f t="shared" si="256"/>
        <v>0</v>
      </c>
      <c r="AW403" s="77">
        <f t="shared" si="256"/>
        <v>0</v>
      </c>
      <c r="AX403" s="77">
        <f t="shared" si="256"/>
        <v>0</v>
      </c>
      <c r="AY403" s="77">
        <f t="shared" si="256"/>
        <v>0</v>
      </c>
      <c r="AZ403" s="77">
        <f t="shared" si="256"/>
        <v>0</v>
      </c>
      <c r="BA403" s="77">
        <f t="shared" si="256"/>
        <v>0</v>
      </c>
      <c r="BB403" s="103">
        <v>0</v>
      </c>
      <c r="BC403" s="103">
        <v>0</v>
      </c>
    </row>
    <row r="404" spans="1:55" s="11" customFormat="1" ht="27.75" hidden="1" customHeight="1" x14ac:dyDescent="0.25">
      <c r="A404" s="27" t="s">
        <v>337</v>
      </c>
      <c r="B404" s="15"/>
      <c r="C404" s="15"/>
      <c r="D404" s="15"/>
      <c r="E404" s="12">
        <v>851</v>
      </c>
      <c r="F404" s="63" t="s">
        <v>421</v>
      </c>
      <c r="G404" s="63" t="s">
        <v>330</v>
      </c>
      <c r="H404" s="60" t="s">
        <v>519</v>
      </c>
      <c r="I404" s="63" t="s">
        <v>338</v>
      </c>
      <c r="J404" s="77">
        <f t="shared" si="255"/>
        <v>5000</v>
      </c>
      <c r="K404" s="77">
        <f t="shared" si="255"/>
        <v>0</v>
      </c>
      <c r="L404" s="77">
        <f t="shared" si="255"/>
        <v>5000</v>
      </c>
      <c r="M404" s="77">
        <f t="shared" si="255"/>
        <v>0</v>
      </c>
      <c r="N404" s="77">
        <f t="shared" si="255"/>
        <v>0</v>
      </c>
      <c r="O404" s="77">
        <f t="shared" si="255"/>
        <v>0</v>
      </c>
      <c r="P404" s="77">
        <f t="shared" si="255"/>
        <v>0</v>
      </c>
      <c r="Q404" s="77">
        <f t="shared" si="255"/>
        <v>0</v>
      </c>
      <c r="R404" s="77">
        <f t="shared" si="255"/>
        <v>5000</v>
      </c>
      <c r="S404" s="77">
        <f t="shared" si="255"/>
        <v>0</v>
      </c>
      <c r="T404" s="77">
        <f t="shared" si="255"/>
        <v>5000</v>
      </c>
      <c r="U404" s="77">
        <f t="shared" si="255"/>
        <v>0</v>
      </c>
      <c r="V404" s="77">
        <f t="shared" si="255"/>
        <v>0</v>
      </c>
      <c r="W404" s="77">
        <f t="shared" si="255"/>
        <v>0</v>
      </c>
      <c r="X404" s="77">
        <f t="shared" si="255"/>
        <v>0</v>
      </c>
      <c r="Y404" s="77">
        <f t="shared" si="255"/>
        <v>0</v>
      </c>
      <c r="Z404" s="77">
        <f t="shared" si="255"/>
        <v>5000</v>
      </c>
      <c r="AA404" s="77">
        <f t="shared" si="255"/>
        <v>0</v>
      </c>
      <c r="AB404" s="77">
        <f t="shared" si="255"/>
        <v>5000</v>
      </c>
      <c r="AC404" s="77">
        <f t="shared" si="255"/>
        <v>0</v>
      </c>
      <c r="AD404" s="77">
        <f t="shared" si="255"/>
        <v>0</v>
      </c>
      <c r="AE404" s="77">
        <f t="shared" si="255"/>
        <v>0</v>
      </c>
      <c r="AF404" s="77">
        <f t="shared" si="255"/>
        <v>0</v>
      </c>
      <c r="AG404" s="77">
        <f t="shared" si="255"/>
        <v>0</v>
      </c>
      <c r="AH404" s="77">
        <f t="shared" si="255"/>
        <v>0</v>
      </c>
      <c r="AI404" s="77">
        <f t="shared" si="255"/>
        <v>0</v>
      </c>
      <c r="AJ404" s="77">
        <f t="shared" si="255"/>
        <v>0</v>
      </c>
      <c r="AK404" s="77">
        <f t="shared" si="255"/>
        <v>0</v>
      </c>
      <c r="AL404" s="77">
        <f t="shared" si="255"/>
        <v>0</v>
      </c>
      <c r="AM404" s="77">
        <f t="shared" si="255"/>
        <v>0</v>
      </c>
      <c r="AN404" s="77">
        <f t="shared" si="255"/>
        <v>0</v>
      </c>
      <c r="AO404" s="77">
        <f t="shared" si="255"/>
        <v>0</v>
      </c>
      <c r="AP404" s="77">
        <f t="shared" si="255"/>
        <v>0</v>
      </c>
      <c r="AQ404" s="77">
        <f t="shared" si="255"/>
        <v>0</v>
      </c>
      <c r="AR404" s="77">
        <f t="shared" si="255"/>
        <v>0</v>
      </c>
      <c r="AS404" s="77">
        <f t="shared" si="255"/>
        <v>0</v>
      </c>
      <c r="AT404" s="77">
        <f t="shared" si="256"/>
        <v>0</v>
      </c>
      <c r="AU404" s="77">
        <f t="shared" si="256"/>
        <v>0</v>
      </c>
      <c r="AV404" s="77">
        <f t="shared" si="256"/>
        <v>0</v>
      </c>
      <c r="AW404" s="77">
        <f t="shared" si="256"/>
        <v>0</v>
      </c>
      <c r="AX404" s="77">
        <f t="shared" si="256"/>
        <v>0</v>
      </c>
      <c r="AY404" s="77">
        <f t="shared" si="256"/>
        <v>0</v>
      </c>
      <c r="AZ404" s="77">
        <f t="shared" si="256"/>
        <v>0</v>
      </c>
      <c r="BA404" s="77">
        <f t="shared" si="256"/>
        <v>0</v>
      </c>
      <c r="BB404" s="103">
        <v>0</v>
      </c>
      <c r="BC404" s="103">
        <v>0</v>
      </c>
    </row>
    <row r="405" spans="1:55" s="11" customFormat="1" ht="27.75" hidden="1" customHeight="1" x14ac:dyDescent="0.25">
      <c r="A405" s="27" t="s">
        <v>339</v>
      </c>
      <c r="B405" s="27"/>
      <c r="C405" s="27"/>
      <c r="D405" s="27"/>
      <c r="E405" s="12">
        <v>851</v>
      </c>
      <c r="F405" s="63" t="s">
        <v>421</v>
      </c>
      <c r="G405" s="63" t="s">
        <v>330</v>
      </c>
      <c r="H405" s="60" t="s">
        <v>519</v>
      </c>
      <c r="I405" s="63" t="s">
        <v>340</v>
      </c>
      <c r="J405" s="77">
        <f>'3.ВС'!J247</f>
        <v>5000</v>
      </c>
      <c r="K405" s="77">
        <f>'3.ВС'!K247</f>
        <v>0</v>
      </c>
      <c r="L405" s="77">
        <f>'3.ВС'!L247</f>
        <v>5000</v>
      </c>
      <c r="M405" s="77">
        <f>'3.ВС'!M247</f>
        <v>0</v>
      </c>
      <c r="N405" s="77">
        <f>'3.ВС'!N247</f>
        <v>0</v>
      </c>
      <c r="O405" s="77">
        <f>'3.ВС'!O247</f>
        <v>0</v>
      </c>
      <c r="P405" s="77">
        <f>'3.ВС'!P247</f>
        <v>0</v>
      </c>
      <c r="Q405" s="77">
        <f>'3.ВС'!Q247</f>
        <v>0</v>
      </c>
      <c r="R405" s="77">
        <f>'3.ВС'!R247</f>
        <v>5000</v>
      </c>
      <c r="S405" s="77">
        <f>'3.ВС'!S247</f>
        <v>0</v>
      </c>
      <c r="T405" s="77">
        <f>'3.ВС'!T247</f>
        <v>5000</v>
      </c>
      <c r="U405" s="77">
        <f>'3.ВС'!U247</f>
        <v>0</v>
      </c>
      <c r="V405" s="77">
        <f>'3.ВС'!V247</f>
        <v>0</v>
      </c>
      <c r="W405" s="77">
        <f>'3.ВС'!W247</f>
        <v>0</v>
      </c>
      <c r="X405" s="77">
        <f>'3.ВС'!X247</f>
        <v>0</v>
      </c>
      <c r="Y405" s="77">
        <f>'3.ВС'!Y247</f>
        <v>0</v>
      </c>
      <c r="Z405" s="77">
        <f>'3.ВС'!Z247</f>
        <v>5000</v>
      </c>
      <c r="AA405" s="77">
        <f>'3.ВС'!AA247</f>
        <v>0</v>
      </c>
      <c r="AB405" s="77">
        <f>'3.ВС'!AB247</f>
        <v>5000</v>
      </c>
      <c r="AC405" s="77">
        <f>'3.ВС'!AC247</f>
        <v>0</v>
      </c>
      <c r="AD405" s="77">
        <f>'3.ВС'!AD247</f>
        <v>0</v>
      </c>
      <c r="AE405" s="77">
        <f>'3.ВС'!AE247</f>
        <v>0</v>
      </c>
      <c r="AF405" s="77">
        <f>'3.ВС'!AF247</f>
        <v>0</v>
      </c>
      <c r="AG405" s="77">
        <f>'3.ВС'!AG247</f>
        <v>0</v>
      </c>
      <c r="AH405" s="77">
        <f>'3.ВС'!AH247</f>
        <v>0</v>
      </c>
      <c r="AI405" s="77">
        <f>'3.ВС'!AI247</f>
        <v>0</v>
      </c>
      <c r="AJ405" s="77">
        <f>'3.ВС'!AJ247</f>
        <v>0</v>
      </c>
      <c r="AK405" s="77">
        <f>'3.ВС'!AK247</f>
        <v>0</v>
      </c>
      <c r="AL405" s="77">
        <f>'3.ВС'!AL247</f>
        <v>0</v>
      </c>
      <c r="AM405" s="77">
        <f>'3.ВС'!AM247</f>
        <v>0</v>
      </c>
      <c r="AN405" s="77">
        <f>'3.ВС'!AN247</f>
        <v>0</v>
      </c>
      <c r="AO405" s="77">
        <f>'3.ВС'!AO247</f>
        <v>0</v>
      </c>
      <c r="AP405" s="77">
        <f>'3.ВС'!AP247</f>
        <v>0</v>
      </c>
      <c r="AQ405" s="77">
        <f>'3.ВС'!AQ247</f>
        <v>0</v>
      </c>
      <c r="AR405" s="77">
        <f>'3.ВС'!AR247</f>
        <v>0</v>
      </c>
      <c r="AS405" s="77">
        <f>'3.ВС'!AS247</f>
        <v>0</v>
      </c>
      <c r="AT405" s="77">
        <f>'3.ВС'!AT247</f>
        <v>0</v>
      </c>
      <c r="AU405" s="77">
        <f>'3.ВС'!AU247</f>
        <v>0</v>
      </c>
      <c r="AV405" s="77">
        <f>'3.ВС'!AV247</f>
        <v>0</v>
      </c>
      <c r="AW405" s="77">
        <f>'3.ВС'!AW247</f>
        <v>0</v>
      </c>
      <c r="AX405" s="77">
        <f>'3.ВС'!AX247</f>
        <v>0</v>
      </c>
      <c r="AY405" s="77">
        <f>'3.ВС'!AY247</f>
        <v>0</v>
      </c>
      <c r="AZ405" s="77">
        <f>'3.ВС'!AZ247</f>
        <v>0</v>
      </c>
      <c r="BA405" s="77">
        <f>'3.ВС'!BA247</f>
        <v>0</v>
      </c>
      <c r="BB405" s="103">
        <v>0</v>
      </c>
      <c r="BC405" s="103">
        <v>0</v>
      </c>
    </row>
    <row r="406" spans="1:55" s="11" customFormat="1" ht="17.25" customHeight="1" x14ac:dyDescent="0.25">
      <c r="A406" s="15" t="s">
        <v>520</v>
      </c>
      <c r="B406" s="27"/>
      <c r="C406" s="27"/>
      <c r="D406" s="27"/>
      <c r="E406" s="12">
        <v>852</v>
      </c>
      <c r="F406" s="63" t="s">
        <v>406</v>
      </c>
      <c r="G406" s="63"/>
      <c r="H406" s="62"/>
      <c r="I406" s="63"/>
      <c r="J406" s="77">
        <f t="shared" ref="J406:BA406" si="257">J407+J411+J415+J435</f>
        <v>24141715.800000001</v>
      </c>
      <c r="K406" s="77">
        <f t="shared" si="257"/>
        <v>20005645</v>
      </c>
      <c r="L406" s="77">
        <f t="shared" si="257"/>
        <v>4136070.8</v>
      </c>
      <c r="M406" s="77">
        <f t="shared" si="257"/>
        <v>0</v>
      </c>
      <c r="N406" s="77">
        <f t="shared" si="257"/>
        <v>20000</v>
      </c>
      <c r="O406" s="77">
        <f t="shared" si="257"/>
        <v>0</v>
      </c>
      <c r="P406" s="77">
        <f t="shared" si="257"/>
        <v>20000</v>
      </c>
      <c r="Q406" s="77">
        <f t="shared" si="257"/>
        <v>0</v>
      </c>
      <c r="R406" s="77">
        <f t="shared" si="257"/>
        <v>24161715.800000001</v>
      </c>
      <c r="S406" s="77">
        <f t="shared" si="257"/>
        <v>20005645</v>
      </c>
      <c r="T406" s="77">
        <f t="shared" si="257"/>
        <v>4156070.8</v>
      </c>
      <c r="U406" s="77">
        <f t="shared" si="257"/>
        <v>0</v>
      </c>
      <c r="V406" s="77">
        <f t="shared" si="257"/>
        <v>-1282284.3400000001</v>
      </c>
      <c r="W406" s="77">
        <f t="shared" si="257"/>
        <v>-1342284.34</v>
      </c>
      <c r="X406" s="77">
        <f t="shared" si="257"/>
        <v>60000</v>
      </c>
      <c r="Y406" s="77">
        <f t="shared" si="257"/>
        <v>0</v>
      </c>
      <c r="Z406" s="77">
        <f t="shared" si="257"/>
        <v>22879431.460000001</v>
      </c>
      <c r="AA406" s="77">
        <f t="shared" si="257"/>
        <v>18663360.66</v>
      </c>
      <c r="AB406" s="77">
        <f t="shared" si="257"/>
        <v>4216070.8</v>
      </c>
      <c r="AC406" s="77">
        <f t="shared" si="257"/>
        <v>0</v>
      </c>
      <c r="AD406" s="77">
        <f t="shared" si="257"/>
        <v>23954003.670000002</v>
      </c>
      <c r="AE406" s="77">
        <f t="shared" si="257"/>
        <v>21458845</v>
      </c>
      <c r="AF406" s="77">
        <f t="shared" si="257"/>
        <v>2495158.67</v>
      </c>
      <c r="AG406" s="77">
        <f t="shared" si="257"/>
        <v>0</v>
      </c>
      <c r="AH406" s="77">
        <f t="shared" si="257"/>
        <v>0</v>
      </c>
      <c r="AI406" s="77">
        <f t="shared" si="257"/>
        <v>0</v>
      </c>
      <c r="AJ406" s="77">
        <f t="shared" si="257"/>
        <v>0</v>
      </c>
      <c r="AK406" s="77">
        <f t="shared" si="257"/>
        <v>0</v>
      </c>
      <c r="AL406" s="77">
        <f t="shared" si="257"/>
        <v>23954003.670000002</v>
      </c>
      <c r="AM406" s="77">
        <f t="shared" si="257"/>
        <v>21458845</v>
      </c>
      <c r="AN406" s="77">
        <f t="shared" si="257"/>
        <v>2495158.67</v>
      </c>
      <c r="AO406" s="77">
        <f t="shared" si="257"/>
        <v>0</v>
      </c>
      <c r="AP406" s="77">
        <f t="shared" si="257"/>
        <v>26402589.780000001</v>
      </c>
      <c r="AQ406" s="77">
        <f t="shared" si="257"/>
        <v>22810345</v>
      </c>
      <c r="AR406" s="77">
        <f t="shared" si="257"/>
        <v>3592244.7800000003</v>
      </c>
      <c r="AS406" s="77">
        <f t="shared" si="257"/>
        <v>0</v>
      </c>
      <c r="AT406" s="77">
        <f t="shared" si="257"/>
        <v>0</v>
      </c>
      <c r="AU406" s="77">
        <f t="shared" si="257"/>
        <v>0</v>
      </c>
      <c r="AV406" s="77">
        <f t="shared" si="257"/>
        <v>0</v>
      </c>
      <c r="AW406" s="77">
        <f t="shared" si="257"/>
        <v>0</v>
      </c>
      <c r="AX406" s="77">
        <f t="shared" si="257"/>
        <v>26402589.780000001</v>
      </c>
      <c r="AY406" s="77">
        <f t="shared" si="257"/>
        <v>22810345</v>
      </c>
      <c r="AZ406" s="77">
        <f t="shared" si="257"/>
        <v>3592244.7800000003</v>
      </c>
      <c r="BA406" s="77">
        <f t="shared" si="257"/>
        <v>0</v>
      </c>
      <c r="BB406" s="103">
        <v>0</v>
      </c>
      <c r="BC406" s="103">
        <v>0</v>
      </c>
    </row>
    <row r="407" spans="1:55" s="11" customFormat="1" ht="27.75" hidden="1" customHeight="1" x14ac:dyDescent="0.25">
      <c r="A407" s="15" t="s">
        <v>521</v>
      </c>
      <c r="B407" s="27"/>
      <c r="C407" s="27"/>
      <c r="D407" s="27"/>
      <c r="E407" s="12">
        <v>851</v>
      </c>
      <c r="F407" s="63" t="s">
        <v>406</v>
      </c>
      <c r="G407" s="63" t="s">
        <v>328</v>
      </c>
      <c r="H407" s="62"/>
      <c r="I407" s="63"/>
      <c r="J407" s="77">
        <f t="shared" ref="J407:AT409" si="258">J408</f>
        <v>3235700</v>
      </c>
      <c r="K407" s="77">
        <f t="shared" si="258"/>
        <v>0</v>
      </c>
      <c r="L407" s="77">
        <f t="shared" si="258"/>
        <v>3235700</v>
      </c>
      <c r="M407" s="77">
        <f t="shared" si="258"/>
        <v>0</v>
      </c>
      <c r="N407" s="77">
        <f t="shared" si="258"/>
        <v>0</v>
      </c>
      <c r="O407" s="77">
        <f t="shared" si="258"/>
        <v>0</v>
      </c>
      <c r="P407" s="77">
        <f t="shared" si="258"/>
        <v>0</v>
      </c>
      <c r="Q407" s="77">
        <f t="shared" si="258"/>
        <v>0</v>
      </c>
      <c r="R407" s="77">
        <f t="shared" si="258"/>
        <v>3235700</v>
      </c>
      <c r="S407" s="77">
        <f t="shared" si="258"/>
        <v>0</v>
      </c>
      <c r="T407" s="77">
        <f t="shared" si="258"/>
        <v>3235700</v>
      </c>
      <c r="U407" s="77">
        <f t="shared" si="258"/>
        <v>0</v>
      </c>
      <c r="V407" s="77">
        <f t="shared" si="258"/>
        <v>0</v>
      </c>
      <c r="W407" s="77">
        <f t="shared" si="258"/>
        <v>0</v>
      </c>
      <c r="X407" s="77">
        <f t="shared" si="258"/>
        <v>0</v>
      </c>
      <c r="Y407" s="77">
        <f t="shared" si="258"/>
        <v>0</v>
      </c>
      <c r="Z407" s="77">
        <f t="shared" si="258"/>
        <v>3235700</v>
      </c>
      <c r="AA407" s="77">
        <f t="shared" si="258"/>
        <v>0</v>
      </c>
      <c r="AB407" s="77">
        <f t="shared" si="258"/>
        <v>3235700</v>
      </c>
      <c r="AC407" s="77">
        <f t="shared" si="258"/>
        <v>0</v>
      </c>
      <c r="AD407" s="77">
        <f t="shared" si="258"/>
        <v>1594787.87</v>
      </c>
      <c r="AE407" s="77">
        <f t="shared" si="258"/>
        <v>0</v>
      </c>
      <c r="AF407" s="77">
        <f t="shared" si="258"/>
        <v>1594787.87</v>
      </c>
      <c r="AG407" s="77">
        <f t="shared" si="258"/>
        <v>0</v>
      </c>
      <c r="AH407" s="77">
        <f t="shared" si="258"/>
        <v>0</v>
      </c>
      <c r="AI407" s="77">
        <f t="shared" si="258"/>
        <v>0</v>
      </c>
      <c r="AJ407" s="77">
        <f t="shared" si="258"/>
        <v>0</v>
      </c>
      <c r="AK407" s="77">
        <f t="shared" si="258"/>
        <v>0</v>
      </c>
      <c r="AL407" s="77">
        <f t="shared" si="258"/>
        <v>1594787.87</v>
      </c>
      <c r="AM407" s="77">
        <f t="shared" si="258"/>
        <v>0</v>
      </c>
      <c r="AN407" s="77">
        <f t="shared" si="258"/>
        <v>1594787.87</v>
      </c>
      <c r="AO407" s="77">
        <f t="shared" si="258"/>
        <v>0</v>
      </c>
      <c r="AP407" s="77">
        <f t="shared" si="258"/>
        <v>2691873.98</v>
      </c>
      <c r="AQ407" s="77">
        <f t="shared" si="258"/>
        <v>0</v>
      </c>
      <c r="AR407" s="77">
        <f t="shared" si="258"/>
        <v>2691873.98</v>
      </c>
      <c r="AS407" s="77">
        <f t="shared" si="258"/>
        <v>0</v>
      </c>
      <c r="AT407" s="77">
        <f t="shared" si="258"/>
        <v>0</v>
      </c>
      <c r="AU407" s="77">
        <f t="shared" ref="AT407:BA409" si="259">AU408</f>
        <v>0</v>
      </c>
      <c r="AV407" s="77">
        <f t="shared" si="259"/>
        <v>0</v>
      </c>
      <c r="AW407" s="77">
        <f t="shared" si="259"/>
        <v>0</v>
      </c>
      <c r="AX407" s="77">
        <f t="shared" si="259"/>
        <v>2691873.98</v>
      </c>
      <c r="AY407" s="77">
        <f t="shared" si="259"/>
        <v>0</v>
      </c>
      <c r="AZ407" s="77">
        <f t="shared" si="259"/>
        <v>2691873.98</v>
      </c>
      <c r="BA407" s="77">
        <f t="shared" si="259"/>
        <v>0</v>
      </c>
      <c r="BB407" s="103">
        <v>0</v>
      </c>
      <c r="BC407" s="103">
        <v>0</v>
      </c>
    </row>
    <row r="408" spans="1:55" s="11" customFormat="1" ht="27.75" hidden="1" customHeight="1" x14ac:dyDescent="0.25">
      <c r="A408" s="15" t="s">
        <v>522</v>
      </c>
      <c r="B408" s="27"/>
      <c r="C408" s="27"/>
      <c r="D408" s="27"/>
      <c r="E408" s="12">
        <v>851</v>
      </c>
      <c r="F408" s="63" t="s">
        <v>406</v>
      </c>
      <c r="G408" s="63" t="s">
        <v>328</v>
      </c>
      <c r="H408" s="60" t="s">
        <v>523</v>
      </c>
      <c r="I408" s="63"/>
      <c r="J408" s="77">
        <f t="shared" si="258"/>
        <v>3235700</v>
      </c>
      <c r="K408" s="77">
        <f t="shared" si="258"/>
        <v>0</v>
      </c>
      <c r="L408" s="77">
        <f t="shared" si="258"/>
        <v>3235700</v>
      </c>
      <c r="M408" s="77">
        <f t="shared" si="258"/>
        <v>0</v>
      </c>
      <c r="N408" s="77">
        <f t="shared" si="258"/>
        <v>0</v>
      </c>
      <c r="O408" s="77">
        <f t="shared" si="258"/>
        <v>0</v>
      </c>
      <c r="P408" s="77">
        <f t="shared" si="258"/>
        <v>0</v>
      </c>
      <c r="Q408" s="77">
        <f t="shared" si="258"/>
        <v>0</v>
      </c>
      <c r="R408" s="77">
        <f t="shared" si="258"/>
        <v>3235700</v>
      </c>
      <c r="S408" s="77">
        <f t="shared" si="258"/>
        <v>0</v>
      </c>
      <c r="T408" s="77">
        <f t="shared" si="258"/>
        <v>3235700</v>
      </c>
      <c r="U408" s="77">
        <f t="shared" si="258"/>
        <v>0</v>
      </c>
      <c r="V408" s="77">
        <f t="shared" si="258"/>
        <v>0</v>
      </c>
      <c r="W408" s="77">
        <f t="shared" si="258"/>
        <v>0</v>
      </c>
      <c r="X408" s="77">
        <f t="shared" si="258"/>
        <v>0</v>
      </c>
      <c r="Y408" s="77">
        <f t="shared" si="258"/>
        <v>0</v>
      </c>
      <c r="Z408" s="77">
        <f t="shared" si="258"/>
        <v>3235700</v>
      </c>
      <c r="AA408" s="77">
        <f t="shared" si="258"/>
        <v>0</v>
      </c>
      <c r="AB408" s="77">
        <f t="shared" si="258"/>
        <v>3235700</v>
      </c>
      <c r="AC408" s="77">
        <f t="shared" si="258"/>
        <v>0</v>
      </c>
      <c r="AD408" s="77">
        <f t="shared" si="258"/>
        <v>1594787.87</v>
      </c>
      <c r="AE408" s="77">
        <f t="shared" si="258"/>
        <v>0</v>
      </c>
      <c r="AF408" s="77">
        <f t="shared" si="258"/>
        <v>1594787.87</v>
      </c>
      <c r="AG408" s="77">
        <f t="shared" si="258"/>
        <v>0</v>
      </c>
      <c r="AH408" s="77">
        <f t="shared" si="258"/>
        <v>0</v>
      </c>
      <c r="AI408" s="77">
        <f t="shared" si="258"/>
        <v>0</v>
      </c>
      <c r="AJ408" s="77">
        <f t="shared" si="258"/>
        <v>0</v>
      </c>
      <c r="AK408" s="77">
        <f t="shared" si="258"/>
        <v>0</v>
      </c>
      <c r="AL408" s="77">
        <f t="shared" si="258"/>
        <v>1594787.87</v>
      </c>
      <c r="AM408" s="77">
        <f t="shared" si="258"/>
        <v>0</v>
      </c>
      <c r="AN408" s="77">
        <f t="shared" si="258"/>
        <v>1594787.87</v>
      </c>
      <c r="AO408" s="77">
        <f t="shared" si="258"/>
        <v>0</v>
      </c>
      <c r="AP408" s="77">
        <f t="shared" si="258"/>
        <v>2691873.98</v>
      </c>
      <c r="AQ408" s="77">
        <f t="shared" si="258"/>
        <v>0</v>
      </c>
      <c r="AR408" s="77">
        <f t="shared" si="258"/>
        <v>2691873.98</v>
      </c>
      <c r="AS408" s="77">
        <f t="shared" si="258"/>
        <v>0</v>
      </c>
      <c r="AT408" s="77">
        <f t="shared" si="259"/>
        <v>0</v>
      </c>
      <c r="AU408" s="77">
        <f t="shared" si="259"/>
        <v>0</v>
      </c>
      <c r="AV408" s="77">
        <f t="shared" si="259"/>
        <v>0</v>
      </c>
      <c r="AW408" s="77">
        <f t="shared" si="259"/>
        <v>0</v>
      </c>
      <c r="AX408" s="77">
        <f t="shared" si="259"/>
        <v>2691873.98</v>
      </c>
      <c r="AY408" s="77">
        <f t="shared" si="259"/>
        <v>0</v>
      </c>
      <c r="AZ408" s="77">
        <f t="shared" si="259"/>
        <v>2691873.98</v>
      </c>
      <c r="BA408" s="77">
        <f t="shared" si="259"/>
        <v>0</v>
      </c>
      <c r="BB408" s="103">
        <v>0</v>
      </c>
      <c r="BC408" s="103">
        <v>0</v>
      </c>
    </row>
    <row r="409" spans="1:55" s="11" customFormat="1" ht="27.75" hidden="1" customHeight="1" x14ac:dyDescent="0.25">
      <c r="A409" s="15" t="s">
        <v>356</v>
      </c>
      <c r="B409" s="15"/>
      <c r="C409" s="15"/>
      <c r="D409" s="15"/>
      <c r="E409" s="12">
        <v>851</v>
      </c>
      <c r="F409" s="63" t="s">
        <v>406</v>
      </c>
      <c r="G409" s="63" t="s">
        <v>328</v>
      </c>
      <c r="H409" s="60" t="s">
        <v>523</v>
      </c>
      <c r="I409" s="63" t="s">
        <v>357</v>
      </c>
      <c r="J409" s="77">
        <f t="shared" si="258"/>
        <v>3235700</v>
      </c>
      <c r="K409" s="77">
        <f t="shared" si="258"/>
        <v>0</v>
      </c>
      <c r="L409" s="77">
        <f t="shared" si="258"/>
        <v>3235700</v>
      </c>
      <c r="M409" s="77">
        <f t="shared" si="258"/>
        <v>0</v>
      </c>
      <c r="N409" s="77">
        <f t="shared" si="258"/>
        <v>0</v>
      </c>
      <c r="O409" s="77">
        <f t="shared" si="258"/>
        <v>0</v>
      </c>
      <c r="P409" s="77">
        <f t="shared" si="258"/>
        <v>0</v>
      </c>
      <c r="Q409" s="77">
        <f t="shared" si="258"/>
        <v>0</v>
      </c>
      <c r="R409" s="77">
        <f t="shared" si="258"/>
        <v>3235700</v>
      </c>
      <c r="S409" s="77">
        <f t="shared" si="258"/>
        <v>0</v>
      </c>
      <c r="T409" s="77">
        <f t="shared" si="258"/>
        <v>3235700</v>
      </c>
      <c r="U409" s="77">
        <f t="shared" si="258"/>
        <v>0</v>
      </c>
      <c r="V409" s="77">
        <f t="shared" si="258"/>
        <v>0</v>
      </c>
      <c r="W409" s="77">
        <f t="shared" si="258"/>
        <v>0</v>
      </c>
      <c r="X409" s="77">
        <f t="shared" si="258"/>
        <v>0</v>
      </c>
      <c r="Y409" s="77">
        <f t="shared" si="258"/>
        <v>0</v>
      </c>
      <c r="Z409" s="77">
        <f t="shared" si="258"/>
        <v>3235700</v>
      </c>
      <c r="AA409" s="77">
        <f t="shared" si="258"/>
        <v>0</v>
      </c>
      <c r="AB409" s="77">
        <f t="shared" si="258"/>
        <v>3235700</v>
      </c>
      <c r="AC409" s="77">
        <f t="shared" si="258"/>
        <v>0</v>
      </c>
      <c r="AD409" s="77">
        <f t="shared" si="258"/>
        <v>1594787.87</v>
      </c>
      <c r="AE409" s="77">
        <f t="shared" si="258"/>
        <v>0</v>
      </c>
      <c r="AF409" s="77">
        <f t="shared" si="258"/>
        <v>1594787.87</v>
      </c>
      <c r="AG409" s="77">
        <f t="shared" si="258"/>
        <v>0</v>
      </c>
      <c r="AH409" s="77">
        <f t="shared" si="258"/>
        <v>0</v>
      </c>
      <c r="AI409" s="77">
        <f t="shared" si="258"/>
        <v>0</v>
      </c>
      <c r="AJ409" s="77">
        <f t="shared" si="258"/>
        <v>0</v>
      </c>
      <c r="AK409" s="77">
        <f t="shared" si="258"/>
        <v>0</v>
      </c>
      <c r="AL409" s="77">
        <f t="shared" si="258"/>
        <v>1594787.87</v>
      </c>
      <c r="AM409" s="77">
        <f t="shared" si="258"/>
        <v>0</v>
      </c>
      <c r="AN409" s="77">
        <f t="shared" si="258"/>
        <v>1594787.87</v>
      </c>
      <c r="AO409" s="77">
        <f t="shared" si="258"/>
        <v>0</v>
      </c>
      <c r="AP409" s="77">
        <f t="shared" si="258"/>
        <v>2691873.98</v>
      </c>
      <c r="AQ409" s="77">
        <f t="shared" si="258"/>
        <v>0</v>
      </c>
      <c r="AR409" s="77">
        <f t="shared" si="258"/>
        <v>2691873.98</v>
      </c>
      <c r="AS409" s="77">
        <f t="shared" si="258"/>
        <v>0</v>
      </c>
      <c r="AT409" s="77">
        <f t="shared" si="259"/>
        <v>0</v>
      </c>
      <c r="AU409" s="77">
        <f t="shared" si="259"/>
        <v>0</v>
      </c>
      <c r="AV409" s="77">
        <f t="shared" si="259"/>
        <v>0</v>
      </c>
      <c r="AW409" s="77">
        <f t="shared" si="259"/>
        <v>0</v>
      </c>
      <c r="AX409" s="77">
        <f t="shared" si="259"/>
        <v>2691873.98</v>
      </c>
      <c r="AY409" s="77">
        <f t="shared" si="259"/>
        <v>0</v>
      </c>
      <c r="AZ409" s="77">
        <f t="shared" si="259"/>
        <v>2691873.98</v>
      </c>
      <c r="BA409" s="77">
        <f t="shared" si="259"/>
        <v>0</v>
      </c>
      <c r="BB409" s="103">
        <v>0</v>
      </c>
      <c r="BC409" s="103">
        <v>0</v>
      </c>
    </row>
    <row r="410" spans="1:55" s="11" customFormat="1" ht="27.75" hidden="1" customHeight="1" x14ac:dyDescent="0.25">
      <c r="A410" s="15" t="s">
        <v>358</v>
      </c>
      <c r="B410" s="27"/>
      <c r="C410" s="27"/>
      <c r="D410" s="103"/>
      <c r="E410" s="12">
        <v>851</v>
      </c>
      <c r="F410" s="63" t="s">
        <v>406</v>
      </c>
      <c r="G410" s="63" t="s">
        <v>328</v>
      </c>
      <c r="H410" s="60" t="s">
        <v>523</v>
      </c>
      <c r="I410" s="63" t="s">
        <v>359</v>
      </c>
      <c r="J410" s="77">
        <f>'3.ВС'!J252</f>
        <v>3235700</v>
      </c>
      <c r="K410" s="77">
        <f>'3.ВС'!K252</f>
        <v>0</v>
      </c>
      <c r="L410" s="77">
        <f>'3.ВС'!L252</f>
        <v>3235700</v>
      </c>
      <c r="M410" s="77">
        <f>'3.ВС'!M252</f>
        <v>0</v>
      </c>
      <c r="N410" s="77">
        <f>'3.ВС'!N252</f>
        <v>0</v>
      </c>
      <c r="O410" s="77">
        <f>'3.ВС'!O252</f>
        <v>0</v>
      </c>
      <c r="P410" s="77">
        <f>'3.ВС'!P252</f>
        <v>0</v>
      </c>
      <c r="Q410" s="77">
        <f>'3.ВС'!Q252</f>
        <v>0</v>
      </c>
      <c r="R410" s="77">
        <f>'3.ВС'!R252</f>
        <v>3235700</v>
      </c>
      <c r="S410" s="77">
        <f>'3.ВС'!S252</f>
        <v>0</v>
      </c>
      <c r="T410" s="77">
        <f>'3.ВС'!T252</f>
        <v>3235700</v>
      </c>
      <c r="U410" s="77">
        <f>'3.ВС'!U252</f>
        <v>0</v>
      </c>
      <c r="V410" s="77">
        <f>'3.ВС'!V252</f>
        <v>0</v>
      </c>
      <c r="W410" s="77">
        <f>'3.ВС'!W252</f>
        <v>0</v>
      </c>
      <c r="X410" s="77">
        <f>'3.ВС'!X252</f>
        <v>0</v>
      </c>
      <c r="Y410" s="77">
        <f>'3.ВС'!Y252</f>
        <v>0</v>
      </c>
      <c r="Z410" s="77">
        <f>'3.ВС'!Z252</f>
        <v>3235700</v>
      </c>
      <c r="AA410" s="77">
        <f>'3.ВС'!AA252</f>
        <v>0</v>
      </c>
      <c r="AB410" s="77">
        <f>'3.ВС'!AB252</f>
        <v>3235700</v>
      </c>
      <c r="AC410" s="77">
        <f>'3.ВС'!AC252</f>
        <v>0</v>
      </c>
      <c r="AD410" s="77">
        <f>'3.ВС'!AD252</f>
        <v>1594787.87</v>
      </c>
      <c r="AE410" s="77">
        <f>'3.ВС'!AE252</f>
        <v>0</v>
      </c>
      <c r="AF410" s="77">
        <f>'3.ВС'!AF252</f>
        <v>1594787.87</v>
      </c>
      <c r="AG410" s="77">
        <f>'3.ВС'!AG252</f>
        <v>0</v>
      </c>
      <c r="AH410" s="77">
        <f>'3.ВС'!AH252</f>
        <v>0</v>
      </c>
      <c r="AI410" s="77">
        <f>'3.ВС'!AI252</f>
        <v>0</v>
      </c>
      <c r="AJ410" s="77">
        <f>'3.ВС'!AJ252</f>
        <v>0</v>
      </c>
      <c r="AK410" s="77">
        <f>'3.ВС'!AK252</f>
        <v>0</v>
      </c>
      <c r="AL410" s="77">
        <f>'3.ВС'!AL252</f>
        <v>1594787.87</v>
      </c>
      <c r="AM410" s="77">
        <f>'3.ВС'!AM252</f>
        <v>0</v>
      </c>
      <c r="AN410" s="77">
        <f>'3.ВС'!AN252</f>
        <v>1594787.87</v>
      </c>
      <c r="AO410" s="77">
        <f>'3.ВС'!AO252</f>
        <v>0</v>
      </c>
      <c r="AP410" s="77">
        <f>'3.ВС'!AP252</f>
        <v>2691873.98</v>
      </c>
      <c r="AQ410" s="77">
        <f>'3.ВС'!AQ252</f>
        <v>0</v>
      </c>
      <c r="AR410" s="77">
        <f>'3.ВС'!AR252</f>
        <v>2691873.98</v>
      </c>
      <c r="AS410" s="77">
        <f>'3.ВС'!AS252</f>
        <v>0</v>
      </c>
      <c r="AT410" s="77">
        <f>'3.ВС'!AT252</f>
        <v>0</v>
      </c>
      <c r="AU410" s="77">
        <f>'3.ВС'!AU252</f>
        <v>0</v>
      </c>
      <c r="AV410" s="77">
        <f>'3.ВС'!AV252</f>
        <v>0</v>
      </c>
      <c r="AW410" s="77">
        <f>'3.ВС'!AW252</f>
        <v>0</v>
      </c>
      <c r="AX410" s="77">
        <f>'3.ВС'!AX252</f>
        <v>2691873.98</v>
      </c>
      <c r="AY410" s="77">
        <f>'3.ВС'!AY252</f>
        <v>0</v>
      </c>
      <c r="AZ410" s="77">
        <f>'3.ВС'!AZ252</f>
        <v>2691873.98</v>
      </c>
      <c r="BA410" s="77">
        <f>'3.ВС'!BA252</f>
        <v>0</v>
      </c>
      <c r="BB410" s="103">
        <v>0</v>
      </c>
      <c r="BC410" s="103">
        <v>0</v>
      </c>
    </row>
    <row r="411" spans="1:55" s="11" customFormat="1" ht="27.75" hidden="1" customHeight="1" x14ac:dyDescent="0.25">
      <c r="A411" s="15" t="s">
        <v>604</v>
      </c>
      <c r="B411" s="27"/>
      <c r="C411" s="27"/>
      <c r="D411" s="27"/>
      <c r="E411" s="12">
        <v>852</v>
      </c>
      <c r="F411" s="63" t="s">
        <v>406</v>
      </c>
      <c r="G411" s="63" t="s">
        <v>401</v>
      </c>
      <c r="H411" s="62"/>
      <c r="I411" s="63"/>
      <c r="J411" s="77">
        <f t="shared" ref="J411:AT413" si="260">J412</f>
        <v>0</v>
      </c>
      <c r="K411" s="77">
        <f t="shared" si="260"/>
        <v>0</v>
      </c>
      <c r="L411" s="77">
        <f t="shared" si="260"/>
        <v>0</v>
      </c>
      <c r="M411" s="77">
        <f t="shared" si="260"/>
        <v>0</v>
      </c>
      <c r="N411" s="77">
        <f t="shared" si="260"/>
        <v>0</v>
      </c>
      <c r="O411" s="77">
        <f t="shared" si="260"/>
        <v>0</v>
      </c>
      <c r="P411" s="77">
        <f t="shared" si="260"/>
        <v>0</v>
      </c>
      <c r="Q411" s="77">
        <f t="shared" si="260"/>
        <v>0</v>
      </c>
      <c r="R411" s="77">
        <f t="shared" si="260"/>
        <v>0</v>
      </c>
      <c r="S411" s="77">
        <f t="shared" si="260"/>
        <v>0</v>
      </c>
      <c r="T411" s="77">
        <f t="shared" si="260"/>
        <v>0</v>
      </c>
      <c r="U411" s="77">
        <f t="shared" si="260"/>
        <v>0</v>
      </c>
      <c r="V411" s="77">
        <f t="shared" si="260"/>
        <v>0</v>
      </c>
      <c r="W411" s="77">
        <f t="shared" si="260"/>
        <v>0</v>
      </c>
      <c r="X411" s="77">
        <f t="shared" si="260"/>
        <v>0</v>
      </c>
      <c r="Y411" s="77">
        <f t="shared" si="260"/>
        <v>0</v>
      </c>
      <c r="Z411" s="77">
        <f t="shared" si="260"/>
        <v>0</v>
      </c>
      <c r="AA411" s="77">
        <f t="shared" si="260"/>
        <v>0</v>
      </c>
      <c r="AB411" s="77">
        <f t="shared" si="260"/>
        <v>0</v>
      </c>
      <c r="AC411" s="77">
        <f t="shared" si="260"/>
        <v>0</v>
      </c>
      <c r="AD411" s="77">
        <f t="shared" si="260"/>
        <v>0</v>
      </c>
      <c r="AE411" s="77">
        <f t="shared" si="260"/>
        <v>0</v>
      </c>
      <c r="AF411" s="77">
        <f t="shared" si="260"/>
        <v>0</v>
      </c>
      <c r="AG411" s="77">
        <f t="shared" si="260"/>
        <v>0</v>
      </c>
      <c r="AH411" s="77">
        <f t="shared" si="260"/>
        <v>0</v>
      </c>
      <c r="AI411" s="77">
        <f t="shared" si="260"/>
        <v>0</v>
      </c>
      <c r="AJ411" s="77">
        <f t="shared" si="260"/>
        <v>0</v>
      </c>
      <c r="AK411" s="77">
        <f t="shared" si="260"/>
        <v>0</v>
      </c>
      <c r="AL411" s="77">
        <f t="shared" si="260"/>
        <v>0</v>
      </c>
      <c r="AM411" s="77">
        <f t="shared" si="260"/>
        <v>0</v>
      </c>
      <c r="AN411" s="77">
        <f t="shared" si="260"/>
        <v>0</v>
      </c>
      <c r="AO411" s="77">
        <f t="shared" si="260"/>
        <v>0</v>
      </c>
      <c r="AP411" s="77">
        <f t="shared" si="260"/>
        <v>0</v>
      </c>
      <c r="AQ411" s="77">
        <f t="shared" si="260"/>
        <v>0</v>
      </c>
      <c r="AR411" s="77">
        <f t="shared" si="260"/>
        <v>0</v>
      </c>
      <c r="AS411" s="77">
        <f t="shared" si="260"/>
        <v>0</v>
      </c>
      <c r="AT411" s="77">
        <f t="shared" si="260"/>
        <v>0</v>
      </c>
      <c r="AU411" s="77">
        <f t="shared" ref="AT411:BA413" si="261">AU412</f>
        <v>0</v>
      </c>
      <c r="AV411" s="77">
        <f t="shared" si="261"/>
        <v>0</v>
      </c>
      <c r="AW411" s="77">
        <f t="shared" si="261"/>
        <v>0</v>
      </c>
      <c r="AX411" s="77">
        <f t="shared" si="261"/>
        <v>0</v>
      </c>
      <c r="AY411" s="77">
        <f t="shared" si="261"/>
        <v>0</v>
      </c>
      <c r="AZ411" s="77">
        <f t="shared" si="261"/>
        <v>0</v>
      </c>
      <c r="BA411" s="77">
        <f t="shared" si="261"/>
        <v>0</v>
      </c>
      <c r="BB411" s="103">
        <v>0</v>
      </c>
      <c r="BC411" s="103">
        <v>0</v>
      </c>
    </row>
    <row r="412" spans="1:55" s="11" customFormat="1" ht="27.75" hidden="1" customHeight="1" x14ac:dyDescent="0.25">
      <c r="A412" s="15" t="s">
        <v>605</v>
      </c>
      <c r="B412" s="27"/>
      <c r="C412" s="27"/>
      <c r="D412" s="27"/>
      <c r="E412" s="12">
        <v>852</v>
      </c>
      <c r="F412" s="63" t="s">
        <v>406</v>
      </c>
      <c r="G412" s="63" t="s">
        <v>401</v>
      </c>
      <c r="H412" s="60" t="s">
        <v>606</v>
      </c>
      <c r="I412" s="63"/>
      <c r="J412" s="77">
        <f t="shared" si="260"/>
        <v>0</v>
      </c>
      <c r="K412" s="77">
        <f t="shared" si="260"/>
        <v>0</v>
      </c>
      <c r="L412" s="77">
        <f t="shared" si="260"/>
        <v>0</v>
      </c>
      <c r="M412" s="77">
        <f t="shared" si="260"/>
        <v>0</v>
      </c>
      <c r="N412" s="77">
        <f t="shared" si="260"/>
        <v>0</v>
      </c>
      <c r="O412" s="77">
        <f t="shared" si="260"/>
        <v>0</v>
      </c>
      <c r="P412" s="77">
        <f t="shared" si="260"/>
        <v>0</v>
      </c>
      <c r="Q412" s="77">
        <f t="shared" si="260"/>
        <v>0</v>
      </c>
      <c r="R412" s="77">
        <f t="shared" si="260"/>
        <v>0</v>
      </c>
      <c r="S412" s="77">
        <f t="shared" si="260"/>
        <v>0</v>
      </c>
      <c r="T412" s="77">
        <f t="shared" si="260"/>
        <v>0</v>
      </c>
      <c r="U412" s="77">
        <f t="shared" si="260"/>
        <v>0</v>
      </c>
      <c r="V412" s="77">
        <f t="shared" si="260"/>
        <v>0</v>
      </c>
      <c r="W412" s="77">
        <f t="shared" si="260"/>
        <v>0</v>
      </c>
      <c r="X412" s="77">
        <f t="shared" si="260"/>
        <v>0</v>
      </c>
      <c r="Y412" s="77">
        <f t="shared" si="260"/>
        <v>0</v>
      </c>
      <c r="Z412" s="77">
        <f t="shared" si="260"/>
        <v>0</v>
      </c>
      <c r="AA412" s="77">
        <f t="shared" si="260"/>
        <v>0</v>
      </c>
      <c r="AB412" s="77">
        <f t="shared" si="260"/>
        <v>0</v>
      </c>
      <c r="AC412" s="77">
        <f t="shared" si="260"/>
        <v>0</v>
      </c>
      <c r="AD412" s="77">
        <f t="shared" si="260"/>
        <v>0</v>
      </c>
      <c r="AE412" s="77">
        <f t="shared" si="260"/>
        <v>0</v>
      </c>
      <c r="AF412" s="77">
        <f t="shared" si="260"/>
        <v>0</v>
      </c>
      <c r="AG412" s="77">
        <f t="shared" si="260"/>
        <v>0</v>
      </c>
      <c r="AH412" s="77">
        <f t="shared" si="260"/>
        <v>0</v>
      </c>
      <c r="AI412" s="77">
        <f t="shared" si="260"/>
        <v>0</v>
      </c>
      <c r="AJ412" s="77">
        <f t="shared" si="260"/>
        <v>0</v>
      </c>
      <c r="AK412" s="77">
        <f t="shared" si="260"/>
        <v>0</v>
      </c>
      <c r="AL412" s="77">
        <f t="shared" si="260"/>
        <v>0</v>
      </c>
      <c r="AM412" s="77">
        <f t="shared" si="260"/>
        <v>0</v>
      </c>
      <c r="AN412" s="77">
        <f t="shared" si="260"/>
        <v>0</v>
      </c>
      <c r="AO412" s="77">
        <f t="shared" si="260"/>
        <v>0</v>
      </c>
      <c r="AP412" s="77">
        <f t="shared" si="260"/>
        <v>0</v>
      </c>
      <c r="AQ412" s="77">
        <f t="shared" si="260"/>
        <v>0</v>
      </c>
      <c r="AR412" s="77">
        <f t="shared" si="260"/>
        <v>0</v>
      </c>
      <c r="AS412" s="77">
        <f t="shared" si="260"/>
        <v>0</v>
      </c>
      <c r="AT412" s="77">
        <f t="shared" si="261"/>
        <v>0</v>
      </c>
      <c r="AU412" s="77">
        <f t="shared" si="261"/>
        <v>0</v>
      </c>
      <c r="AV412" s="77">
        <f t="shared" si="261"/>
        <v>0</v>
      </c>
      <c r="AW412" s="77">
        <f t="shared" si="261"/>
        <v>0</v>
      </c>
      <c r="AX412" s="77">
        <f t="shared" si="261"/>
        <v>0</v>
      </c>
      <c r="AY412" s="77">
        <f t="shared" si="261"/>
        <v>0</v>
      </c>
      <c r="AZ412" s="77">
        <f t="shared" si="261"/>
        <v>0</v>
      </c>
      <c r="BA412" s="77">
        <f t="shared" si="261"/>
        <v>0</v>
      </c>
      <c r="BB412" s="103">
        <v>0</v>
      </c>
      <c r="BC412" s="103">
        <v>0</v>
      </c>
    </row>
    <row r="413" spans="1:55" s="11" customFormat="1" ht="27.75" hidden="1" customHeight="1" x14ac:dyDescent="0.25">
      <c r="A413" s="15" t="s">
        <v>356</v>
      </c>
      <c r="B413" s="15"/>
      <c r="C413" s="15"/>
      <c r="D413" s="15"/>
      <c r="E413" s="12">
        <v>852</v>
      </c>
      <c r="F413" s="63" t="s">
        <v>406</v>
      </c>
      <c r="G413" s="63" t="s">
        <v>401</v>
      </c>
      <c r="H413" s="60" t="s">
        <v>606</v>
      </c>
      <c r="I413" s="63" t="s">
        <v>357</v>
      </c>
      <c r="J413" s="77">
        <f t="shared" si="260"/>
        <v>0</v>
      </c>
      <c r="K413" s="77">
        <f t="shared" si="260"/>
        <v>0</v>
      </c>
      <c r="L413" s="77">
        <f t="shared" si="260"/>
        <v>0</v>
      </c>
      <c r="M413" s="77">
        <f t="shared" si="260"/>
        <v>0</v>
      </c>
      <c r="N413" s="77">
        <f t="shared" si="260"/>
        <v>0</v>
      </c>
      <c r="O413" s="77">
        <f t="shared" si="260"/>
        <v>0</v>
      </c>
      <c r="P413" s="77">
        <f t="shared" si="260"/>
        <v>0</v>
      </c>
      <c r="Q413" s="77">
        <f t="shared" si="260"/>
        <v>0</v>
      </c>
      <c r="R413" s="77">
        <f t="shared" si="260"/>
        <v>0</v>
      </c>
      <c r="S413" s="77">
        <f t="shared" si="260"/>
        <v>0</v>
      </c>
      <c r="T413" s="77">
        <f t="shared" si="260"/>
        <v>0</v>
      </c>
      <c r="U413" s="77">
        <f t="shared" si="260"/>
        <v>0</v>
      </c>
      <c r="V413" s="77">
        <f t="shared" si="260"/>
        <v>0</v>
      </c>
      <c r="W413" s="77">
        <f t="shared" si="260"/>
        <v>0</v>
      </c>
      <c r="X413" s="77">
        <f t="shared" si="260"/>
        <v>0</v>
      </c>
      <c r="Y413" s="77">
        <f t="shared" si="260"/>
        <v>0</v>
      </c>
      <c r="Z413" s="77">
        <f t="shared" si="260"/>
        <v>0</v>
      </c>
      <c r="AA413" s="77">
        <f t="shared" si="260"/>
        <v>0</v>
      </c>
      <c r="AB413" s="77">
        <f t="shared" si="260"/>
        <v>0</v>
      </c>
      <c r="AC413" s="77">
        <f t="shared" si="260"/>
        <v>0</v>
      </c>
      <c r="AD413" s="77">
        <f t="shared" si="260"/>
        <v>0</v>
      </c>
      <c r="AE413" s="77">
        <f t="shared" si="260"/>
        <v>0</v>
      </c>
      <c r="AF413" s="77">
        <f t="shared" si="260"/>
        <v>0</v>
      </c>
      <c r="AG413" s="77">
        <f t="shared" si="260"/>
        <v>0</v>
      </c>
      <c r="AH413" s="77">
        <f t="shared" si="260"/>
        <v>0</v>
      </c>
      <c r="AI413" s="77">
        <f t="shared" si="260"/>
        <v>0</v>
      </c>
      <c r="AJ413" s="77">
        <f t="shared" si="260"/>
        <v>0</v>
      </c>
      <c r="AK413" s="77">
        <f t="shared" si="260"/>
        <v>0</v>
      </c>
      <c r="AL413" s="77">
        <f t="shared" si="260"/>
        <v>0</v>
      </c>
      <c r="AM413" s="77">
        <f t="shared" si="260"/>
        <v>0</v>
      </c>
      <c r="AN413" s="77">
        <f t="shared" si="260"/>
        <v>0</v>
      </c>
      <c r="AO413" s="77">
        <f t="shared" si="260"/>
        <v>0</v>
      </c>
      <c r="AP413" s="77">
        <f t="shared" si="260"/>
        <v>0</v>
      </c>
      <c r="AQ413" s="77">
        <f t="shared" si="260"/>
        <v>0</v>
      </c>
      <c r="AR413" s="77">
        <f t="shared" si="260"/>
        <v>0</v>
      </c>
      <c r="AS413" s="77">
        <f t="shared" si="260"/>
        <v>0</v>
      </c>
      <c r="AT413" s="77">
        <f t="shared" si="261"/>
        <v>0</v>
      </c>
      <c r="AU413" s="77">
        <f t="shared" si="261"/>
        <v>0</v>
      </c>
      <c r="AV413" s="77">
        <f t="shared" si="261"/>
        <v>0</v>
      </c>
      <c r="AW413" s="77">
        <f t="shared" si="261"/>
        <v>0</v>
      </c>
      <c r="AX413" s="77">
        <f t="shared" si="261"/>
        <v>0</v>
      </c>
      <c r="AY413" s="77">
        <f t="shared" si="261"/>
        <v>0</v>
      </c>
      <c r="AZ413" s="77">
        <f t="shared" si="261"/>
        <v>0</v>
      </c>
      <c r="BA413" s="77">
        <f t="shared" si="261"/>
        <v>0</v>
      </c>
      <c r="BB413" s="103">
        <v>0</v>
      </c>
      <c r="BC413" s="103">
        <v>0</v>
      </c>
    </row>
    <row r="414" spans="1:55" s="11" customFormat="1" ht="27.75" hidden="1" customHeight="1" x14ac:dyDescent="0.25">
      <c r="A414" s="15" t="s">
        <v>358</v>
      </c>
      <c r="B414" s="15"/>
      <c r="C414" s="15"/>
      <c r="D414" s="15"/>
      <c r="E414" s="12">
        <v>852</v>
      </c>
      <c r="F414" s="63" t="s">
        <v>406</v>
      </c>
      <c r="G414" s="63" t="s">
        <v>401</v>
      </c>
      <c r="H414" s="60" t="s">
        <v>606</v>
      </c>
      <c r="I414" s="63" t="s">
        <v>359</v>
      </c>
      <c r="J414" s="77">
        <f>'3.ВС'!J434</f>
        <v>0</v>
      </c>
      <c r="K414" s="77">
        <f>'3.ВС'!K434</f>
        <v>0</v>
      </c>
      <c r="L414" s="77">
        <f>'3.ВС'!L434</f>
        <v>0</v>
      </c>
      <c r="M414" s="77">
        <f>'3.ВС'!M434</f>
        <v>0</v>
      </c>
      <c r="N414" s="77">
        <f>'3.ВС'!N434</f>
        <v>0</v>
      </c>
      <c r="O414" s="77">
        <f>'3.ВС'!O434</f>
        <v>0</v>
      </c>
      <c r="P414" s="77">
        <f>'3.ВС'!P434</f>
        <v>0</v>
      </c>
      <c r="Q414" s="77">
        <f>'3.ВС'!Q434</f>
        <v>0</v>
      </c>
      <c r="R414" s="77">
        <f>'3.ВС'!R434</f>
        <v>0</v>
      </c>
      <c r="S414" s="77">
        <f>'3.ВС'!S434</f>
        <v>0</v>
      </c>
      <c r="T414" s="77">
        <f>'3.ВС'!T434</f>
        <v>0</v>
      </c>
      <c r="U414" s="77">
        <f>'3.ВС'!U434</f>
        <v>0</v>
      </c>
      <c r="V414" s="77">
        <f>'3.ВС'!V434</f>
        <v>0</v>
      </c>
      <c r="W414" s="77">
        <f>'3.ВС'!W434</f>
        <v>0</v>
      </c>
      <c r="X414" s="77">
        <f>'3.ВС'!X434</f>
        <v>0</v>
      </c>
      <c r="Y414" s="77">
        <f>'3.ВС'!Y434</f>
        <v>0</v>
      </c>
      <c r="Z414" s="77">
        <f>'3.ВС'!Z434</f>
        <v>0</v>
      </c>
      <c r="AA414" s="77">
        <f>'3.ВС'!AA434</f>
        <v>0</v>
      </c>
      <c r="AB414" s="77">
        <f>'3.ВС'!AB434</f>
        <v>0</v>
      </c>
      <c r="AC414" s="77">
        <f>'3.ВС'!AC434</f>
        <v>0</v>
      </c>
      <c r="AD414" s="77">
        <f>'3.ВС'!AD434</f>
        <v>0</v>
      </c>
      <c r="AE414" s="77">
        <f>'3.ВС'!AE434</f>
        <v>0</v>
      </c>
      <c r="AF414" s="77">
        <f>'3.ВС'!AF434</f>
        <v>0</v>
      </c>
      <c r="AG414" s="77">
        <f>'3.ВС'!AG434</f>
        <v>0</v>
      </c>
      <c r="AH414" s="77">
        <f>'3.ВС'!AH434</f>
        <v>0</v>
      </c>
      <c r="AI414" s="77">
        <f>'3.ВС'!AI434</f>
        <v>0</v>
      </c>
      <c r="AJ414" s="77">
        <f>'3.ВС'!AJ434</f>
        <v>0</v>
      </c>
      <c r="AK414" s="77">
        <f>'3.ВС'!AK434</f>
        <v>0</v>
      </c>
      <c r="AL414" s="77">
        <f>'3.ВС'!AL434</f>
        <v>0</v>
      </c>
      <c r="AM414" s="77">
        <f>'3.ВС'!AM434</f>
        <v>0</v>
      </c>
      <c r="AN414" s="77">
        <f>'3.ВС'!AN434</f>
        <v>0</v>
      </c>
      <c r="AO414" s="77">
        <f>'3.ВС'!AO434</f>
        <v>0</v>
      </c>
      <c r="AP414" s="77">
        <f>'3.ВС'!AP434</f>
        <v>0</v>
      </c>
      <c r="AQ414" s="77">
        <f>'3.ВС'!AQ434</f>
        <v>0</v>
      </c>
      <c r="AR414" s="77">
        <f>'3.ВС'!AR434</f>
        <v>0</v>
      </c>
      <c r="AS414" s="77">
        <f>'3.ВС'!AS434</f>
        <v>0</v>
      </c>
      <c r="AT414" s="77">
        <f>'3.ВС'!AT434</f>
        <v>0</v>
      </c>
      <c r="AU414" s="77">
        <f>'3.ВС'!AU434</f>
        <v>0</v>
      </c>
      <c r="AV414" s="77">
        <f>'3.ВС'!AV434</f>
        <v>0</v>
      </c>
      <c r="AW414" s="77">
        <f>'3.ВС'!AW434</f>
        <v>0</v>
      </c>
      <c r="AX414" s="77">
        <f>'3.ВС'!AX434</f>
        <v>0</v>
      </c>
      <c r="AY414" s="77">
        <f>'3.ВС'!AY434</f>
        <v>0</v>
      </c>
      <c r="AZ414" s="77">
        <f>'3.ВС'!AZ434</f>
        <v>0</v>
      </c>
      <c r="BA414" s="77">
        <f>'3.ВС'!BA434</f>
        <v>0</v>
      </c>
      <c r="BB414" s="103">
        <v>0</v>
      </c>
      <c r="BC414" s="103">
        <v>0</v>
      </c>
    </row>
    <row r="415" spans="1:55" s="11" customFormat="1" ht="17.25" customHeight="1" x14ac:dyDescent="0.25">
      <c r="A415" s="15" t="s">
        <v>524</v>
      </c>
      <c r="B415" s="27"/>
      <c r="C415" s="27"/>
      <c r="D415" s="27"/>
      <c r="E415" s="12">
        <v>852</v>
      </c>
      <c r="F415" s="63" t="s">
        <v>406</v>
      </c>
      <c r="G415" s="63" t="s">
        <v>330</v>
      </c>
      <c r="H415" s="62"/>
      <c r="I415" s="63"/>
      <c r="J415" s="77">
        <f t="shared" ref="J415:BA415" si="262">J419+J416+J425+J422+J428+J432</f>
        <v>20859015.800000001</v>
      </c>
      <c r="K415" s="77">
        <f t="shared" si="262"/>
        <v>19958645</v>
      </c>
      <c r="L415" s="77">
        <f t="shared" si="262"/>
        <v>900370.8</v>
      </c>
      <c r="M415" s="77">
        <f t="shared" si="262"/>
        <v>0</v>
      </c>
      <c r="N415" s="77">
        <f t="shared" si="262"/>
        <v>0</v>
      </c>
      <c r="O415" s="77">
        <f t="shared" si="262"/>
        <v>0</v>
      </c>
      <c r="P415" s="77">
        <f t="shared" si="262"/>
        <v>0</v>
      </c>
      <c r="Q415" s="77">
        <f t="shared" si="262"/>
        <v>0</v>
      </c>
      <c r="R415" s="77">
        <f t="shared" si="262"/>
        <v>20859015.800000001</v>
      </c>
      <c r="S415" s="77">
        <f t="shared" si="262"/>
        <v>19958645</v>
      </c>
      <c r="T415" s="77">
        <f t="shared" si="262"/>
        <v>900370.8</v>
      </c>
      <c r="U415" s="77">
        <f t="shared" si="262"/>
        <v>0</v>
      </c>
      <c r="V415" s="77">
        <f t="shared" si="262"/>
        <v>-1338284.3400000001</v>
      </c>
      <c r="W415" s="77">
        <f t="shared" si="262"/>
        <v>-1338284.3400000001</v>
      </c>
      <c r="X415" s="77">
        <f t="shared" si="262"/>
        <v>0</v>
      </c>
      <c r="Y415" s="77">
        <f t="shared" si="262"/>
        <v>0</v>
      </c>
      <c r="Z415" s="77">
        <f t="shared" si="262"/>
        <v>19520731.460000001</v>
      </c>
      <c r="AA415" s="77">
        <f t="shared" si="262"/>
        <v>18620360.66</v>
      </c>
      <c r="AB415" s="77">
        <f t="shared" si="262"/>
        <v>900370.8</v>
      </c>
      <c r="AC415" s="77">
        <f t="shared" si="262"/>
        <v>0</v>
      </c>
      <c r="AD415" s="77">
        <f t="shared" si="262"/>
        <v>22301215.800000001</v>
      </c>
      <c r="AE415" s="77">
        <f t="shared" si="262"/>
        <v>21400845</v>
      </c>
      <c r="AF415" s="77">
        <f t="shared" si="262"/>
        <v>900370.8</v>
      </c>
      <c r="AG415" s="77">
        <f t="shared" si="262"/>
        <v>0</v>
      </c>
      <c r="AH415" s="77">
        <f t="shared" si="262"/>
        <v>0</v>
      </c>
      <c r="AI415" s="77">
        <f t="shared" si="262"/>
        <v>0</v>
      </c>
      <c r="AJ415" s="77">
        <f t="shared" si="262"/>
        <v>0</v>
      </c>
      <c r="AK415" s="77">
        <f t="shared" si="262"/>
        <v>0</v>
      </c>
      <c r="AL415" s="77">
        <f t="shared" si="262"/>
        <v>22301215.800000001</v>
      </c>
      <c r="AM415" s="77">
        <f t="shared" si="262"/>
        <v>21400845</v>
      </c>
      <c r="AN415" s="77">
        <f t="shared" si="262"/>
        <v>900370.8</v>
      </c>
      <c r="AO415" s="77">
        <f t="shared" si="262"/>
        <v>0</v>
      </c>
      <c r="AP415" s="77">
        <f t="shared" si="262"/>
        <v>23652715.800000001</v>
      </c>
      <c r="AQ415" s="77">
        <f t="shared" si="262"/>
        <v>22752345</v>
      </c>
      <c r="AR415" s="77">
        <f t="shared" si="262"/>
        <v>900370.8</v>
      </c>
      <c r="AS415" s="77">
        <f t="shared" si="262"/>
        <v>0</v>
      </c>
      <c r="AT415" s="77">
        <f t="shared" si="262"/>
        <v>0</v>
      </c>
      <c r="AU415" s="77">
        <f t="shared" si="262"/>
        <v>0</v>
      </c>
      <c r="AV415" s="77">
        <f t="shared" si="262"/>
        <v>0</v>
      </c>
      <c r="AW415" s="77">
        <f t="shared" si="262"/>
        <v>0</v>
      </c>
      <c r="AX415" s="77">
        <f t="shared" si="262"/>
        <v>23652715.800000001</v>
      </c>
      <c r="AY415" s="77">
        <f t="shared" si="262"/>
        <v>22752345</v>
      </c>
      <c r="AZ415" s="77">
        <f t="shared" si="262"/>
        <v>900370.8</v>
      </c>
      <c r="BA415" s="77">
        <f t="shared" si="262"/>
        <v>0</v>
      </c>
      <c r="BB415" s="103">
        <v>0</v>
      </c>
      <c r="BC415" s="103">
        <v>0</v>
      </c>
    </row>
    <row r="416" spans="1:55" s="11" customFormat="1" ht="64.5" customHeight="1" x14ac:dyDescent="0.25">
      <c r="A416" s="15" t="s">
        <v>662</v>
      </c>
      <c r="B416" s="27"/>
      <c r="C416" s="27"/>
      <c r="D416" s="27"/>
      <c r="E416" s="12">
        <v>851</v>
      </c>
      <c r="F416" s="62" t="s">
        <v>406</v>
      </c>
      <c r="G416" s="62" t="s">
        <v>330</v>
      </c>
      <c r="H416" s="60" t="s">
        <v>526</v>
      </c>
      <c r="I416" s="62"/>
      <c r="J416" s="77">
        <f t="shared" ref="J416:AT417" si="263">J417</f>
        <v>9026160</v>
      </c>
      <c r="K416" s="77">
        <f t="shared" si="263"/>
        <v>9026160</v>
      </c>
      <c r="L416" s="77">
        <f t="shared" si="263"/>
        <v>0</v>
      </c>
      <c r="M416" s="77">
        <f t="shared" si="263"/>
        <v>0</v>
      </c>
      <c r="N416" s="77">
        <f t="shared" si="263"/>
        <v>0</v>
      </c>
      <c r="O416" s="77">
        <f t="shared" si="263"/>
        <v>0</v>
      </c>
      <c r="P416" s="77">
        <f t="shared" si="263"/>
        <v>0</v>
      </c>
      <c r="Q416" s="77">
        <f t="shared" si="263"/>
        <v>0</v>
      </c>
      <c r="R416" s="77">
        <f t="shared" si="263"/>
        <v>9026160</v>
      </c>
      <c r="S416" s="77">
        <f t="shared" si="263"/>
        <v>9026160</v>
      </c>
      <c r="T416" s="77">
        <f t="shared" si="263"/>
        <v>0</v>
      </c>
      <c r="U416" s="77">
        <f t="shared" si="263"/>
        <v>0</v>
      </c>
      <c r="V416" s="77">
        <f t="shared" si="263"/>
        <v>1153315.6599999999</v>
      </c>
      <c r="W416" s="77">
        <f t="shared" si="263"/>
        <v>1153315.6599999999</v>
      </c>
      <c r="X416" s="77">
        <f t="shared" si="263"/>
        <v>0</v>
      </c>
      <c r="Y416" s="77">
        <f t="shared" si="263"/>
        <v>0</v>
      </c>
      <c r="Z416" s="77">
        <f t="shared" si="263"/>
        <v>10179475.66</v>
      </c>
      <c r="AA416" s="77">
        <f t="shared" si="263"/>
        <v>10179475.66</v>
      </c>
      <c r="AB416" s="77">
        <f t="shared" si="263"/>
        <v>0</v>
      </c>
      <c r="AC416" s="77">
        <f t="shared" si="263"/>
        <v>0</v>
      </c>
      <c r="AD416" s="77">
        <f t="shared" si="263"/>
        <v>9026160</v>
      </c>
      <c r="AE416" s="77">
        <f t="shared" si="263"/>
        <v>9026160</v>
      </c>
      <c r="AF416" s="77">
        <f t="shared" si="263"/>
        <v>0</v>
      </c>
      <c r="AG416" s="77">
        <f t="shared" si="263"/>
        <v>0</v>
      </c>
      <c r="AH416" s="77">
        <f t="shared" si="263"/>
        <v>0</v>
      </c>
      <c r="AI416" s="77">
        <f t="shared" si="263"/>
        <v>0</v>
      </c>
      <c r="AJ416" s="77">
        <f t="shared" si="263"/>
        <v>0</v>
      </c>
      <c r="AK416" s="77">
        <f t="shared" si="263"/>
        <v>0</v>
      </c>
      <c r="AL416" s="77">
        <f t="shared" si="263"/>
        <v>9026160</v>
      </c>
      <c r="AM416" s="77">
        <f t="shared" si="263"/>
        <v>9026160</v>
      </c>
      <c r="AN416" s="77">
        <f t="shared" si="263"/>
        <v>0</v>
      </c>
      <c r="AO416" s="77">
        <f t="shared" si="263"/>
        <v>0</v>
      </c>
      <c r="AP416" s="77">
        <f t="shared" si="263"/>
        <v>9026160</v>
      </c>
      <c r="AQ416" s="77">
        <f t="shared" si="263"/>
        <v>9026160</v>
      </c>
      <c r="AR416" s="77">
        <f t="shared" si="263"/>
        <v>0</v>
      </c>
      <c r="AS416" s="77">
        <f t="shared" si="263"/>
        <v>0</v>
      </c>
      <c r="AT416" s="77">
        <f t="shared" si="263"/>
        <v>0</v>
      </c>
      <c r="AU416" s="77">
        <f t="shared" ref="AT416:BA417" si="264">AU417</f>
        <v>0</v>
      </c>
      <c r="AV416" s="77">
        <f t="shared" si="264"/>
        <v>0</v>
      </c>
      <c r="AW416" s="77">
        <f t="shared" si="264"/>
        <v>0</v>
      </c>
      <c r="AX416" s="77">
        <f t="shared" si="264"/>
        <v>9026160</v>
      </c>
      <c r="AY416" s="77">
        <f t="shared" si="264"/>
        <v>9026160</v>
      </c>
      <c r="AZ416" s="77">
        <f t="shared" si="264"/>
        <v>0</v>
      </c>
      <c r="BA416" s="77">
        <f t="shared" si="264"/>
        <v>0</v>
      </c>
      <c r="BB416" s="103">
        <v>0</v>
      </c>
      <c r="BC416" s="103">
        <v>0</v>
      </c>
    </row>
    <row r="417" spans="1:55" s="11" customFormat="1" ht="48.75" customHeight="1" x14ac:dyDescent="0.25">
      <c r="A417" s="27" t="s">
        <v>452</v>
      </c>
      <c r="B417" s="27"/>
      <c r="C417" s="27"/>
      <c r="D417" s="27"/>
      <c r="E417" s="12">
        <v>851</v>
      </c>
      <c r="F417" s="62" t="s">
        <v>406</v>
      </c>
      <c r="G417" s="62" t="s">
        <v>330</v>
      </c>
      <c r="H417" s="60" t="s">
        <v>526</v>
      </c>
      <c r="I417" s="62" t="s">
        <v>453</v>
      </c>
      <c r="J417" s="77">
        <f t="shared" si="263"/>
        <v>9026160</v>
      </c>
      <c r="K417" s="77">
        <f t="shared" si="263"/>
        <v>9026160</v>
      </c>
      <c r="L417" s="77">
        <f t="shared" si="263"/>
        <v>0</v>
      </c>
      <c r="M417" s="77">
        <f t="shared" si="263"/>
        <v>0</v>
      </c>
      <c r="N417" s="77">
        <f t="shared" si="263"/>
        <v>0</v>
      </c>
      <c r="O417" s="77">
        <f t="shared" si="263"/>
        <v>0</v>
      </c>
      <c r="P417" s="77">
        <f t="shared" si="263"/>
        <v>0</v>
      </c>
      <c r="Q417" s="77">
        <f t="shared" si="263"/>
        <v>0</v>
      </c>
      <c r="R417" s="77">
        <f t="shared" si="263"/>
        <v>9026160</v>
      </c>
      <c r="S417" s="77">
        <f t="shared" si="263"/>
        <v>9026160</v>
      </c>
      <c r="T417" s="77">
        <f t="shared" si="263"/>
        <v>0</v>
      </c>
      <c r="U417" s="77">
        <f t="shared" si="263"/>
        <v>0</v>
      </c>
      <c r="V417" s="77">
        <f t="shared" si="263"/>
        <v>1153315.6599999999</v>
      </c>
      <c r="W417" s="77">
        <f t="shared" si="263"/>
        <v>1153315.6599999999</v>
      </c>
      <c r="X417" s="77">
        <f t="shared" si="263"/>
        <v>0</v>
      </c>
      <c r="Y417" s="77">
        <f t="shared" si="263"/>
        <v>0</v>
      </c>
      <c r="Z417" s="77">
        <f t="shared" si="263"/>
        <v>10179475.66</v>
      </c>
      <c r="AA417" s="77">
        <f t="shared" si="263"/>
        <v>10179475.66</v>
      </c>
      <c r="AB417" s="77">
        <f t="shared" si="263"/>
        <v>0</v>
      </c>
      <c r="AC417" s="77">
        <f t="shared" si="263"/>
        <v>0</v>
      </c>
      <c r="AD417" s="77">
        <f t="shared" si="263"/>
        <v>9026160</v>
      </c>
      <c r="AE417" s="77">
        <f t="shared" si="263"/>
        <v>9026160</v>
      </c>
      <c r="AF417" s="77">
        <f t="shared" si="263"/>
        <v>0</v>
      </c>
      <c r="AG417" s="77">
        <f t="shared" si="263"/>
        <v>0</v>
      </c>
      <c r="AH417" s="77">
        <f t="shared" si="263"/>
        <v>0</v>
      </c>
      <c r="AI417" s="77">
        <f t="shared" si="263"/>
        <v>0</v>
      </c>
      <c r="AJ417" s="77">
        <f t="shared" si="263"/>
        <v>0</v>
      </c>
      <c r="AK417" s="77">
        <f t="shared" si="263"/>
        <v>0</v>
      </c>
      <c r="AL417" s="77">
        <f t="shared" si="263"/>
        <v>9026160</v>
      </c>
      <c r="AM417" s="77">
        <f t="shared" si="263"/>
        <v>9026160</v>
      </c>
      <c r="AN417" s="77">
        <f t="shared" si="263"/>
        <v>0</v>
      </c>
      <c r="AO417" s="77">
        <f t="shared" si="263"/>
        <v>0</v>
      </c>
      <c r="AP417" s="77">
        <f t="shared" si="263"/>
        <v>9026160</v>
      </c>
      <c r="AQ417" s="77">
        <f t="shared" si="263"/>
        <v>9026160</v>
      </c>
      <c r="AR417" s="77">
        <f t="shared" si="263"/>
        <v>0</v>
      </c>
      <c r="AS417" s="77">
        <f t="shared" si="263"/>
        <v>0</v>
      </c>
      <c r="AT417" s="77">
        <f t="shared" si="264"/>
        <v>0</v>
      </c>
      <c r="AU417" s="77">
        <f t="shared" si="264"/>
        <v>0</v>
      </c>
      <c r="AV417" s="77">
        <f t="shared" si="264"/>
        <v>0</v>
      </c>
      <c r="AW417" s="77">
        <f t="shared" si="264"/>
        <v>0</v>
      </c>
      <c r="AX417" s="77">
        <f t="shared" si="264"/>
        <v>9026160</v>
      </c>
      <c r="AY417" s="77">
        <f t="shared" si="264"/>
        <v>9026160</v>
      </c>
      <c r="AZ417" s="77">
        <f t="shared" si="264"/>
        <v>0</v>
      </c>
      <c r="BA417" s="77">
        <f t="shared" si="264"/>
        <v>0</v>
      </c>
      <c r="BB417" s="103">
        <v>0</v>
      </c>
      <c r="BC417" s="103">
        <v>0</v>
      </c>
    </row>
    <row r="418" spans="1:55" s="11" customFormat="1" ht="17.25" customHeight="1" x14ac:dyDescent="0.25">
      <c r="A418" s="27" t="s">
        <v>454</v>
      </c>
      <c r="B418" s="27"/>
      <c r="C418" s="27"/>
      <c r="D418" s="27"/>
      <c r="E418" s="12">
        <v>851</v>
      </c>
      <c r="F418" s="62" t="s">
        <v>406</v>
      </c>
      <c r="G418" s="62" t="s">
        <v>330</v>
      </c>
      <c r="H418" s="60" t="s">
        <v>526</v>
      </c>
      <c r="I418" s="62" t="s">
        <v>455</v>
      </c>
      <c r="J418" s="77">
        <f>'3.ВС'!J256</f>
        <v>9026160</v>
      </c>
      <c r="K418" s="77">
        <f>'3.ВС'!K256</f>
        <v>9026160</v>
      </c>
      <c r="L418" s="77">
        <f>'3.ВС'!L256</f>
        <v>0</v>
      </c>
      <c r="M418" s="77">
        <f>'3.ВС'!M256</f>
        <v>0</v>
      </c>
      <c r="N418" s="77">
        <f>'3.ВС'!N256</f>
        <v>0</v>
      </c>
      <c r="O418" s="77">
        <f>'3.ВС'!O256</f>
        <v>0</v>
      </c>
      <c r="P418" s="77">
        <f>'3.ВС'!P256</f>
        <v>0</v>
      </c>
      <c r="Q418" s="77">
        <f>'3.ВС'!Q256</f>
        <v>0</v>
      </c>
      <c r="R418" s="77">
        <f>'3.ВС'!R256</f>
        <v>9026160</v>
      </c>
      <c r="S418" s="77">
        <f>'3.ВС'!S256</f>
        <v>9026160</v>
      </c>
      <c r="T418" s="77">
        <f>'3.ВС'!T256</f>
        <v>0</v>
      </c>
      <c r="U418" s="77">
        <f>'3.ВС'!U256</f>
        <v>0</v>
      </c>
      <c r="V418" s="77">
        <f>'3.ВС'!V256</f>
        <v>1153315.6599999999</v>
      </c>
      <c r="W418" s="77">
        <f>'3.ВС'!W256</f>
        <v>1153315.6599999999</v>
      </c>
      <c r="X418" s="77">
        <f>'3.ВС'!X256</f>
        <v>0</v>
      </c>
      <c r="Y418" s="77">
        <f>'3.ВС'!Y256</f>
        <v>0</v>
      </c>
      <c r="Z418" s="77">
        <f>'3.ВС'!Z256</f>
        <v>10179475.66</v>
      </c>
      <c r="AA418" s="77">
        <f>'3.ВС'!AA256</f>
        <v>10179475.66</v>
      </c>
      <c r="AB418" s="77">
        <f>'3.ВС'!AB256</f>
        <v>0</v>
      </c>
      <c r="AC418" s="77">
        <f>'3.ВС'!AC256</f>
        <v>0</v>
      </c>
      <c r="AD418" s="77">
        <f>'3.ВС'!AD256</f>
        <v>9026160</v>
      </c>
      <c r="AE418" s="77">
        <f>'3.ВС'!AE256</f>
        <v>9026160</v>
      </c>
      <c r="AF418" s="77">
        <f>'3.ВС'!AF256</f>
        <v>0</v>
      </c>
      <c r="AG418" s="77">
        <f>'3.ВС'!AG256</f>
        <v>0</v>
      </c>
      <c r="AH418" s="77">
        <f>'3.ВС'!AH256</f>
        <v>0</v>
      </c>
      <c r="AI418" s="77">
        <f>'3.ВС'!AI256</f>
        <v>0</v>
      </c>
      <c r="AJ418" s="77">
        <f>'3.ВС'!AJ256</f>
        <v>0</v>
      </c>
      <c r="AK418" s="77">
        <f>'3.ВС'!AK256</f>
        <v>0</v>
      </c>
      <c r="AL418" s="77">
        <f>'3.ВС'!AL256</f>
        <v>9026160</v>
      </c>
      <c r="AM418" s="77">
        <f>'3.ВС'!AM256</f>
        <v>9026160</v>
      </c>
      <c r="AN418" s="77">
        <f>'3.ВС'!AN256</f>
        <v>0</v>
      </c>
      <c r="AO418" s="77">
        <f>'3.ВС'!AO256</f>
        <v>0</v>
      </c>
      <c r="AP418" s="77">
        <f>'3.ВС'!AP256</f>
        <v>9026160</v>
      </c>
      <c r="AQ418" s="77">
        <f>'3.ВС'!AQ256</f>
        <v>9026160</v>
      </c>
      <c r="AR418" s="77">
        <f>'3.ВС'!AR256</f>
        <v>0</v>
      </c>
      <c r="AS418" s="77">
        <f>'3.ВС'!AS256</f>
        <v>0</v>
      </c>
      <c r="AT418" s="77">
        <f>'3.ВС'!AT256</f>
        <v>0</v>
      </c>
      <c r="AU418" s="77">
        <f>'3.ВС'!AU256</f>
        <v>0</v>
      </c>
      <c r="AV418" s="77">
        <f>'3.ВС'!AV256</f>
        <v>0</v>
      </c>
      <c r="AW418" s="77">
        <f>'3.ВС'!AW256</f>
        <v>0</v>
      </c>
      <c r="AX418" s="77">
        <f>'3.ВС'!AX256</f>
        <v>9026160</v>
      </c>
      <c r="AY418" s="77">
        <f>'3.ВС'!AY256</f>
        <v>9026160</v>
      </c>
      <c r="AZ418" s="77">
        <f>'3.ВС'!AZ256</f>
        <v>0</v>
      </c>
      <c r="BA418" s="77">
        <f>'3.ВС'!BA256</f>
        <v>0</v>
      </c>
      <c r="BB418" s="103">
        <v>0</v>
      </c>
      <c r="BC418" s="103">
        <v>0</v>
      </c>
    </row>
    <row r="419" spans="1:55" s="11" customFormat="1" ht="27.75" hidden="1" customHeight="1" x14ac:dyDescent="0.25">
      <c r="A419" s="15" t="s">
        <v>527</v>
      </c>
      <c r="B419" s="15"/>
      <c r="C419" s="15"/>
      <c r="D419" s="15"/>
      <c r="E419" s="12">
        <v>851</v>
      </c>
      <c r="F419" s="63" t="s">
        <v>406</v>
      </c>
      <c r="G419" s="63" t="s">
        <v>330</v>
      </c>
      <c r="H419" s="60" t="s">
        <v>528</v>
      </c>
      <c r="I419" s="63"/>
      <c r="J419" s="77">
        <f t="shared" ref="J419:AT420" si="265">J420</f>
        <v>3151297.8</v>
      </c>
      <c r="K419" s="77">
        <f t="shared" si="265"/>
        <v>2250927</v>
      </c>
      <c r="L419" s="77">
        <f t="shared" si="265"/>
        <v>900370.8</v>
      </c>
      <c r="M419" s="77">
        <f t="shared" si="265"/>
        <v>0</v>
      </c>
      <c r="N419" s="77">
        <f t="shared" si="265"/>
        <v>0</v>
      </c>
      <c r="O419" s="77">
        <f t="shared" si="265"/>
        <v>0</v>
      </c>
      <c r="P419" s="77">
        <f t="shared" si="265"/>
        <v>0</v>
      </c>
      <c r="Q419" s="77">
        <f t="shared" si="265"/>
        <v>0</v>
      </c>
      <c r="R419" s="77">
        <f t="shared" si="265"/>
        <v>3151297.8</v>
      </c>
      <c r="S419" s="77">
        <f t="shared" si="265"/>
        <v>2250927</v>
      </c>
      <c r="T419" s="77">
        <f t="shared" si="265"/>
        <v>900370.8</v>
      </c>
      <c r="U419" s="77">
        <f t="shared" si="265"/>
        <v>0</v>
      </c>
      <c r="V419" s="77">
        <f t="shared" si="265"/>
        <v>0</v>
      </c>
      <c r="W419" s="77">
        <f t="shared" si="265"/>
        <v>0</v>
      </c>
      <c r="X419" s="77">
        <f t="shared" si="265"/>
        <v>0</v>
      </c>
      <c r="Y419" s="77">
        <f t="shared" si="265"/>
        <v>0</v>
      </c>
      <c r="Z419" s="77">
        <f t="shared" si="265"/>
        <v>3151297.8</v>
      </c>
      <c r="AA419" s="77">
        <f t="shared" si="265"/>
        <v>2250927</v>
      </c>
      <c r="AB419" s="77">
        <f t="shared" si="265"/>
        <v>900370.8</v>
      </c>
      <c r="AC419" s="77">
        <f t="shared" si="265"/>
        <v>0</v>
      </c>
      <c r="AD419" s="77">
        <f t="shared" si="265"/>
        <v>3151297.8</v>
      </c>
      <c r="AE419" s="77">
        <f t="shared" si="265"/>
        <v>2250927</v>
      </c>
      <c r="AF419" s="77">
        <f t="shared" si="265"/>
        <v>900370.8</v>
      </c>
      <c r="AG419" s="77">
        <f t="shared" si="265"/>
        <v>0</v>
      </c>
      <c r="AH419" s="77">
        <f t="shared" si="265"/>
        <v>0</v>
      </c>
      <c r="AI419" s="77">
        <f t="shared" si="265"/>
        <v>0</v>
      </c>
      <c r="AJ419" s="77">
        <f t="shared" si="265"/>
        <v>0</v>
      </c>
      <c r="AK419" s="77">
        <f t="shared" si="265"/>
        <v>0</v>
      </c>
      <c r="AL419" s="77">
        <f t="shared" si="265"/>
        <v>3151297.8</v>
      </c>
      <c r="AM419" s="77">
        <f t="shared" si="265"/>
        <v>2250927</v>
      </c>
      <c r="AN419" s="77">
        <f t="shared" si="265"/>
        <v>900370.8</v>
      </c>
      <c r="AO419" s="77">
        <f t="shared" si="265"/>
        <v>0</v>
      </c>
      <c r="AP419" s="77">
        <f t="shared" si="265"/>
        <v>3151297.8</v>
      </c>
      <c r="AQ419" s="77">
        <f t="shared" si="265"/>
        <v>2250927</v>
      </c>
      <c r="AR419" s="77">
        <f t="shared" si="265"/>
        <v>900370.8</v>
      </c>
      <c r="AS419" s="77">
        <f t="shared" si="265"/>
        <v>0</v>
      </c>
      <c r="AT419" s="77">
        <f t="shared" si="265"/>
        <v>0</v>
      </c>
      <c r="AU419" s="77">
        <f t="shared" ref="AT419:BA420" si="266">AU420</f>
        <v>0</v>
      </c>
      <c r="AV419" s="77">
        <f t="shared" si="266"/>
        <v>0</v>
      </c>
      <c r="AW419" s="77">
        <f t="shared" si="266"/>
        <v>0</v>
      </c>
      <c r="AX419" s="77">
        <f t="shared" si="266"/>
        <v>3151297.8</v>
      </c>
      <c r="AY419" s="77">
        <f t="shared" si="266"/>
        <v>2250927</v>
      </c>
      <c r="AZ419" s="77">
        <f t="shared" si="266"/>
        <v>900370.8</v>
      </c>
      <c r="BA419" s="77">
        <f t="shared" si="266"/>
        <v>0</v>
      </c>
      <c r="BB419" s="103">
        <v>0</v>
      </c>
      <c r="BC419" s="103">
        <v>0</v>
      </c>
    </row>
    <row r="420" spans="1:55" s="11" customFormat="1" ht="27.75" hidden="1" customHeight="1" x14ac:dyDescent="0.25">
      <c r="A420" s="15" t="s">
        <v>356</v>
      </c>
      <c r="B420" s="15"/>
      <c r="C420" s="15"/>
      <c r="D420" s="15"/>
      <c r="E420" s="12">
        <v>851</v>
      </c>
      <c r="F420" s="63" t="s">
        <v>406</v>
      </c>
      <c r="G420" s="63" t="s">
        <v>330</v>
      </c>
      <c r="H420" s="60" t="s">
        <v>528</v>
      </c>
      <c r="I420" s="63" t="s">
        <v>357</v>
      </c>
      <c r="J420" s="77">
        <f t="shared" si="265"/>
        <v>3151297.8</v>
      </c>
      <c r="K420" s="77">
        <f t="shared" si="265"/>
        <v>2250927</v>
      </c>
      <c r="L420" s="77">
        <f t="shared" si="265"/>
        <v>900370.8</v>
      </c>
      <c r="M420" s="77">
        <f t="shared" si="265"/>
        <v>0</v>
      </c>
      <c r="N420" s="77">
        <f t="shared" si="265"/>
        <v>0</v>
      </c>
      <c r="O420" s="77">
        <f t="shared" si="265"/>
        <v>0</v>
      </c>
      <c r="P420" s="77">
        <f t="shared" si="265"/>
        <v>0</v>
      </c>
      <c r="Q420" s="77">
        <f t="shared" si="265"/>
        <v>0</v>
      </c>
      <c r="R420" s="77">
        <f t="shared" si="265"/>
        <v>3151297.8</v>
      </c>
      <c r="S420" s="77">
        <f t="shared" si="265"/>
        <v>2250927</v>
      </c>
      <c r="T420" s="77">
        <f t="shared" si="265"/>
        <v>900370.8</v>
      </c>
      <c r="U420" s="77">
        <f t="shared" si="265"/>
        <v>0</v>
      </c>
      <c r="V420" s="77">
        <f t="shared" si="265"/>
        <v>0</v>
      </c>
      <c r="W420" s="77">
        <f t="shared" si="265"/>
        <v>0</v>
      </c>
      <c r="X420" s="77">
        <f t="shared" si="265"/>
        <v>0</v>
      </c>
      <c r="Y420" s="77">
        <f t="shared" si="265"/>
        <v>0</v>
      </c>
      <c r="Z420" s="77">
        <f t="shared" si="265"/>
        <v>3151297.8</v>
      </c>
      <c r="AA420" s="77">
        <f t="shared" si="265"/>
        <v>2250927</v>
      </c>
      <c r="AB420" s="77">
        <f t="shared" si="265"/>
        <v>900370.8</v>
      </c>
      <c r="AC420" s="77">
        <f t="shared" si="265"/>
        <v>0</v>
      </c>
      <c r="AD420" s="77">
        <f t="shared" si="265"/>
        <v>3151297.8</v>
      </c>
      <c r="AE420" s="77">
        <f t="shared" si="265"/>
        <v>2250927</v>
      </c>
      <c r="AF420" s="77">
        <f t="shared" si="265"/>
        <v>900370.8</v>
      </c>
      <c r="AG420" s="77">
        <f t="shared" si="265"/>
        <v>0</v>
      </c>
      <c r="AH420" s="77">
        <f t="shared" si="265"/>
        <v>0</v>
      </c>
      <c r="AI420" s="77">
        <f t="shared" si="265"/>
        <v>0</v>
      </c>
      <c r="AJ420" s="77">
        <f t="shared" si="265"/>
        <v>0</v>
      </c>
      <c r="AK420" s="77">
        <f t="shared" si="265"/>
        <v>0</v>
      </c>
      <c r="AL420" s="77">
        <f t="shared" si="265"/>
        <v>3151297.8</v>
      </c>
      <c r="AM420" s="77">
        <f t="shared" si="265"/>
        <v>2250927</v>
      </c>
      <c r="AN420" s="77">
        <f t="shared" si="265"/>
        <v>900370.8</v>
      </c>
      <c r="AO420" s="77">
        <f t="shared" si="265"/>
        <v>0</v>
      </c>
      <c r="AP420" s="77">
        <f t="shared" si="265"/>
        <v>3151297.8</v>
      </c>
      <c r="AQ420" s="77">
        <f t="shared" si="265"/>
        <v>2250927</v>
      </c>
      <c r="AR420" s="77">
        <f t="shared" si="265"/>
        <v>900370.8</v>
      </c>
      <c r="AS420" s="77">
        <f t="shared" si="265"/>
        <v>0</v>
      </c>
      <c r="AT420" s="77">
        <f t="shared" si="266"/>
        <v>0</v>
      </c>
      <c r="AU420" s="77">
        <f t="shared" si="266"/>
        <v>0</v>
      </c>
      <c r="AV420" s="77">
        <f t="shared" si="266"/>
        <v>0</v>
      </c>
      <c r="AW420" s="77">
        <f t="shared" si="266"/>
        <v>0</v>
      </c>
      <c r="AX420" s="77">
        <f t="shared" si="266"/>
        <v>3151297.8</v>
      </c>
      <c r="AY420" s="77">
        <f t="shared" si="266"/>
        <v>2250927</v>
      </c>
      <c r="AZ420" s="77">
        <f t="shared" si="266"/>
        <v>900370.8</v>
      </c>
      <c r="BA420" s="77">
        <f t="shared" si="266"/>
        <v>0</v>
      </c>
      <c r="BB420" s="103">
        <v>0</v>
      </c>
      <c r="BC420" s="103">
        <v>0</v>
      </c>
    </row>
    <row r="421" spans="1:55" s="11" customFormat="1" ht="27.75" hidden="1" customHeight="1" x14ac:dyDescent="0.25">
      <c r="A421" s="15" t="s">
        <v>358</v>
      </c>
      <c r="B421" s="15"/>
      <c r="C421" s="15"/>
      <c r="D421" s="15"/>
      <c r="E421" s="12">
        <v>851</v>
      </c>
      <c r="F421" s="63" t="s">
        <v>406</v>
      </c>
      <c r="G421" s="63" t="s">
        <v>330</v>
      </c>
      <c r="H421" s="60" t="s">
        <v>528</v>
      </c>
      <c r="I421" s="63" t="s">
        <v>359</v>
      </c>
      <c r="J421" s="77">
        <f>'3.ВС'!J259</f>
        <v>3151297.8</v>
      </c>
      <c r="K421" s="77">
        <f>'3.ВС'!K259</f>
        <v>2250927</v>
      </c>
      <c r="L421" s="77">
        <f>'3.ВС'!L259</f>
        <v>900370.8</v>
      </c>
      <c r="M421" s="77">
        <f>'3.ВС'!M259</f>
        <v>0</v>
      </c>
      <c r="N421" s="77">
        <f>'3.ВС'!N259</f>
        <v>0</v>
      </c>
      <c r="O421" s="77">
        <f>'3.ВС'!O259</f>
        <v>0</v>
      </c>
      <c r="P421" s="77">
        <f>'3.ВС'!P259</f>
        <v>0</v>
      </c>
      <c r="Q421" s="77">
        <f>'3.ВС'!Q259</f>
        <v>0</v>
      </c>
      <c r="R421" s="77">
        <f>'3.ВС'!R259</f>
        <v>3151297.8</v>
      </c>
      <c r="S421" s="77">
        <f>'3.ВС'!S259</f>
        <v>2250927</v>
      </c>
      <c r="T421" s="77">
        <f>'3.ВС'!T259</f>
        <v>900370.8</v>
      </c>
      <c r="U421" s="77">
        <f>'3.ВС'!U259</f>
        <v>0</v>
      </c>
      <c r="V421" s="77">
        <f>'3.ВС'!V259</f>
        <v>0</v>
      </c>
      <c r="W421" s="77">
        <f>'3.ВС'!W259</f>
        <v>0</v>
      </c>
      <c r="X421" s="77">
        <f>'3.ВС'!X259</f>
        <v>0</v>
      </c>
      <c r="Y421" s="77">
        <f>'3.ВС'!Y259</f>
        <v>0</v>
      </c>
      <c r="Z421" s="77">
        <f>'3.ВС'!Z259</f>
        <v>3151297.8</v>
      </c>
      <c r="AA421" s="77">
        <f>'3.ВС'!AA259</f>
        <v>2250927</v>
      </c>
      <c r="AB421" s="77">
        <f>'3.ВС'!AB259</f>
        <v>900370.8</v>
      </c>
      <c r="AC421" s="77">
        <f>'3.ВС'!AC259</f>
        <v>0</v>
      </c>
      <c r="AD421" s="77">
        <f>'3.ВС'!AD259</f>
        <v>3151297.8</v>
      </c>
      <c r="AE421" s="77">
        <f>'3.ВС'!AE259</f>
        <v>2250927</v>
      </c>
      <c r="AF421" s="77">
        <f>'3.ВС'!AF259</f>
        <v>900370.8</v>
      </c>
      <c r="AG421" s="77">
        <f>'3.ВС'!AG259</f>
        <v>0</v>
      </c>
      <c r="AH421" s="77">
        <f>'3.ВС'!AH259</f>
        <v>0</v>
      </c>
      <c r="AI421" s="77">
        <f>'3.ВС'!AI259</f>
        <v>0</v>
      </c>
      <c r="AJ421" s="77">
        <f>'3.ВС'!AJ259</f>
        <v>0</v>
      </c>
      <c r="AK421" s="77">
        <f>'3.ВС'!AK259</f>
        <v>0</v>
      </c>
      <c r="AL421" s="77">
        <f>'3.ВС'!AL259</f>
        <v>3151297.8</v>
      </c>
      <c r="AM421" s="77">
        <f>'3.ВС'!AM259</f>
        <v>2250927</v>
      </c>
      <c r="AN421" s="77">
        <f>'3.ВС'!AN259</f>
        <v>900370.8</v>
      </c>
      <c r="AO421" s="77">
        <f>'3.ВС'!AO259</f>
        <v>0</v>
      </c>
      <c r="AP421" s="77">
        <f>'3.ВС'!AP259</f>
        <v>3151297.8</v>
      </c>
      <c r="AQ421" s="77">
        <f>'3.ВС'!AQ259</f>
        <v>2250927</v>
      </c>
      <c r="AR421" s="77">
        <f>'3.ВС'!AR259</f>
        <v>900370.8</v>
      </c>
      <c r="AS421" s="77">
        <f>'3.ВС'!AS259</f>
        <v>0</v>
      </c>
      <c r="AT421" s="77">
        <f>'3.ВС'!AT259</f>
        <v>0</v>
      </c>
      <c r="AU421" s="77">
        <f>'3.ВС'!AU259</f>
        <v>0</v>
      </c>
      <c r="AV421" s="77">
        <f>'3.ВС'!AV259</f>
        <v>0</v>
      </c>
      <c r="AW421" s="77">
        <f>'3.ВС'!AW259</f>
        <v>0</v>
      </c>
      <c r="AX421" s="77">
        <f>'3.ВС'!AX259</f>
        <v>3151297.8</v>
      </c>
      <c r="AY421" s="77">
        <f>'3.ВС'!AY259</f>
        <v>2250927</v>
      </c>
      <c r="AZ421" s="77">
        <f>'3.ВС'!AZ259</f>
        <v>900370.8</v>
      </c>
      <c r="BA421" s="77">
        <f>'3.ВС'!BA259</f>
        <v>0</v>
      </c>
      <c r="BB421" s="103">
        <v>0</v>
      </c>
      <c r="BC421" s="103">
        <v>0</v>
      </c>
    </row>
    <row r="422" spans="1:55" s="11" customFormat="1" ht="27.75" hidden="1" customHeight="1" x14ac:dyDescent="0.25">
      <c r="A422" s="15" t="s">
        <v>663</v>
      </c>
      <c r="B422" s="27"/>
      <c r="C422" s="27"/>
      <c r="D422" s="27"/>
      <c r="E422" s="12">
        <v>852</v>
      </c>
      <c r="F422" s="63" t="s">
        <v>406</v>
      </c>
      <c r="G422" s="63" t="s">
        <v>330</v>
      </c>
      <c r="H422" s="60" t="s">
        <v>608</v>
      </c>
      <c r="I422" s="63"/>
      <c r="J422" s="77">
        <f t="shared" ref="J422:AT423" si="267">J423</f>
        <v>867418</v>
      </c>
      <c r="K422" s="77">
        <f t="shared" si="267"/>
        <v>867418</v>
      </c>
      <c r="L422" s="77">
        <f t="shared" si="267"/>
        <v>0</v>
      </c>
      <c r="M422" s="77">
        <f t="shared" si="267"/>
        <v>0</v>
      </c>
      <c r="N422" s="77">
        <f t="shared" si="267"/>
        <v>0</v>
      </c>
      <c r="O422" s="77">
        <f t="shared" si="267"/>
        <v>0</v>
      </c>
      <c r="P422" s="77">
        <f t="shared" si="267"/>
        <v>0</v>
      </c>
      <c r="Q422" s="77">
        <f t="shared" si="267"/>
        <v>0</v>
      </c>
      <c r="R422" s="77">
        <f t="shared" si="267"/>
        <v>867418</v>
      </c>
      <c r="S422" s="77">
        <f t="shared" si="267"/>
        <v>867418</v>
      </c>
      <c r="T422" s="77">
        <f t="shared" si="267"/>
        <v>0</v>
      </c>
      <c r="U422" s="77">
        <f t="shared" si="267"/>
        <v>0</v>
      </c>
      <c r="V422" s="77">
        <f t="shared" si="267"/>
        <v>0</v>
      </c>
      <c r="W422" s="77">
        <f t="shared" si="267"/>
        <v>0</v>
      </c>
      <c r="X422" s="77">
        <f t="shared" si="267"/>
        <v>0</v>
      </c>
      <c r="Y422" s="77">
        <f t="shared" si="267"/>
        <v>0</v>
      </c>
      <c r="Z422" s="77">
        <f t="shared" si="267"/>
        <v>867418</v>
      </c>
      <c r="AA422" s="77">
        <f t="shared" si="267"/>
        <v>867418</v>
      </c>
      <c r="AB422" s="77">
        <f t="shared" si="267"/>
        <v>0</v>
      </c>
      <c r="AC422" s="77">
        <f t="shared" si="267"/>
        <v>0</v>
      </c>
      <c r="AD422" s="77">
        <f t="shared" si="267"/>
        <v>867418</v>
      </c>
      <c r="AE422" s="77">
        <f t="shared" si="267"/>
        <v>867418</v>
      </c>
      <c r="AF422" s="77">
        <f t="shared" si="267"/>
        <v>0</v>
      </c>
      <c r="AG422" s="77">
        <f t="shared" si="267"/>
        <v>0</v>
      </c>
      <c r="AH422" s="77">
        <f t="shared" si="267"/>
        <v>0</v>
      </c>
      <c r="AI422" s="77">
        <f t="shared" si="267"/>
        <v>0</v>
      </c>
      <c r="AJ422" s="77">
        <f t="shared" si="267"/>
        <v>0</v>
      </c>
      <c r="AK422" s="77">
        <f t="shared" si="267"/>
        <v>0</v>
      </c>
      <c r="AL422" s="77">
        <f t="shared" si="267"/>
        <v>867418</v>
      </c>
      <c r="AM422" s="77">
        <f t="shared" si="267"/>
        <v>867418</v>
      </c>
      <c r="AN422" s="77">
        <f t="shared" si="267"/>
        <v>0</v>
      </c>
      <c r="AO422" s="77">
        <f t="shared" si="267"/>
        <v>0</v>
      </c>
      <c r="AP422" s="77">
        <f t="shared" si="267"/>
        <v>867418</v>
      </c>
      <c r="AQ422" s="77">
        <f t="shared" si="267"/>
        <v>867418</v>
      </c>
      <c r="AR422" s="77">
        <f t="shared" si="267"/>
        <v>0</v>
      </c>
      <c r="AS422" s="77">
        <f t="shared" si="267"/>
        <v>0</v>
      </c>
      <c r="AT422" s="77">
        <f t="shared" si="267"/>
        <v>0</v>
      </c>
      <c r="AU422" s="77">
        <f t="shared" ref="AT422:BA423" si="268">AU423</f>
        <v>0</v>
      </c>
      <c r="AV422" s="77">
        <f t="shared" si="268"/>
        <v>0</v>
      </c>
      <c r="AW422" s="77">
        <f t="shared" si="268"/>
        <v>0</v>
      </c>
      <c r="AX422" s="77">
        <f t="shared" si="268"/>
        <v>867418</v>
      </c>
      <c r="AY422" s="77">
        <f t="shared" si="268"/>
        <v>867418</v>
      </c>
      <c r="AZ422" s="77">
        <f t="shared" si="268"/>
        <v>0</v>
      </c>
      <c r="BA422" s="77">
        <f t="shared" si="268"/>
        <v>0</v>
      </c>
      <c r="BB422" s="103">
        <v>0</v>
      </c>
      <c r="BC422" s="103">
        <v>0</v>
      </c>
    </row>
    <row r="423" spans="1:55" s="11" customFormat="1" ht="27.75" hidden="1" customHeight="1" x14ac:dyDescent="0.25">
      <c r="A423" s="15" t="s">
        <v>356</v>
      </c>
      <c r="B423" s="15"/>
      <c r="C423" s="15"/>
      <c r="D423" s="15"/>
      <c r="E423" s="12">
        <v>852</v>
      </c>
      <c r="F423" s="63" t="s">
        <v>406</v>
      </c>
      <c r="G423" s="63" t="s">
        <v>330</v>
      </c>
      <c r="H423" s="60" t="s">
        <v>608</v>
      </c>
      <c r="I423" s="63" t="s">
        <v>357</v>
      </c>
      <c r="J423" s="77">
        <f t="shared" si="267"/>
        <v>867418</v>
      </c>
      <c r="K423" s="77">
        <f t="shared" si="267"/>
        <v>867418</v>
      </c>
      <c r="L423" s="77">
        <f t="shared" si="267"/>
        <v>0</v>
      </c>
      <c r="M423" s="77">
        <f t="shared" si="267"/>
        <v>0</v>
      </c>
      <c r="N423" s="77">
        <f t="shared" si="267"/>
        <v>0</v>
      </c>
      <c r="O423" s="77">
        <f t="shared" si="267"/>
        <v>0</v>
      </c>
      <c r="P423" s="77">
        <f t="shared" si="267"/>
        <v>0</v>
      </c>
      <c r="Q423" s="77">
        <f t="shared" si="267"/>
        <v>0</v>
      </c>
      <c r="R423" s="77">
        <f t="shared" si="267"/>
        <v>867418</v>
      </c>
      <c r="S423" s="77">
        <f t="shared" si="267"/>
        <v>867418</v>
      </c>
      <c r="T423" s="77">
        <f t="shared" si="267"/>
        <v>0</v>
      </c>
      <c r="U423" s="77">
        <f t="shared" si="267"/>
        <v>0</v>
      </c>
      <c r="V423" s="77">
        <f t="shared" si="267"/>
        <v>0</v>
      </c>
      <c r="W423" s="77">
        <f t="shared" si="267"/>
        <v>0</v>
      </c>
      <c r="X423" s="77">
        <f t="shared" si="267"/>
        <v>0</v>
      </c>
      <c r="Y423" s="77">
        <f t="shared" si="267"/>
        <v>0</v>
      </c>
      <c r="Z423" s="77">
        <f t="shared" si="267"/>
        <v>867418</v>
      </c>
      <c r="AA423" s="77">
        <f t="shared" si="267"/>
        <v>867418</v>
      </c>
      <c r="AB423" s="77">
        <f t="shared" si="267"/>
        <v>0</v>
      </c>
      <c r="AC423" s="77">
        <f t="shared" si="267"/>
        <v>0</v>
      </c>
      <c r="AD423" s="77">
        <f t="shared" si="267"/>
        <v>867418</v>
      </c>
      <c r="AE423" s="77">
        <f t="shared" si="267"/>
        <v>867418</v>
      </c>
      <c r="AF423" s="77">
        <f t="shared" si="267"/>
        <v>0</v>
      </c>
      <c r="AG423" s="77">
        <f t="shared" si="267"/>
        <v>0</v>
      </c>
      <c r="AH423" s="77">
        <f t="shared" si="267"/>
        <v>0</v>
      </c>
      <c r="AI423" s="77">
        <f t="shared" si="267"/>
        <v>0</v>
      </c>
      <c r="AJ423" s="77">
        <f t="shared" si="267"/>
        <v>0</v>
      </c>
      <c r="AK423" s="77">
        <f t="shared" si="267"/>
        <v>0</v>
      </c>
      <c r="AL423" s="77">
        <f t="shared" si="267"/>
        <v>867418</v>
      </c>
      <c r="AM423" s="77">
        <f t="shared" si="267"/>
        <v>867418</v>
      </c>
      <c r="AN423" s="77">
        <f t="shared" si="267"/>
        <v>0</v>
      </c>
      <c r="AO423" s="77">
        <f t="shared" si="267"/>
        <v>0</v>
      </c>
      <c r="AP423" s="77">
        <f t="shared" si="267"/>
        <v>867418</v>
      </c>
      <c r="AQ423" s="77">
        <f t="shared" si="267"/>
        <v>867418</v>
      </c>
      <c r="AR423" s="77">
        <f t="shared" si="267"/>
        <v>0</v>
      </c>
      <c r="AS423" s="77">
        <f t="shared" si="267"/>
        <v>0</v>
      </c>
      <c r="AT423" s="77">
        <f t="shared" si="268"/>
        <v>0</v>
      </c>
      <c r="AU423" s="77">
        <f t="shared" si="268"/>
        <v>0</v>
      </c>
      <c r="AV423" s="77">
        <f t="shared" si="268"/>
        <v>0</v>
      </c>
      <c r="AW423" s="77">
        <f t="shared" si="268"/>
        <v>0</v>
      </c>
      <c r="AX423" s="77">
        <f t="shared" si="268"/>
        <v>867418</v>
      </c>
      <c r="AY423" s="77">
        <f t="shared" si="268"/>
        <v>867418</v>
      </c>
      <c r="AZ423" s="77">
        <f t="shared" si="268"/>
        <v>0</v>
      </c>
      <c r="BA423" s="77">
        <f t="shared" si="268"/>
        <v>0</v>
      </c>
      <c r="BB423" s="103">
        <v>0</v>
      </c>
      <c r="BC423" s="103">
        <v>0</v>
      </c>
    </row>
    <row r="424" spans="1:55" s="11" customFormat="1" ht="27.75" hidden="1" customHeight="1" x14ac:dyDescent="0.25">
      <c r="A424" s="15" t="s">
        <v>358</v>
      </c>
      <c r="B424" s="15"/>
      <c r="C424" s="15"/>
      <c r="D424" s="15"/>
      <c r="E424" s="12">
        <v>852</v>
      </c>
      <c r="F424" s="63" t="s">
        <v>406</v>
      </c>
      <c r="G424" s="63" t="s">
        <v>330</v>
      </c>
      <c r="H424" s="60" t="s">
        <v>608</v>
      </c>
      <c r="I424" s="63" t="s">
        <v>359</v>
      </c>
      <c r="J424" s="77">
        <f>'3.ВС'!J438</f>
        <v>867418</v>
      </c>
      <c r="K424" s="77">
        <f>'3.ВС'!K438</f>
        <v>867418</v>
      </c>
      <c r="L424" s="77">
        <f>'3.ВС'!L438</f>
        <v>0</v>
      </c>
      <c r="M424" s="77">
        <f>'3.ВС'!M438</f>
        <v>0</v>
      </c>
      <c r="N424" s="77">
        <f>'3.ВС'!N438</f>
        <v>0</v>
      </c>
      <c r="O424" s="77">
        <f>'3.ВС'!O438</f>
        <v>0</v>
      </c>
      <c r="P424" s="77">
        <f>'3.ВС'!P438</f>
        <v>0</v>
      </c>
      <c r="Q424" s="77">
        <f>'3.ВС'!Q438</f>
        <v>0</v>
      </c>
      <c r="R424" s="77">
        <f>'3.ВС'!R438</f>
        <v>867418</v>
      </c>
      <c r="S424" s="77">
        <f>'3.ВС'!S438</f>
        <v>867418</v>
      </c>
      <c r="T424" s="77">
        <f>'3.ВС'!T438</f>
        <v>0</v>
      </c>
      <c r="U424" s="77">
        <f>'3.ВС'!U438</f>
        <v>0</v>
      </c>
      <c r="V424" s="77">
        <f>'3.ВС'!V438</f>
        <v>0</v>
      </c>
      <c r="W424" s="77">
        <f>'3.ВС'!W438</f>
        <v>0</v>
      </c>
      <c r="X424" s="77">
        <f>'3.ВС'!X438</f>
        <v>0</v>
      </c>
      <c r="Y424" s="77">
        <f>'3.ВС'!Y438</f>
        <v>0</v>
      </c>
      <c r="Z424" s="77">
        <f>'3.ВС'!Z438</f>
        <v>867418</v>
      </c>
      <c r="AA424" s="77">
        <f>'3.ВС'!AA438</f>
        <v>867418</v>
      </c>
      <c r="AB424" s="77">
        <f>'3.ВС'!AB438</f>
        <v>0</v>
      </c>
      <c r="AC424" s="77">
        <f>'3.ВС'!AC438</f>
        <v>0</v>
      </c>
      <c r="AD424" s="77">
        <f>'3.ВС'!AD438</f>
        <v>867418</v>
      </c>
      <c r="AE424" s="77">
        <f>'3.ВС'!AE438</f>
        <v>867418</v>
      </c>
      <c r="AF424" s="77">
        <f>'3.ВС'!AF438</f>
        <v>0</v>
      </c>
      <c r="AG424" s="77">
        <f>'3.ВС'!AG438</f>
        <v>0</v>
      </c>
      <c r="AH424" s="77">
        <f>'3.ВС'!AH438</f>
        <v>0</v>
      </c>
      <c r="AI424" s="77">
        <f>'3.ВС'!AI438</f>
        <v>0</v>
      </c>
      <c r="AJ424" s="77">
        <f>'3.ВС'!AJ438</f>
        <v>0</v>
      </c>
      <c r="AK424" s="77">
        <f>'3.ВС'!AK438</f>
        <v>0</v>
      </c>
      <c r="AL424" s="77">
        <f>'3.ВС'!AL438</f>
        <v>867418</v>
      </c>
      <c r="AM424" s="77">
        <f>'3.ВС'!AM438</f>
        <v>867418</v>
      </c>
      <c r="AN424" s="77">
        <f>'3.ВС'!AN438</f>
        <v>0</v>
      </c>
      <c r="AO424" s="77">
        <f>'3.ВС'!AO438</f>
        <v>0</v>
      </c>
      <c r="AP424" s="77">
        <f>'3.ВС'!AP438</f>
        <v>867418</v>
      </c>
      <c r="AQ424" s="77">
        <f>'3.ВС'!AQ438</f>
        <v>867418</v>
      </c>
      <c r="AR424" s="77">
        <f>'3.ВС'!AR438</f>
        <v>0</v>
      </c>
      <c r="AS424" s="77">
        <f>'3.ВС'!AS438</f>
        <v>0</v>
      </c>
      <c r="AT424" s="77">
        <f>'3.ВС'!AT438</f>
        <v>0</v>
      </c>
      <c r="AU424" s="77">
        <f>'3.ВС'!AU438</f>
        <v>0</v>
      </c>
      <c r="AV424" s="77">
        <f>'3.ВС'!AV438</f>
        <v>0</v>
      </c>
      <c r="AW424" s="77">
        <f>'3.ВС'!AW438</f>
        <v>0</v>
      </c>
      <c r="AX424" s="77">
        <f>'3.ВС'!AX438</f>
        <v>867418</v>
      </c>
      <c r="AY424" s="77">
        <f>'3.ВС'!AY438</f>
        <v>867418</v>
      </c>
      <c r="AZ424" s="77">
        <f>'3.ВС'!AZ438</f>
        <v>0</v>
      </c>
      <c r="BA424" s="77">
        <f>'3.ВС'!BA438</f>
        <v>0</v>
      </c>
      <c r="BB424" s="103">
        <v>0</v>
      </c>
      <c r="BC424" s="103">
        <v>0</v>
      </c>
    </row>
    <row r="425" spans="1:55" s="11" customFormat="1" ht="27.75" hidden="1" customHeight="1" x14ac:dyDescent="0.25">
      <c r="A425" s="15" t="s">
        <v>605</v>
      </c>
      <c r="B425" s="27"/>
      <c r="C425" s="27"/>
      <c r="D425" s="27"/>
      <c r="E425" s="12">
        <v>852</v>
      </c>
      <c r="F425" s="63" t="s">
        <v>406</v>
      </c>
      <c r="G425" s="63" t="s">
        <v>330</v>
      </c>
      <c r="H425" s="60" t="s">
        <v>606</v>
      </c>
      <c r="I425" s="63"/>
      <c r="J425" s="77">
        <f t="shared" ref="J425:AT426" si="269">J426</f>
        <v>267600</v>
      </c>
      <c r="K425" s="77">
        <f t="shared" si="269"/>
        <v>267600</v>
      </c>
      <c r="L425" s="77">
        <f t="shared" si="269"/>
        <v>0</v>
      </c>
      <c r="M425" s="77">
        <f t="shared" si="269"/>
        <v>0</v>
      </c>
      <c r="N425" s="77">
        <f t="shared" si="269"/>
        <v>0</v>
      </c>
      <c r="O425" s="77">
        <f t="shared" si="269"/>
        <v>0</v>
      </c>
      <c r="P425" s="77">
        <f t="shared" si="269"/>
        <v>0</v>
      </c>
      <c r="Q425" s="77">
        <f t="shared" si="269"/>
        <v>0</v>
      </c>
      <c r="R425" s="77">
        <f t="shared" si="269"/>
        <v>267600</v>
      </c>
      <c r="S425" s="77">
        <f t="shared" si="269"/>
        <v>267600</v>
      </c>
      <c r="T425" s="77">
        <f t="shared" si="269"/>
        <v>0</v>
      </c>
      <c r="U425" s="77">
        <f t="shared" si="269"/>
        <v>0</v>
      </c>
      <c r="V425" s="77">
        <f t="shared" si="269"/>
        <v>0</v>
      </c>
      <c r="W425" s="77">
        <f t="shared" si="269"/>
        <v>0</v>
      </c>
      <c r="X425" s="77">
        <f t="shared" si="269"/>
        <v>0</v>
      </c>
      <c r="Y425" s="77">
        <f t="shared" si="269"/>
        <v>0</v>
      </c>
      <c r="Z425" s="77">
        <f t="shared" si="269"/>
        <v>267600</v>
      </c>
      <c r="AA425" s="77">
        <f t="shared" si="269"/>
        <v>267600</v>
      </c>
      <c r="AB425" s="77">
        <f t="shared" si="269"/>
        <v>0</v>
      </c>
      <c r="AC425" s="77">
        <f t="shared" si="269"/>
        <v>0</v>
      </c>
      <c r="AD425" s="77">
        <f t="shared" si="269"/>
        <v>267600</v>
      </c>
      <c r="AE425" s="77">
        <f t="shared" si="269"/>
        <v>267600</v>
      </c>
      <c r="AF425" s="77">
        <f t="shared" si="269"/>
        <v>0</v>
      </c>
      <c r="AG425" s="77">
        <f t="shared" si="269"/>
        <v>0</v>
      </c>
      <c r="AH425" s="77">
        <f t="shared" si="269"/>
        <v>0</v>
      </c>
      <c r="AI425" s="77">
        <f t="shared" si="269"/>
        <v>0</v>
      </c>
      <c r="AJ425" s="77">
        <f t="shared" si="269"/>
        <v>0</v>
      </c>
      <c r="AK425" s="77">
        <f t="shared" si="269"/>
        <v>0</v>
      </c>
      <c r="AL425" s="77">
        <f t="shared" si="269"/>
        <v>267600</v>
      </c>
      <c r="AM425" s="77">
        <f t="shared" si="269"/>
        <v>267600</v>
      </c>
      <c r="AN425" s="77">
        <f t="shared" si="269"/>
        <v>0</v>
      </c>
      <c r="AO425" s="77">
        <f t="shared" si="269"/>
        <v>0</v>
      </c>
      <c r="AP425" s="77">
        <f t="shared" si="269"/>
        <v>267600</v>
      </c>
      <c r="AQ425" s="77">
        <f t="shared" si="269"/>
        <v>267600</v>
      </c>
      <c r="AR425" s="77">
        <f t="shared" si="269"/>
        <v>0</v>
      </c>
      <c r="AS425" s="77">
        <f t="shared" si="269"/>
        <v>0</v>
      </c>
      <c r="AT425" s="77">
        <f t="shared" si="269"/>
        <v>0</v>
      </c>
      <c r="AU425" s="77">
        <f t="shared" ref="AT425:BA426" si="270">AU426</f>
        <v>0</v>
      </c>
      <c r="AV425" s="77">
        <f t="shared" si="270"/>
        <v>0</v>
      </c>
      <c r="AW425" s="77">
        <f t="shared" si="270"/>
        <v>0</v>
      </c>
      <c r="AX425" s="77">
        <f t="shared" si="270"/>
        <v>267600</v>
      </c>
      <c r="AY425" s="77">
        <f t="shared" si="270"/>
        <v>267600</v>
      </c>
      <c r="AZ425" s="77">
        <f t="shared" si="270"/>
        <v>0</v>
      </c>
      <c r="BA425" s="77">
        <f t="shared" si="270"/>
        <v>0</v>
      </c>
      <c r="BB425" s="103">
        <v>0</v>
      </c>
      <c r="BC425" s="103">
        <v>0</v>
      </c>
    </row>
    <row r="426" spans="1:55" s="11" customFormat="1" ht="27.75" hidden="1" customHeight="1" x14ac:dyDescent="0.25">
      <c r="A426" s="15" t="s">
        <v>356</v>
      </c>
      <c r="B426" s="15"/>
      <c r="C426" s="15"/>
      <c r="D426" s="15"/>
      <c r="E426" s="12">
        <v>852</v>
      </c>
      <c r="F426" s="63" t="s">
        <v>406</v>
      </c>
      <c r="G426" s="63" t="s">
        <v>330</v>
      </c>
      <c r="H426" s="60" t="s">
        <v>606</v>
      </c>
      <c r="I426" s="63" t="s">
        <v>357</v>
      </c>
      <c r="J426" s="77">
        <f t="shared" si="269"/>
        <v>267600</v>
      </c>
      <c r="K426" s="77">
        <f t="shared" si="269"/>
        <v>267600</v>
      </c>
      <c r="L426" s="77">
        <f t="shared" si="269"/>
        <v>0</v>
      </c>
      <c r="M426" s="77">
        <f t="shared" si="269"/>
        <v>0</v>
      </c>
      <c r="N426" s="77">
        <f t="shared" si="269"/>
        <v>0</v>
      </c>
      <c r="O426" s="77">
        <f t="shared" si="269"/>
        <v>0</v>
      </c>
      <c r="P426" s="77">
        <f t="shared" si="269"/>
        <v>0</v>
      </c>
      <c r="Q426" s="77">
        <f t="shared" si="269"/>
        <v>0</v>
      </c>
      <c r="R426" s="77">
        <f t="shared" si="269"/>
        <v>267600</v>
      </c>
      <c r="S426" s="77">
        <f t="shared" si="269"/>
        <v>267600</v>
      </c>
      <c r="T426" s="77">
        <f t="shared" si="269"/>
        <v>0</v>
      </c>
      <c r="U426" s="77">
        <f t="shared" si="269"/>
        <v>0</v>
      </c>
      <c r="V426" s="77">
        <f t="shared" si="269"/>
        <v>0</v>
      </c>
      <c r="W426" s="77">
        <f t="shared" si="269"/>
        <v>0</v>
      </c>
      <c r="X426" s="77">
        <f t="shared" si="269"/>
        <v>0</v>
      </c>
      <c r="Y426" s="77">
        <f t="shared" si="269"/>
        <v>0</v>
      </c>
      <c r="Z426" s="77">
        <f t="shared" si="269"/>
        <v>267600</v>
      </c>
      <c r="AA426" s="77">
        <f t="shared" si="269"/>
        <v>267600</v>
      </c>
      <c r="AB426" s="77">
        <f t="shared" si="269"/>
        <v>0</v>
      </c>
      <c r="AC426" s="77">
        <f t="shared" si="269"/>
        <v>0</v>
      </c>
      <c r="AD426" s="77">
        <f t="shared" si="269"/>
        <v>267600</v>
      </c>
      <c r="AE426" s="77">
        <f t="shared" si="269"/>
        <v>267600</v>
      </c>
      <c r="AF426" s="77">
        <f t="shared" si="269"/>
        <v>0</v>
      </c>
      <c r="AG426" s="77">
        <f t="shared" si="269"/>
        <v>0</v>
      </c>
      <c r="AH426" s="77">
        <f t="shared" si="269"/>
        <v>0</v>
      </c>
      <c r="AI426" s="77">
        <f t="shared" si="269"/>
        <v>0</v>
      </c>
      <c r="AJ426" s="77">
        <f t="shared" si="269"/>
        <v>0</v>
      </c>
      <c r="AK426" s="77">
        <f t="shared" si="269"/>
        <v>0</v>
      </c>
      <c r="AL426" s="77">
        <f t="shared" si="269"/>
        <v>267600</v>
      </c>
      <c r="AM426" s="77">
        <f t="shared" si="269"/>
        <v>267600</v>
      </c>
      <c r="AN426" s="77">
        <f t="shared" si="269"/>
        <v>0</v>
      </c>
      <c r="AO426" s="77">
        <f t="shared" si="269"/>
        <v>0</v>
      </c>
      <c r="AP426" s="77">
        <f t="shared" si="269"/>
        <v>267600</v>
      </c>
      <c r="AQ426" s="77">
        <f t="shared" si="269"/>
        <v>267600</v>
      </c>
      <c r="AR426" s="77">
        <f t="shared" si="269"/>
        <v>0</v>
      </c>
      <c r="AS426" s="77">
        <f t="shared" si="269"/>
        <v>0</v>
      </c>
      <c r="AT426" s="77">
        <f t="shared" si="270"/>
        <v>0</v>
      </c>
      <c r="AU426" s="77">
        <f t="shared" si="270"/>
        <v>0</v>
      </c>
      <c r="AV426" s="77">
        <f t="shared" si="270"/>
        <v>0</v>
      </c>
      <c r="AW426" s="77">
        <f t="shared" si="270"/>
        <v>0</v>
      </c>
      <c r="AX426" s="77">
        <f t="shared" si="270"/>
        <v>267600</v>
      </c>
      <c r="AY426" s="77">
        <f t="shared" si="270"/>
        <v>267600</v>
      </c>
      <c r="AZ426" s="77">
        <f t="shared" si="270"/>
        <v>0</v>
      </c>
      <c r="BA426" s="77">
        <f t="shared" si="270"/>
        <v>0</v>
      </c>
      <c r="BB426" s="103">
        <v>0</v>
      </c>
      <c r="BC426" s="103">
        <v>0</v>
      </c>
    </row>
    <row r="427" spans="1:55" s="11" customFormat="1" ht="27.75" hidden="1" customHeight="1" x14ac:dyDescent="0.25">
      <c r="A427" s="15" t="s">
        <v>358</v>
      </c>
      <c r="B427" s="15"/>
      <c r="C427" s="15"/>
      <c r="D427" s="15"/>
      <c r="E427" s="12">
        <v>852</v>
      </c>
      <c r="F427" s="63" t="s">
        <v>406</v>
      </c>
      <c r="G427" s="63" t="s">
        <v>330</v>
      </c>
      <c r="H427" s="60" t="s">
        <v>606</v>
      </c>
      <c r="I427" s="63" t="s">
        <v>359</v>
      </c>
      <c r="J427" s="77">
        <f>'3.ВС'!J441</f>
        <v>267600</v>
      </c>
      <c r="K427" s="77">
        <f>'3.ВС'!K441</f>
        <v>267600</v>
      </c>
      <c r="L427" s="77">
        <f>'3.ВС'!L441</f>
        <v>0</v>
      </c>
      <c r="M427" s="77">
        <f>'3.ВС'!M441</f>
        <v>0</v>
      </c>
      <c r="N427" s="77">
        <f>'3.ВС'!N441</f>
        <v>0</v>
      </c>
      <c r="O427" s="77">
        <f>'3.ВС'!O441</f>
        <v>0</v>
      </c>
      <c r="P427" s="77">
        <f>'3.ВС'!P441</f>
        <v>0</v>
      </c>
      <c r="Q427" s="77">
        <f>'3.ВС'!Q441</f>
        <v>0</v>
      </c>
      <c r="R427" s="77">
        <f>'3.ВС'!R441</f>
        <v>267600</v>
      </c>
      <c r="S427" s="77">
        <f>'3.ВС'!S441</f>
        <v>267600</v>
      </c>
      <c r="T427" s="77">
        <f>'3.ВС'!T441</f>
        <v>0</v>
      </c>
      <c r="U427" s="77">
        <f>'3.ВС'!U441</f>
        <v>0</v>
      </c>
      <c r="V427" s="77">
        <f>'3.ВС'!V441</f>
        <v>0</v>
      </c>
      <c r="W427" s="77">
        <f>'3.ВС'!W441</f>
        <v>0</v>
      </c>
      <c r="X427" s="77">
        <f>'3.ВС'!X441</f>
        <v>0</v>
      </c>
      <c r="Y427" s="77">
        <f>'3.ВС'!Y441</f>
        <v>0</v>
      </c>
      <c r="Z427" s="77">
        <f>'3.ВС'!Z441</f>
        <v>267600</v>
      </c>
      <c r="AA427" s="77">
        <f>'3.ВС'!AA441</f>
        <v>267600</v>
      </c>
      <c r="AB427" s="77">
        <f>'3.ВС'!AB441</f>
        <v>0</v>
      </c>
      <c r="AC427" s="77">
        <f>'3.ВС'!AC441</f>
        <v>0</v>
      </c>
      <c r="AD427" s="77">
        <f>'3.ВС'!AD441</f>
        <v>267600</v>
      </c>
      <c r="AE427" s="77">
        <f>'3.ВС'!AE441</f>
        <v>267600</v>
      </c>
      <c r="AF427" s="77">
        <f>'3.ВС'!AF441</f>
        <v>0</v>
      </c>
      <c r="AG427" s="77">
        <f>'3.ВС'!AG441</f>
        <v>0</v>
      </c>
      <c r="AH427" s="77">
        <f>'3.ВС'!AH441</f>
        <v>0</v>
      </c>
      <c r="AI427" s="77">
        <f>'3.ВС'!AI441</f>
        <v>0</v>
      </c>
      <c r="AJ427" s="77">
        <f>'3.ВС'!AJ441</f>
        <v>0</v>
      </c>
      <c r="AK427" s="77">
        <f>'3.ВС'!AK441</f>
        <v>0</v>
      </c>
      <c r="AL427" s="77">
        <f>'3.ВС'!AL441</f>
        <v>267600</v>
      </c>
      <c r="AM427" s="77">
        <f>'3.ВС'!AM441</f>
        <v>267600</v>
      </c>
      <c r="AN427" s="77">
        <f>'3.ВС'!AN441</f>
        <v>0</v>
      </c>
      <c r="AO427" s="77">
        <f>'3.ВС'!AO441</f>
        <v>0</v>
      </c>
      <c r="AP427" s="77">
        <f>'3.ВС'!AP441</f>
        <v>267600</v>
      </c>
      <c r="AQ427" s="77">
        <f>'3.ВС'!AQ441</f>
        <v>267600</v>
      </c>
      <c r="AR427" s="77">
        <f>'3.ВС'!AR441</f>
        <v>0</v>
      </c>
      <c r="AS427" s="77">
        <f>'3.ВС'!AS441</f>
        <v>0</v>
      </c>
      <c r="AT427" s="77">
        <f>'3.ВС'!AT441</f>
        <v>0</v>
      </c>
      <c r="AU427" s="77">
        <f>'3.ВС'!AU441</f>
        <v>0</v>
      </c>
      <c r="AV427" s="77">
        <f>'3.ВС'!AV441</f>
        <v>0</v>
      </c>
      <c r="AW427" s="77">
        <f>'3.ВС'!AW441</f>
        <v>0</v>
      </c>
      <c r="AX427" s="77">
        <f>'3.ВС'!AX441</f>
        <v>267600</v>
      </c>
      <c r="AY427" s="77">
        <f>'3.ВС'!AY441</f>
        <v>267600</v>
      </c>
      <c r="AZ427" s="77">
        <f>'3.ВС'!AZ441</f>
        <v>0</v>
      </c>
      <c r="BA427" s="77">
        <f>'3.ВС'!BA441</f>
        <v>0</v>
      </c>
      <c r="BB427" s="103">
        <v>0</v>
      </c>
      <c r="BC427" s="103">
        <v>0</v>
      </c>
    </row>
    <row r="428" spans="1:55" s="11" customFormat="1" ht="90.75" customHeight="1" x14ac:dyDescent="0.25">
      <c r="A428" s="27" t="s">
        <v>609</v>
      </c>
      <c r="B428" s="15"/>
      <c r="C428" s="15"/>
      <c r="D428" s="15"/>
      <c r="E428" s="12"/>
      <c r="F428" s="63" t="s">
        <v>406</v>
      </c>
      <c r="G428" s="63" t="s">
        <v>330</v>
      </c>
      <c r="H428" s="60" t="s">
        <v>610</v>
      </c>
      <c r="I428" s="63"/>
      <c r="J428" s="77">
        <f t="shared" ref="J428:BA428" si="271">J429</f>
        <v>7546540</v>
      </c>
      <c r="K428" s="77">
        <f t="shared" si="271"/>
        <v>7546540</v>
      </c>
      <c r="L428" s="77">
        <f t="shared" si="271"/>
        <v>0</v>
      </c>
      <c r="M428" s="77">
        <f t="shared" si="271"/>
        <v>0</v>
      </c>
      <c r="N428" s="77">
        <f t="shared" si="271"/>
        <v>0</v>
      </c>
      <c r="O428" s="77">
        <f t="shared" si="271"/>
        <v>0</v>
      </c>
      <c r="P428" s="77">
        <f t="shared" si="271"/>
        <v>0</v>
      </c>
      <c r="Q428" s="77">
        <f t="shared" si="271"/>
        <v>0</v>
      </c>
      <c r="R428" s="77">
        <f t="shared" si="271"/>
        <v>7546540</v>
      </c>
      <c r="S428" s="77">
        <f t="shared" si="271"/>
        <v>7546540</v>
      </c>
      <c r="T428" s="77">
        <f t="shared" si="271"/>
        <v>0</v>
      </c>
      <c r="U428" s="77">
        <f t="shared" si="271"/>
        <v>0</v>
      </c>
      <c r="V428" s="77">
        <f t="shared" si="271"/>
        <v>-2491600</v>
      </c>
      <c r="W428" s="77">
        <f t="shared" si="271"/>
        <v>-2491600</v>
      </c>
      <c r="X428" s="77">
        <f t="shared" si="271"/>
        <v>0</v>
      </c>
      <c r="Y428" s="77">
        <f t="shared" si="271"/>
        <v>0</v>
      </c>
      <c r="Z428" s="77">
        <f t="shared" si="271"/>
        <v>5054940</v>
      </c>
      <c r="AA428" s="77">
        <f t="shared" si="271"/>
        <v>5054940</v>
      </c>
      <c r="AB428" s="77">
        <f t="shared" si="271"/>
        <v>0</v>
      </c>
      <c r="AC428" s="77">
        <f t="shared" si="271"/>
        <v>0</v>
      </c>
      <c r="AD428" s="77">
        <f t="shared" si="271"/>
        <v>8988740</v>
      </c>
      <c r="AE428" s="77">
        <f t="shared" si="271"/>
        <v>8988740</v>
      </c>
      <c r="AF428" s="77">
        <f t="shared" si="271"/>
        <v>0</v>
      </c>
      <c r="AG428" s="77">
        <f t="shared" si="271"/>
        <v>0</v>
      </c>
      <c r="AH428" s="77">
        <f t="shared" si="271"/>
        <v>0</v>
      </c>
      <c r="AI428" s="77">
        <f t="shared" si="271"/>
        <v>0</v>
      </c>
      <c r="AJ428" s="77">
        <f t="shared" si="271"/>
        <v>0</v>
      </c>
      <c r="AK428" s="77">
        <f t="shared" si="271"/>
        <v>0</v>
      </c>
      <c r="AL428" s="77">
        <f t="shared" si="271"/>
        <v>8988740</v>
      </c>
      <c r="AM428" s="77">
        <f t="shared" si="271"/>
        <v>8988740</v>
      </c>
      <c r="AN428" s="77">
        <f t="shared" si="271"/>
        <v>0</v>
      </c>
      <c r="AO428" s="77">
        <f t="shared" si="271"/>
        <v>0</v>
      </c>
      <c r="AP428" s="77">
        <f t="shared" si="271"/>
        <v>10340240</v>
      </c>
      <c r="AQ428" s="77">
        <f t="shared" si="271"/>
        <v>10340240</v>
      </c>
      <c r="AR428" s="77">
        <f t="shared" si="271"/>
        <v>0</v>
      </c>
      <c r="AS428" s="77">
        <f t="shared" si="271"/>
        <v>0</v>
      </c>
      <c r="AT428" s="77">
        <f t="shared" si="271"/>
        <v>0</v>
      </c>
      <c r="AU428" s="77">
        <f t="shared" si="271"/>
        <v>0</v>
      </c>
      <c r="AV428" s="77">
        <f t="shared" si="271"/>
        <v>0</v>
      </c>
      <c r="AW428" s="77">
        <f t="shared" si="271"/>
        <v>0</v>
      </c>
      <c r="AX428" s="77">
        <f t="shared" si="271"/>
        <v>10340240</v>
      </c>
      <c r="AY428" s="77">
        <f t="shared" si="271"/>
        <v>10340240</v>
      </c>
      <c r="AZ428" s="77">
        <f t="shared" si="271"/>
        <v>0</v>
      </c>
      <c r="BA428" s="77">
        <f t="shared" si="271"/>
        <v>0</v>
      </c>
      <c r="BB428" s="103">
        <v>0</v>
      </c>
      <c r="BC428" s="103">
        <v>0</v>
      </c>
    </row>
    <row r="429" spans="1:55" s="11" customFormat="1" ht="31.5" customHeight="1" x14ac:dyDescent="0.25">
      <c r="A429" s="15" t="s">
        <v>356</v>
      </c>
      <c r="B429" s="15"/>
      <c r="C429" s="15"/>
      <c r="D429" s="15"/>
      <c r="E429" s="12">
        <v>852</v>
      </c>
      <c r="F429" s="63" t="s">
        <v>406</v>
      </c>
      <c r="G429" s="63" t="s">
        <v>330</v>
      </c>
      <c r="H429" s="60" t="s">
        <v>610</v>
      </c>
      <c r="I429" s="63" t="s">
        <v>357</v>
      </c>
      <c r="J429" s="77">
        <f t="shared" ref="J429:BA429" si="272">J430+J431</f>
        <v>7546540</v>
      </c>
      <c r="K429" s="77">
        <f t="shared" si="272"/>
        <v>7546540</v>
      </c>
      <c r="L429" s="77">
        <f t="shared" si="272"/>
        <v>0</v>
      </c>
      <c r="M429" s="77">
        <f t="shared" si="272"/>
        <v>0</v>
      </c>
      <c r="N429" s="77">
        <f t="shared" si="272"/>
        <v>0</v>
      </c>
      <c r="O429" s="77">
        <f t="shared" si="272"/>
        <v>0</v>
      </c>
      <c r="P429" s="77">
        <f t="shared" si="272"/>
        <v>0</v>
      </c>
      <c r="Q429" s="77">
        <f t="shared" si="272"/>
        <v>0</v>
      </c>
      <c r="R429" s="77">
        <f t="shared" si="272"/>
        <v>7546540</v>
      </c>
      <c r="S429" s="77">
        <f t="shared" si="272"/>
        <v>7546540</v>
      </c>
      <c r="T429" s="77">
        <f t="shared" si="272"/>
        <v>0</v>
      </c>
      <c r="U429" s="77">
        <f t="shared" si="272"/>
        <v>0</v>
      </c>
      <c r="V429" s="77">
        <f t="shared" si="272"/>
        <v>-2491600</v>
      </c>
      <c r="W429" s="77">
        <f t="shared" si="272"/>
        <v>-2491600</v>
      </c>
      <c r="X429" s="77">
        <f t="shared" si="272"/>
        <v>0</v>
      </c>
      <c r="Y429" s="77">
        <f t="shared" si="272"/>
        <v>0</v>
      </c>
      <c r="Z429" s="77">
        <f t="shared" si="272"/>
        <v>5054940</v>
      </c>
      <c r="AA429" s="77">
        <f t="shared" si="272"/>
        <v>5054940</v>
      </c>
      <c r="AB429" s="77">
        <f t="shared" si="272"/>
        <v>0</v>
      </c>
      <c r="AC429" s="77">
        <f t="shared" si="272"/>
        <v>0</v>
      </c>
      <c r="AD429" s="77">
        <f t="shared" si="272"/>
        <v>8988740</v>
      </c>
      <c r="AE429" s="77">
        <f t="shared" si="272"/>
        <v>8988740</v>
      </c>
      <c r="AF429" s="77">
        <f t="shared" si="272"/>
        <v>0</v>
      </c>
      <c r="AG429" s="77">
        <f t="shared" si="272"/>
        <v>0</v>
      </c>
      <c r="AH429" s="77">
        <f t="shared" si="272"/>
        <v>0</v>
      </c>
      <c r="AI429" s="77">
        <f t="shared" si="272"/>
        <v>0</v>
      </c>
      <c r="AJ429" s="77">
        <f t="shared" si="272"/>
        <v>0</v>
      </c>
      <c r="AK429" s="77">
        <f t="shared" si="272"/>
        <v>0</v>
      </c>
      <c r="AL429" s="77">
        <f t="shared" si="272"/>
        <v>8988740</v>
      </c>
      <c r="AM429" s="77">
        <f t="shared" si="272"/>
        <v>8988740</v>
      </c>
      <c r="AN429" s="77">
        <f t="shared" si="272"/>
        <v>0</v>
      </c>
      <c r="AO429" s="77">
        <f t="shared" si="272"/>
        <v>0</v>
      </c>
      <c r="AP429" s="77">
        <f t="shared" si="272"/>
        <v>10340240</v>
      </c>
      <c r="AQ429" s="77">
        <f t="shared" si="272"/>
        <v>10340240</v>
      </c>
      <c r="AR429" s="77">
        <f t="shared" si="272"/>
        <v>0</v>
      </c>
      <c r="AS429" s="77">
        <f t="shared" si="272"/>
        <v>0</v>
      </c>
      <c r="AT429" s="77">
        <f t="shared" si="272"/>
        <v>0</v>
      </c>
      <c r="AU429" s="77">
        <f t="shared" si="272"/>
        <v>0</v>
      </c>
      <c r="AV429" s="77">
        <f t="shared" si="272"/>
        <v>0</v>
      </c>
      <c r="AW429" s="77">
        <f t="shared" si="272"/>
        <v>0</v>
      </c>
      <c r="AX429" s="77">
        <f t="shared" si="272"/>
        <v>10340240</v>
      </c>
      <c r="AY429" s="77">
        <f t="shared" si="272"/>
        <v>10340240</v>
      </c>
      <c r="AZ429" s="77">
        <f t="shared" si="272"/>
        <v>0</v>
      </c>
      <c r="BA429" s="77">
        <f t="shared" si="272"/>
        <v>0</v>
      </c>
      <c r="BB429" s="103">
        <v>0</v>
      </c>
      <c r="BC429" s="103">
        <v>0</v>
      </c>
    </row>
    <row r="430" spans="1:55" s="11" customFormat="1" ht="31.5" customHeight="1" x14ac:dyDescent="0.25">
      <c r="A430" s="15" t="s">
        <v>611</v>
      </c>
      <c r="B430" s="15"/>
      <c r="C430" s="15"/>
      <c r="D430" s="15"/>
      <c r="E430" s="12">
        <v>852</v>
      </c>
      <c r="F430" s="63" t="s">
        <v>406</v>
      </c>
      <c r="G430" s="63" t="s">
        <v>330</v>
      </c>
      <c r="H430" s="60" t="s">
        <v>610</v>
      </c>
      <c r="I430" s="63" t="s">
        <v>612</v>
      </c>
      <c r="J430" s="77">
        <f>'3.ВС'!J444</f>
        <v>5587309</v>
      </c>
      <c r="K430" s="77">
        <f>'3.ВС'!K444</f>
        <v>5587309</v>
      </c>
      <c r="L430" s="77">
        <f>'3.ВС'!L444</f>
        <v>0</v>
      </c>
      <c r="M430" s="77">
        <f>'3.ВС'!M444</f>
        <v>0</v>
      </c>
      <c r="N430" s="77">
        <f>'3.ВС'!N444</f>
        <v>0</v>
      </c>
      <c r="O430" s="77">
        <f>'3.ВС'!O444</f>
        <v>0</v>
      </c>
      <c r="P430" s="77">
        <f>'3.ВС'!P444</f>
        <v>0</v>
      </c>
      <c r="Q430" s="77">
        <f>'3.ВС'!Q444</f>
        <v>0</v>
      </c>
      <c r="R430" s="77">
        <f>'3.ВС'!R444</f>
        <v>5587309</v>
      </c>
      <c r="S430" s="77">
        <f>'3.ВС'!S444</f>
        <v>5587309</v>
      </c>
      <c r="T430" s="77">
        <f>'3.ВС'!T444</f>
        <v>0</v>
      </c>
      <c r="U430" s="77">
        <f>'3.ВС'!U444</f>
        <v>0</v>
      </c>
      <c r="V430" s="77">
        <f>'3.ВС'!V444</f>
        <v>-2065812</v>
      </c>
      <c r="W430" s="77">
        <f>'3.ВС'!W444</f>
        <v>-2065812</v>
      </c>
      <c r="X430" s="77">
        <f>'3.ВС'!X444</f>
        <v>0</v>
      </c>
      <c r="Y430" s="77">
        <f>'3.ВС'!Y444</f>
        <v>0</v>
      </c>
      <c r="Z430" s="77">
        <f>'3.ВС'!Z444</f>
        <v>3521497</v>
      </c>
      <c r="AA430" s="77">
        <f>'3.ВС'!AA444</f>
        <v>3521497</v>
      </c>
      <c r="AB430" s="77">
        <f>'3.ВС'!AB444</f>
        <v>0</v>
      </c>
      <c r="AC430" s="77">
        <f>'3.ВС'!AC444</f>
        <v>0</v>
      </c>
      <c r="AD430" s="77">
        <f>'3.ВС'!AD444</f>
        <v>6559334</v>
      </c>
      <c r="AE430" s="77">
        <f>'3.ВС'!AE444</f>
        <v>6559334</v>
      </c>
      <c r="AF430" s="77">
        <f>'3.ВС'!AF444</f>
        <v>0</v>
      </c>
      <c r="AG430" s="77">
        <f>'3.ВС'!AG444</f>
        <v>0</v>
      </c>
      <c r="AH430" s="77">
        <f>'3.ВС'!AH444</f>
        <v>0</v>
      </c>
      <c r="AI430" s="77">
        <f>'3.ВС'!AI444</f>
        <v>0</v>
      </c>
      <c r="AJ430" s="77">
        <f>'3.ВС'!AJ444</f>
        <v>0</v>
      </c>
      <c r="AK430" s="77">
        <f>'3.ВС'!AK444</f>
        <v>0</v>
      </c>
      <c r="AL430" s="77">
        <f>'3.ВС'!AL444</f>
        <v>6559334</v>
      </c>
      <c r="AM430" s="77">
        <f>'3.ВС'!AM444</f>
        <v>6559334</v>
      </c>
      <c r="AN430" s="77">
        <f>'3.ВС'!AN444</f>
        <v>0</v>
      </c>
      <c r="AO430" s="77">
        <f>'3.ВС'!AO444</f>
        <v>0</v>
      </c>
      <c r="AP430" s="77">
        <f>'3.ВС'!AP444</f>
        <v>7573566</v>
      </c>
      <c r="AQ430" s="77">
        <f>'3.ВС'!AQ444</f>
        <v>7573566</v>
      </c>
      <c r="AR430" s="77">
        <f>'3.ВС'!AR444</f>
        <v>0</v>
      </c>
      <c r="AS430" s="77">
        <f>'3.ВС'!AS444</f>
        <v>0</v>
      </c>
      <c r="AT430" s="77">
        <f>'3.ВС'!AT444</f>
        <v>0</v>
      </c>
      <c r="AU430" s="77">
        <f>'3.ВС'!AU444</f>
        <v>0</v>
      </c>
      <c r="AV430" s="77">
        <f>'3.ВС'!AV444</f>
        <v>0</v>
      </c>
      <c r="AW430" s="77">
        <f>'3.ВС'!AW444</f>
        <v>0</v>
      </c>
      <c r="AX430" s="77">
        <f>'3.ВС'!AX444</f>
        <v>7573566</v>
      </c>
      <c r="AY430" s="77">
        <f>'3.ВС'!AY444</f>
        <v>7573566</v>
      </c>
      <c r="AZ430" s="77">
        <f>'3.ВС'!AZ444</f>
        <v>0</v>
      </c>
      <c r="BA430" s="77">
        <f>'3.ВС'!BA444</f>
        <v>0</v>
      </c>
      <c r="BB430" s="103">
        <v>0</v>
      </c>
      <c r="BC430" s="103">
        <v>0</v>
      </c>
    </row>
    <row r="431" spans="1:55" s="11" customFormat="1" ht="31.5" customHeight="1" x14ac:dyDescent="0.25">
      <c r="A431" s="15" t="s">
        <v>358</v>
      </c>
      <c r="B431" s="15"/>
      <c r="C431" s="15"/>
      <c r="D431" s="15"/>
      <c r="E431" s="12">
        <v>852</v>
      </c>
      <c r="F431" s="63" t="s">
        <v>406</v>
      </c>
      <c r="G431" s="63" t="s">
        <v>330</v>
      </c>
      <c r="H431" s="60" t="s">
        <v>610</v>
      </c>
      <c r="I431" s="63" t="s">
        <v>359</v>
      </c>
      <c r="J431" s="77">
        <f>'3.ВС'!J445</f>
        <v>1959231</v>
      </c>
      <c r="K431" s="77">
        <f>'3.ВС'!K445</f>
        <v>1959231</v>
      </c>
      <c r="L431" s="77">
        <f>'3.ВС'!L445</f>
        <v>0</v>
      </c>
      <c r="M431" s="77">
        <f>'3.ВС'!M445</f>
        <v>0</v>
      </c>
      <c r="N431" s="77">
        <f>'3.ВС'!N445</f>
        <v>0</v>
      </c>
      <c r="O431" s="77">
        <f>'3.ВС'!O445</f>
        <v>0</v>
      </c>
      <c r="P431" s="77">
        <f>'3.ВС'!P445</f>
        <v>0</v>
      </c>
      <c r="Q431" s="77">
        <f>'3.ВС'!Q445</f>
        <v>0</v>
      </c>
      <c r="R431" s="77">
        <f>'3.ВС'!R445</f>
        <v>1959231</v>
      </c>
      <c r="S431" s="77">
        <f>'3.ВС'!S445</f>
        <v>1959231</v>
      </c>
      <c r="T431" s="77">
        <f>'3.ВС'!T445</f>
        <v>0</v>
      </c>
      <c r="U431" s="77">
        <f>'3.ВС'!U445</f>
        <v>0</v>
      </c>
      <c r="V431" s="77">
        <f>'3.ВС'!V445</f>
        <v>-425788</v>
      </c>
      <c r="W431" s="77">
        <f>'3.ВС'!W445</f>
        <v>-425788</v>
      </c>
      <c r="X431" s="77">
        <f>'3.ВС'!X445</f>
        <v>0</v>
      </c>
      <c r="Y431" s="77">
        <f>'3.ВС'!Y445</f>
        <v>0</v>
      </c>
      <c r="Z431" s="77">
        <f>'3.ВС'!Z445</f>
        <v>1533443</v>
      </c>
      <c r="AA431" s="77">
        <f>'3.ВС'!AA445</f>
        <v>1533443</v>
      </c>
      <c r="AB431" s="77">
        <f>'3.ВС'!AB445</f>
        <v>0</v>
      </c>
      <c r="AC431" s="77">
        <f>'3.ВС'!AC445</f>
        <v>0</v>
      </c>
      <c r="AD431" s="77">
        <f>'3.ВС'!AD445</f>
        <v>2429406</v>
      </c>
      <c r="AE431" s="77">
        <f>'3.ВС'!AE445</f>
        <v>2429406</v>
      </c>
      <c r="AF431" s="77">
        <f>'3.ВС'!AF445</f>
        <v>0</v>
      </c>
      <c r="AG431" s="77">
        <f>'3.ВС'!AG445</f>
        <v>0</v>
      </c>
      <c r="AH431" s="77">
        <f>'3.ВС'!AH445</f>
        <v>0</v>
      </c>
      <c r="AI431" s="77">
        <f>'3.ВС'!AI445</f>
        <v>0</v>
      </c>
      <c r="AJ431" s="77">
        <f>'3.ВС'!AJ445</f>
        <v>0</v>
      </c>
      <c r="AK431" s="77">
        <f>'3.ВС'!AK445</f>
        <v>0</v>
      </c>
      <c r="AL431" s="77">
        <f>'3.ВС'!AL445</f>
        <v>2429406</v>
      </c>
      <c r="AM431" s="77">
        <f>'3.ВС'!AM445</f>
        <v>2429406</v>
      </c>
      <c r="AN431" s="77">
        <f>'3.ВС'!AN445</f>
        <v>0</v>
      </c>
      <c r="AO431" s="77">
        <f>'3.ВС'!AO445</f>
        <v>0</v>
      </c>
      <c r="AP431" s="77">
        <f>'3.ВС'!AP445</f>
        <v>2766674</v>
      </c>
      <c r="AQ431" s="77">
        <f>'3.ВС'!AQ445</f>
        <v>2766674</v>
      </c>
      <c r="AR431" s="77">
        <f>'3.ВС'!AR445</f>
        <v>0</v>
      </c>
      <c r="AS431" s="77">
        <f>'3.ВС'!AS445</f>
        <v>0</v>
      </c>
      <c r="AT431" s="77">
        <f>'3.ВС'!AT445</f>
        <v>0</v>
      </c>
      <c r="AU431" s="77">
        <f>'3.ВС'!AU445</f>
        <v>0</v>
      </c>
      <c r="AV431" s="77">
        <f>'3.ВС'!AV445</f>
        <v>0</v>
      </c>
      <c r="AW431" s="77">
        <f>'3.ВС'!AW445</f>
        <v>0</v>
      </c>
      <c r="AX431" s="77">
        <f>'3.ВС'!AX445</f>
        <v>2766674</v>
      </c>
      <c r="AY431" s="77">
        <f>'3.ВС'!AY445</f>
        <v>2766674</v>
      </c>
      <c r="AZ431" s="77">
        <f>'3.ВС'!AZ445</f>
        <v>0</v>
      </c>
      <c r="BA431" s="77">
        <f>'3.ВС'!BA445</f>
        <v>0</v>
      </c>
      <c r="BB431" s="103">
        <v>0</v>
      </c>
      <c r="BC431" s="103">
        <v>0</v>
      </c>
    </row>
    <row r="432" spans="1:55" s="11" customFormat="1" ht="27.75" hidden="1" customHeight="1" x14ac:dyDescent="0.25">
      <c r="A432" s="15" t="s">
        <v>664</v>
      </c>
      <c r="B432" s="15"/>
      <c r="C432" s="15"/>
      <c r="D432" s="15"/>
      <c r="E432" s="12">
        <v>852</v>
      </c>
      <c r="F432" s="63" t="s">
        <v>406</v>
      </c>
      <c r="G432" s="63" t="s">
        <v>330</v>
      </c>
      <c r="H432" s="60" t="s">
        <v>614</v>
      </c>
      <c r="I432" s="63"/>
      <c r="J432" s="77">
        <f t="shared" ref="J432:AT433" si="273">J433</f>
        <v>0</v>
      </c>
      <c r="K432" s="77">
        <f t="shared" si="273"/>
        <v>0</v>
      </c>
      <c r="L432" s="77">
        <f t="shared" si="273"/>
        <v>0</v>
      </c>
      <c r="M432" s="77">
        <f t="shared" si="273"/>
        <v>0</v>
      </c>
      <c r="N432" s="77">
        <f t="shared" si="273"/>
        <v>0</v>
      </c>
      <c r="O432" s="77">
        <f t="shared" si="273"/>
        <v>0</v>
      </c>
      <c r="P432" s="77">
        <f t="shared" si="273"/>
        <v>0</v>
      </c>
      <c r="Q432" s="77">
        <f t="shared" si="273"/>
        <v>0</v>
      </c>
      <c r="R432" s="77">
        <f t="shared" si="273"/>
        <v>0</v>
      </c>
      <c r="S432" s="77">
        <f t="shared" si="273"/>
        <v>0</v>
      </c>
      <c r="T432" s="77">
        <f t="shared" si="273"/>
        <v>0</v>
      </c>
      <c r="U432" s="77">
        <f t="shared" si="273"/>
        <v>0</v>
      </c>
      <c r="V432" s="77">
        <f t="shared" si="273"/>
        <v>0</v>
      </c>
      <c r="W432" s="77">
        <f t="shared" si="273"/>
        <v>0</v>
      </c>
      <c r="X432" s="77">
        <f t="shared" si="273"/>
        <v>0</v>
      </c>
      <c r="Y432" s="77">
        <f t="shared" si="273"/>
        <v>0</v>
      </c>
      <c r="Z432" s="77">
        <f t="shared" si="273"/>
        <v>0</v>
      </c>
      <c r="AA432" s="77">
        <f t="shared" si="273"/>
        <v>0</v>
      </c>
      <c r="AB432" s="77">
        <f t="shared" si="273"/>
        <v>0</v>
      </c>
      <c r="AC432" s="77">
        <f t="shared" si="273"/>
        <v>0</v>
      </c>
      <c r="AD432" s="77">
        <f t="shared" si="273"/>
        <v>0</v>
      </c>
      <c r="AE432" s="77">
        <f t="shared" si="273"/>
        <v>0</v>
      </c>
      <c r="AF432" s="77">
        <f t="shared" si="273"/>
        <v>0</v>
      </c>
      <c r="AG432" s="77">
        <f t="shared" si="273"/>
        <v>0</v>
      </c>
      <c r="AH432" s="77">
        <f t="shared" si="273"/>
        <v>0</v>
      </c>
      <c r="AI432" s="77">
        <f t="shared" si="273"/>
        <v>0</v>
      </c>
      <c r="AJ432" s="77">
        <f t="shared" si="273"/>
        <v>0</v>
      </c>
      <c r="AK432" s="77">
        <f t="shared" si="273"/>
        <v>0</v>
      </c>
      <c r="AL432" s="77">
        <f t="shared" si="273"/>
        <v>0</v>
      </c>
      <c r="AM432" s="77">
        <f t="shared" si="273"/>
        <v>0</v>
      </c>
      <c r="AN432" s="77">
        <f t="shared" si="273"/>
        <v>0</v>
      </c>
      <c r="AO432" s="77">
        <f t="shared" si="273"/>
        <v>0</v>
      </c>
      <c r="AP432" s="77">
        <f t="shared" si="273"/>
        <v>0</v>
      </c>
      <c r="AQ432" s="77">
        <f t="shared" si="273"/>
        <v>0</v>
      </c>
      <c r="AR432" s="77">
        <f t="shared" si="273"/>
        <v>0</v>
      </c>
      <c r="AS432" s="77">
        <f t="shared" si="273"/>
        <v>0</v>
      </c>
      <c r="AT432" s="77">
        <f t="shared" si="273"/>
        <v>0</v>
      </c>
      <c r="AU432" s="77">
        <f t="shared" ref="AT432:BA433" si="274">AU433</f>
        <v>0</v>
      </c>
      <c r="AV432" s="77">
        <f t="shared" si="274"/>
        <v>0</v>
      </c>
      <c r="AW432" s="77">
        <f t="shared" si="274"/>
        <v>0</v>
      </c>
      <c r="AX432" s="77">
        <f t="shared" si="274"/>
        <v>0</v>
      </c>
      <c r="AY432" s="77">
        <f t="shared" si="274"/>
        <v>0</v>
      </c>
      <c r="AZ432" s="77">
        <f t="shared" si="274"/>
        <v>0</v>
      </c>
      <c r="BA432" s="77">
        <f t="shared" si="274"/>
        <v>0</v>
      </c>
      <c r="BB432" s="103">
        <v>0</v>
      </c>
      <c r="BC432" s="103">
        <v>0</v>
      </c>
    </row>
    <row r="433" spans="1:55" s="11" customFormat="1" ht="27.75" hidden="1" customHeight="1" x14ac:dyDescent="0.25">
      <c r="A433" s="15" t="s">
        <v>356</v>
      </c>
      <c r="B433" s="15"/>
      <c r="C433" s="15"/>
      <c r="D433" s="15"/>
      <c r="E433" s="12">
        <v>852</v>
      </c>
      <c r="F433" s="63" t="s">
        <v>406</v>
      </c>
      <c r="G433" s="63" t="s">
        <v>330</v>
      </c>
      <c r="H433" s="60" t="s">
        <v>614</v>
      </c>
      <c r="I433" s="63" t="s">
        <v>357</v>
      </c>
      <c r="J433" s="77">
        <f t="shared" si="273"/>
        <v>0</v>
      </c>
      <c r="K433" s="77">
        <f t="shared" si="273"/>
        <v>0</v>
      </c>
      <c r="L433" s="77">
        <f t="shared" si="273"/>
        <v>0</v>
      </c>
      <c r="M433" s="77">
        <f t="shared" si="273"/>
        <v>0</v>
      </c>
      <c r="N433" s="77">
        <f t="shared" si="273"/>
        <v>0</v>
      </c>
      <c r="O433" s="77">
        <f t="shared" si="273"/>
        <v>0</v>
      </c>
      <c r="P433" s="77">
        <f t="shared" si="273"/>
        <v>0</v>
      </c>
      <c r="Q433" s="77">
        <f t="shared" si="273"/>
        <v>0</v>
      </c>
      <c r="R433" s="77">
        <f t="shared" si="273"/>
        <v>0</v>
      </c>
      <c r="S433" s="77">
        <f t="shared" si="273"/>
        <v>0</v>
      </c>
      <c r="T433" s="77">
        <f t="shared" si="273"/>
        <v>0</v>
      </c>
      <c r="U433" s="77">
        <f t="shared" si="273"/>
        <v>0</v>
      </c>
      <c r="V433" s="77">
        <f t="shared" si="273"/>
        <v>0</v>
      </c>
      <c r="W433" s="77">
        <f t="shared" si="273"/>
        <v>0</v>
      </c>
      <c r="X433" s="77">
        <f t="shared" si="273"/>
        <v>0</v>
      </c>
      <c r="Y433" s="77">
        <f t="shared" si="273"/>
        <v>0</v>
      </c>
      <c r="Z433" s="77">
        <f t="shared" si="273"/>
        <v>0</v>
      </c>
      <c r="AA433" s="77">
        <f t="shared" si="273"/>
        <v>0</v>
      </c>
      <c r="AB433" s="77">
        <f t="shared" si="273"/>
        <v>0</v>
      </c>
      <c r="AC433" s="77">
        <f t="shared" si="273"/>
        <v>0</v>
      </c>
      <c r="AD433" s="77">
        <f t="shared" si="273"/>
        <v>0</v>
      </c>
      <c r="AE433" s="77">
        <f t="shared" si="273"/>
        <v>0</v>
      </c>
      <c r="AF433" s="77">
        <f t="shared" si="273"/>
        <v>0</v>
      </c>
      <c r="AG433" s="77">
        <f t="shared" si="273"/>
        <v>0</v>
      </c>
      <c r="AH433" s="77">
        <f t="shared" si="273"/>
        <v>0</v>
      </c>
      <c r="AI433" s="77">
        <f t="shared" si="273"/>
        <v>0</v>
      </c>
      <c r="AJ433" s="77">
        <f t="shared" si="273"/>
        <v>0</v>
      </c>
      <c r="AK433" s="77">
        <f t="shared" si="273"/>
        <v>0</v>
      </c>
      <c r="AL433" s="77">
        <f t="shared" si="273"/>
        <v>0</v>
      </c>
      <c r="AM433" s="77">
        <f t="shared" si="273"/>
        <v>0</v>
      </c>
      <c r="AN433" s="77">
        <f t="shared" si="273"/>
        <v>0</v>
      </c>
      <c r="AO433" s="77">
        <f t="shared" si="273"/>
        <v>0</v>
      </c>
      <c r="AP433" s="77">
        <f t="shared" si="273"/>
        <v>0</v>
      </c>
      <c r="AQ433" s="77">
        <f t="shared" si="273"/>
        <v>0</v>
      </c>
      <c r="AR433" s="77">
        <f t="shared" si="273"/>
        <v>0</v>
      </c>
      <c r="AS433" s="77">
        <f t="shared" si="273"/>
        <v>0</v>
      </c>
      <c r="AT433" s="77">
        <f t="shared" si="274"/>
        <v>0</v>
      </c>
      <c r="AU433" s="77">
        <f t="shared" si="274"/>
        <v>0</v>
      </c>
      <c r="AV433" s="77">
        <f t="shared" si="274"/>
        <v>0</v>
      </c>
      <c r="AW433" s="77">
        <f t="shared" si="274"/>
        <v>0</v>
      </c>
      <c r="AX433" s="77">
        <f t="shared" si="274"/>
        <v>0</v>
      </c>
      <c r="AY433" s="77">
        <f t="shared" si="274"/>
        <v>0</v>
      </c>
      <c r="AZ433" s="77">
        <f t="shared" si="274"/>
        <v>0</v>
      </c>
      <c r="BA433" s="77">
        <f t="shared" si="274"/>
        <v>0</v>
      </c>
      <c r="BB433" s="103">
        <v>0</v>
      </c>
      <c r="BC433" s="103">
        <v>0</v>
      </c>
    </row>
    <row r="434" spans="1:55" s="11" customFormat="1" ht="27.75" hidden="1" customHeight="1" x14ac:dyDescent="0.25">
      <c r="A434" s="15" t="s">
        <v>611</v>
      </c>
      <c r="B434" s="15"/>
      <c r="C434" s="15"/>
      <c r="D434" s="15"/>
      <c r="E434" s="12">
        <v>852</v>
      </c>
      <c r="F434" s="63" t="s">
        <v>406</v>
      </c>
      <c r="G434" s="63" t="s">
        <v>330</v>
      </c>
      <c r="H434" s="60" t="s">
        <v>614</v>
      </c>
      <c r="I434" s="63" t="s">
        <v>612</v>
      </c>
      <c r="J434" s="77">
        <f>'3.ВС'!J448</f>
        <v>0</v>
      </c>
      <c r="K434" s="77">
        <f>'3.ВС'!K448</f>
        <v>0</v>
      </c>
      <c r="L434" s="77">
        <f>'3.ВС'!L448</f>
        <v>0</v>
      </c>
      <c r="M434" s="77">
        <f>'3.ВС'!M448</f>
        <v>0</v>
      </c>
      <c r="N434" s="77">
        <f>'3.ВС'!N448</f>
        <v>0</v>
      </c>
      <c r="O434" s="77">
        <f>'3.ВС'!O448</f>
        <v>0</v>
      </c>
      <c r="P434" s="77">
        <f>'3.ВС'!P448</f>
        <v>0</v>
      </c>
      <c r="Q434" s="77">
        <f>'3.ВС'!Q448</f>
        <v>0</v>
      </c>
      <c r="R434" s="77">
        <f>'3.ВС'!R448</f>
        <v>0</v>
      </c>
      <c r="S434" s="77">
        <f>'3.ВС'!S448</f>
        <v>0</v>
      </c>
      <c r="T434" s="77">
        <f>'3.ВС'!T448</f>
        <v>0</v>
      </c>
      <c r="U434" s="77">
        <f>'3.ВС'!U448</f>
        <v>0</v>
      </c>
      <c r="V434" s="77">
        <f>'3.ВС'!V448</f>
        <v>0</v>
      </c>
      <c r="W434" s="77">
        <f>'3.ВС'!W448</f>
        <v>0</v>
      </c>
      <c r="X434" s="77">
        <f>'3.ВС'!X448</f>
        <v>0</v>
      </c>
      <c r="Y434" s="77">
        <f>'3.ВС'!Y448</f>
        <v>0</v>
      </c>
      <c r="Z434" s="77">
        <f>'3.ВС'!Z448</f>
        <v>0</v>
      </c>
      <c r="AA434" s="77">
        <f>'3.ВС'!AA448</f>
        <v>0</v>
      </c>
      <c r="AB434" s="77">
        <f>'3.ВС'!AB448</f>
        <v>0</v>
      </c>
      <c r="AC434" s="77">
        <f>'3.ВС'!AC448</f>
        <v>0</v>
      </c>
      <c r="AD434" s="77">
        <f>'3.ВС'!AD448</f>
        <v>0</v>
      </c>
      <c r="AE434" s="77">
        <f>'3.ВС'!AE448</f>
        <v>0</v>
      </c>
      <c r="AF434" s="77">
        <f>'3.ВС'!AF448</f>
        <v>0</v>
      </c>
      <c r="AG434" s="77">
        <f>'3.ВС'!AG448</f>
        <v>0</v>
      </c>
      <c r="AH434" s="77">
        <f>'3.ВС'!AH448</f>
        <v>0</v>
      </c>
      <c r="AI434" s="77">
        <f>'3.ВС'!AI448</f>
        <v>0</v>
      </c>
      <c r="AJ434" s="77">
        <f>'3.ВС'!AJ448</f>
        <v>0</v>
      </c>
      <c r="AK434" s="77">
        <f>'3.ВС'!AK448</f>
        <v>0</v>
      </c>
      <c r="AL434" s="77">
        <f>'3.ВС'!AL448</f>
        <v>0</v>
      </c>
      <c r="AM434" s="77">
        <f>'3.ВС'!AM448</f>
        <v>0</v>
      </c>
      <c r="AN434" s="77">
        <f>'3.ВС'!AN448</f>
        <v>0</v>
      </c>
      <c r="AO434" s="77">
        <f>'3.ВС'!AO448</f>
        <v>0</v>
      </c>
      <c r="AP434" s="77">
        <f>'3.ВС'!AP448</f>
        <v>0</v>
      </c>
      <c r="AQ434" s="77">
        <f>'3.ВС'!AQ448</f>
        <v>0</v>
      </c>
      <c r="AR434" s="77">
        <f>'3.ВС'!AR448</f>
        <v>0</v>
      </c>
      <c r="AS434" s="77">
        <f>'3.ВС'!AS448</f>
        <v>0</v>
      </c>
      <c r="AT434" s="77">
        <f>'3.ВС'!AT448</f>
        <v>0</v>
      </c>
      <c r="AU434" s="77">
        <f>'3.ВС'!AU448</f>
        <v>0</v>
      </c>
      <c r="AV434" s="77">
        <f>'3.ВС'!AV448</f>
        <v>0</v>
      </c>
      <c r="AW434" s="77">
        <f>'3.ВС'!AW448</f>
        <v>0</v>
      </c>
      <c r="AX434" s="77">
        <f>'3.ВС'!AX448</f>
        <v>0</v>
      </c>
      <c r="AY434" s="77">
        <f>'3.ВС'!AY448</f>
        <v>0</v>
      </c>
      <c r="AZ434" s="77">
        <f>'3.ВС'!AZ448</f>
        <v>0</v>
      </c>
      <c r="BA434" s="77">
        <f>'3.ВС'!BA448</f>
        <v>0</v>
      </c>
      <c r="BB434" s="103">
        <v>0</v>
      </c>
      <c r="BC434" s="103">
        <v>0</v>
      </c>
    </row>
    <row r="435" spans="1:55" s="116" customFormat="1" ht="30.75" customHeight="1" x14ac:dyDescent="0.25">
      <c r="A435" s="13" t="s">
        <v>529</v>
      </c>
      <c r="B435" s="111"/>
      <c r="C435" s="111"/>
      <c r="D435" s="111"/>
      <c r="E435" s="128">
        <v>852</v>
      </c>
      <c r="F435" s="113" t="s">
        <v>406</v>
      </c>
      <c r="G435" s="113" t="s">
        <v>530</v>
      </c>
      <c r="H435" s="119"/>
      <c r="I435" s="113"/>
      <c r="J435" s="76">
        <f>J436+J439</f>
        <v>47000</v>
      </c>
      <c r="K435" s="76">
        <f t="shared" ref="K435:BA435" si="275">K436+K439</f>
        <v>47000</v>
      </c>
      <c r="L435" s="76">
        <f t="shared" si="275"/>
        <v>0</v>
      </c>
      <c r="M435" s="76">
        <f t="shared" si="275"/>
        <v>0</v>
      </c>
      <c r="N435" s="76">
        <f t="shared" si="275"/>
        <v>20000</v>
      </c>
      <c r="O435" s="76">
        <f t="shared" si="275"/>
        <v>0</v>
      </c>
      <c r="P435" s="76">
        <f t="shared" si="275"/>
        <v>20000</v>
      </c>
      <c r="Q435" s="76">
        <f t="shared" si="275"/>
        <v>0</v>
      </c>
      <c r="R435" s="76">
        <f t="shared" si="275"/>
        <v>67000</v>
      </c>
      <c r="S435" s="76">
        <f t="shared" si="275"/>
        <v>47000</v>
      </c>
      <c r="T435" s="76">
        <f t="shared" si="275"/>
        <v>20000</v>
      </c>
      <c r="U435" s="76">
        <f t="shared" si="275"/>
        <v>0</v>
      </c>
      <c r="V435" s="76">
        <f t="shared" si="275"/>
        <v>56000</v>
      </c>
      <c r="W435" s="76">
        <f t="shared" si="275"/>
        <v>-4000</v>
      </c>
      <c r="X435" s="76">
        <f t="shared" si="275"/>
        <v>60000</v>
      </c>
      <c r="Y435" s="76">
        <f t="shared" si="275"/>
        <v>0</v>
      </c>
      <c r="Z435" s="76">
        <f t="shared" si="275"/>
        <v>123000</v>
      </c>
      <c r="AA435" s="76">
        <f t="shared" si="275"/>
        <v>43000</v>
      </c>
      <c r="AB435" s="76">
        <f t="shared" si="275"/>
        <v>80000</v>
      </c>
      <c r="AC435" s="76">
        <f t="shared" si="275"/>
        <v>0</v>
      </c>
      <c r="AD435" s="76">
        <f t="shared" si="275"/>
        <v>58000</v>
      </c>
      <c r="AE435" s="76">
        <f t="shared" si="275"/>
        <v>58000</v>
      </c>
      <c r="AF435" s="76">
        <f t="shared" si="275"/>
        <v>0</v>
      </c>
      <c r="AG435" s="76">
        <f t="shared" si="275"/>
        <v>0</v>
      </c>
      <c r="AH435" s="76">
        <f t="shared" si="275"/>
        <v>0</v>
      </c>
      <c r="AI435" s="76">
        <f t="shared" si="275"/>
        <v>0</v>
      </c>
      <c r="AJ435" s="76">
        <f t="shared" si="275"/>
        <v>0</v>
      </c>
      <c r="AK435" s="76">
        <f t="shared" si="275"/>
        <v>0</v>
      </c>
      <c r="AL435" s="76">
        <f t="shared" si="275"/>
        <v>58000</v>
      </c>
      <c r="AM435" s="76">
        <f t="shared" si="275"/>
        <v>58000</v>
      </c>
      <c r="AN435" s="76">
        <f t="shared" si="275"/>
        <v>0</v>
      </c>
      <c r="AO435" s="76">
        <f t="shared" si="275"/>
        <v>0</v>
      </c>
      <c r="AP435" s="76">
        <f t="shared" si="275"/>
        <v>58000</v>
      </c>
      <c r="AQ435" s="76">
        <f t="shared" si="275"/>
        <v>58000</v>
      </c>
      <c r="AR435" s="76">
        <f t="shared" si="275"/>
        <v>0</v>
      </c>
      <c r="AS435" s="76">
        <f t="shared" si="275"/>
        <v>0</v>
      </c>
      <c r="AT435" s="76">
        <f t="shared" si="275"/>
        <v>0</v>
      </c>
      <c r="AU435" s="76">
        <f t="shared" si="275"/>
        <v>0</v>
      </c>
      <c r="AV435" s="76">
        <f t="shared" si="275"/>
        <v>0</v>
      </c>
      <c r="AW435" s="76">
        <f t="shared" si="275"/>
        <v>0</v>
      </c>
      <c r="AX435" s="76">
        <f t="shared" si="275"/>
        <v>58000</v>
      </c>
      <c r="AY435" s="76">
        <f t="shared" si="275"/>
        <v>58000</v>
      </c>
      <c r="AZ435" s="76">
        <f t="shared" si="275"/>
        <v>0</v>
      </c>
      <c r="BA435" s="76">
        <f t="shared" si="275"/>
        <v>0</v>
      </c>
      <c r="BB435" s="123">
        <v>0</v>
      </c>
      <c r="BC435" s="123">
        <v>0</v>
      </c>
    </row>
    <row r="436" spans="1:55" s="11" customFormat="1" ht="122.25" customHeight="1" x14ac:dyDescent="0.25">
      <c r="A436" s="15" t="s">
        <v>615</v>
      </c>
      <c r="B436" s="27"/>
      <c r="C436" s="27"/>
      <c r="D436" s="27"/>
      <c r="E436" s="12">
        <v>852</v>
      </c>
      <c r="F436" s="62" t="s">
        <v>406</v>
      </c>
      <c r="G436" s="62" t="s">
        <v>530</v>
      </c>
      <c r="H436" s="60" t="s">
        <v>616</v>
      </c>
      <c r="I436" s="63"/>
      <c r="J436" s="77">
        <f t="shared" ref="J436:AT437" si="276">J437</f>
        <v>47000</v>
      </c>
      <c r="K436" s="77">
        <f t="shared" si="276"/>
        <v>47000</v>
      </c>
      <c r="L436" s="77">
        <f t="shared" si="276"/>
        <v>0</v>
      </c>
      <c r="M436" s="77">
        <f t="shared" si="276"/>
        <v>0</v>
      </c>
      <c r="N436" s="77">
        <f t="shared" si="276"/>
        <v>0</v>
      </c>
      <c r="O436" s="77">
        <f t="shared" si="276"/>
        <v>0</v>
      </c>
      <c r="P436" s="77">
        <f t="shared" si="276"/>
        <v>0</v>
      </c>
      <c r="Q436" s="77">
        <f t="shared" si="276"/>
        <v>0</v>
      </c>
      <c r="R436" s="77">
        <f t="shared" si="276"/>
        <v>47000</v>
      </c>
      <c r="S436" s="77">
        <f t="shared" si="276"/>
        <v>47000</v>
      </c>
      <c r="T436" s="77">
        <f t="shared" si="276"/>
        <v>0</v>
      </c>
      <c r="U436" s="77">
        <f t="shared" si="276"/>
        <v>0</v>
      </c>
      <c r="V436" s="77">
        <f t="shared" si="276"/>
        <v>-4000</v>
      </c>
      <c r="W436" s="77">
        <f t="shared" si="276"/>
        <v>-4000</v>
      </c>
      <c r="X436" s="77">
        <f t="shared" si="276"/>
        <v>0</v>
      </c>
      <c r="Y436" s="77">
        <f t="shared" si="276"/>
        <v>0</v>
      </c>
      <c r="Z436" s="77">
        <f t="shared" si="276"/>
        <v>43000</v>
      </c>
      <c r="AA436" s="77">
        <f t="shared" si="276"/>
        <v>43000</v>
      </c>
      <c r="AB436" s="77">
        <f t="shared" si="276"/>
        <v>0</v>
      </c>
      <c r="AC436" s="77">
        <f t="shared" si="276"/>
        <v>0</v>
      </c>
      <c r="AD436" s="77">
        <f t="shared" si="276"/>
        <v>58000</v>
      </c>
      <c r="AE436" s="77">
        <f t="shared" si="276"/>
        <v>58000</v>
      </c>
      <c r="AF436" s="77">
        <f t="shared" si="276"/>
        <v>0</v>
      </c>
      <c r="AG436" s="77">
        <f t="shared" si="276"/>
        <v>0</v>
      </c>
      <c r="AH436" s="77">
        <f t="shared" si="276"/>
        <v>0</v>
      </c>
      <c r="AI436" s="77">
        <f t="shared" si="276"/>
        <v>0</v>
      </c>
      <c r="AJ436" s="77">
        <f t="shared" si="276"/>
        <v>0</v>
      </c>
      <c r="AK436" s="77">
        <f t="shared" si="276"/>
        <v>0</v>
      </c>
      <c r="AL436" s="77">
        <f t="shared" si="276"/>
        <v>58000</v>
      </c>
      <c r="AM436" s="77">
        <f t="shared" si="276"/>
        <v>58000</v>
      </c>
      <c r="AN436" s="77">
        <f t="shared" si="276"/>
        <v>0</v>
      </c>
      <c r="AO436" s="77">
        <f t="shared" si="276"/>
        <v>0</v>
      </c>
      <c r="AP436" s="77">
        <f t="shared" si="276"/>
        <v>58000</v>
      </c>
      <c r="AQ436" s="77">
        <f t="shared" si="276"/>
        <v>58000</v>
      </c>
      <c r="AR436" s="77">
        <f t="shared" si="276"/>
        <v>0</v>
      </c>
      <c r="AS436" s="77">
        <f t="shared" si="276"/>
        <v>0</v>
      </c>
      <c r="AT436" s="77">
        <f t="shared" si="276"/>
        <v>0</v>
      </c>
      <c r="AU436" s="77">
        <f t="shared" ref="AT436:BA437" si="277">AU437</f>
        <v>0</v>
      </c>
      <c r="AV436" s="77">
        <f t="shared" si="277"/>
        <v>0</v>
      </c>
      <c r="AW436" s="77">
        <f t="shared" si="277"/>
        <v>0</v>
      </c>
      <c r="AX436" s="77">
        <f t="shared" si="277"/>
        <v>58000</v>
      </c>
      <c r="AY436" s="77">
        <f t="shared" si="277"/>
        <v>58000</v>
      </c>
      <c r="AZ436" s="77">
        <f t="shared" si="277"/>
        <v>0</v>
      </c>
      <c r="BA436" s="77">
        <f t="shared" si="277"/>
        <v>0</v>
      </c>
      <c r="BB436" s="103">
        <v>0</v>
      </c>
      <c r="BC436" s="103">
        <v>0</v>
      </c>
    </row>
    <row r="437" spans="1:55" s="11" customFormat="1" ht="45" customHeight="1" x14ac:dyDescent="0.25">
      <c r="A437" s="27" t="s">
        <v>337</v>
      </c>
      <c r="B437" s="27"/>
      <c r="C437" s="27"/>
      <c r="D437" s="27"/>
      <c r="E437" s="12">
        <v>852</v>
      </c>
      <c r="F437" s="62" t="s">
        <v>406</v>
      </c>
      <c r="G437" s="62" t="s">
        <v>530</v>
      </c>
      <c r="H437" s="60" t="s">
        <v>616</v>
      </c>
      <c r="I437" s="63" t="s">
        <v>338</v>
      </c>
      <c r="J437" s="77">
        <f t="shared" si="276"/>
        <v>47000</v>
      </c>
      <c r="K437" s="77">
        <f t="shared" si="276"/>
        <v>47000</v>
      </c>
      <c r="L437" s="77">
        <f t="shared" si="276"/>
        <v>0</v>
      </c>
      <c r="M437" s="77">
        <f t="shared" si="276"/>
        <v>0</v>
      </c>
      <c r="N437" s="77">
        <f t="shared" si="276"/>
        <v>0</v>
      </c>
      <c r="O437" s="77">
        <f t="shared" si="276"/>
        <v>0</v>
      </c>
      <c r="P437" s="77">
        <f t="shared" si="276"/>
        <v>0</v>
      </c>
      <c r="Q437" s="77">
        <f t="shared" si="276"/>
        <v>0</v>
      </c>
      <c r="R437" s="77">
        <f t="shared" si="276"/>
        <v>47000</v>
      </c>
      <c r="S437" s="77">
        <f t="shared" si="276"/>
        <v>47000</v>
      </c>
      <c r="T437" s="77">
        <f t="shared" si="276"/>
        <v>0</v>
      </c>
      <c r="U437" s="77">
        <f t="shared" si="276"/>
        <v>0</v>
      </c>
      <c r="V437" s="77">
        <f t="shared" si="276"/>
        <v>-4000</v>
      </c>
      <c r="W437" s="77">
        <f t="shared" si="276"/>
        <v>-4000</v>
      </c>
      <c r="X437" s="77">
        <f t="shared" si="276"/>
        <v>0</v>
      </c>
      <c r="Y437" s="77">
        <f t="shared" si="276"/>
        <v>0</v>
      </c>
      <c r="Z437" s="77">
        <f t="shared" si="276"/>
        <v>43000</v>
      </c>
      <c r="AA437" s="77">
        <f t="shared" si="276"/>
        <v>43000</v>
      </c>
      <c r="AB437" s="77">
        <f t="shared" si="276"/>
        <v>0</v>
      </c>
      <c r="AC437" s="77">
        <f t="shared" si="276"/>
        <v>0</v>
      </c>
      <c r="AD437" s="77">
        <f t="shared" si="276"/>
        <v>58000</v>
      </c>
      <c r="AE437" s="77">
        <f t="shared" si="276"/>
        <v>58000</v>
      </c>
      <c r="AF437" s="77">
        <f t="shared" si="276"/>
        <v>0</v>
      </c>
      <c r="AG437" s="77">
        <f t="shared" si="276"/>
        <v>0</v>
      </c>
      <c r="AH437" s="77">
        <f t="shared" si="276"/>
        <v>0</v>
      </c>
      <c r="AI437" s="77">
        <f t="shared" si="276"/>
        <v>0</v>
      </c>
      <c r="AJ437" s="77">
        <f t="shared" si="276"/>
        <v>0</v>
      </c>
      <c r="AK437" s="77">
        <f t="shared" si="276"/>
        <v>0</v>
      </c>
      <c r="AL437" s="77">
        <f t="shared" si="276"/>
        <v>58000</v>
      </c>
      <c r="AM437" s="77">
        <f t="shared" si="276"/>
        <v>58000</v>
      </c>
      <c r="AN437" s="77">
        <f t="shared" si="276"/>
        <v>0</v>
      </c>
      <c r="AO437" s="77">
        <f t="shared" si="276"/>
        <v>0</v>
      </c>
      <c r="AP437" s="77">
        <f t="shared" si="276"/>
        <v>58000</v>
      </c>
      <c r="AQ437" s="77">
        <f t="shared" si="276"/>
        <v>58000</v>
      </c>
      <c r="AR437" s="77">
        <f t="shared" si="276"/>
        <v>0</v>
      </c>
      <c r="AS437" s="77">
        <f t="shared" si="276"/>
        <v>0</v>
      </c>
      <c r="AT437" s="77">
        <f t="shared" si="277"/>
        <v>0</v>
      </c>
      <c r="AU437" s="77">
        <f t="shared" si="277"/>
        <v>0</v>
      </c>
      <c r="AV437" s="77">
        <f t="shared" si="277"/>
        <v>0</v>
      </c>
      <c r="AW437" s="77">
        <f t="shared" si="277"/>
        <v>0</v>
      </c>
      <c r="AX437" s="77">
        <f t="shared" si="277"/>
        <v>58000</v>
      </c>
      <c r="AY437" s="77">
        <f t="shared" si="277"/>
        <v>58000</v>
      </c>
      <c r="AZ437" s="77">
        <f t="shared" si="277"/>
        <v>0</v>
      </c>
      <c r="BA437" s="77">
        <f t="shared" si="277"/>
        <v>0</v>
      </c>
      <c r="BB437" s="103">
        <v>0</v>
      </c>
      <c r="BC437" s="103">
        <v>0</v>
      </c>
    </row>
    <row r="438" spans="1:55" s="11" customFormat="1" ht="45.75" customHeight="1" x14ac:dyDescent="0.25">
      <c r="A438" s="27" t="s">
        <v>339</v>
      </c>
      <c r="B438" s="27"/>
      <c r="C438" s="27"/>
      <c r="D438" s="27"/>
      <c r="E438" s="12">
        <v>852</v>
      </c>
      <c r="F438" s="62" t="s">
        <v>406</v>
      </c>
      <c r="G438" s="62" t="s">
        <v>530</v>
      </c>
      <c r="H438" s="60" t="s">
        <v>616</v>
      </c>
      <c r="I438" s="63" t="s">
        <v>340</v>
      </c>
      <c r="J438" s="77">
        <f>'3.ВС'!J452</f>
        <v>47000</v>
      </c>
      <c r="K438" s="77">
        <f>'3.ВС'!K452</f>
        <v>47000</v>
      </c>
      <c r="L438" s="77">
        <f>'3.ВС'!L452</f>
        <v>0</v>
      </c>
      <c r="M438" s="77">
        <f>'3.ВС'!M452</f>
        <v>0</v>
      </c>
      <c r="N438" s="77">
        <f>'3.ВС'!N452</f>
        <v>0</v>
      </c>
      <c r="O438" s="77">
        <f>'3.ВС'!O452</f>
        <v>0</v>
      </c>
      <c r="P438" s="77">
        <f>'3.ВС'!P452</f>
        <v>0</v>
      </c>
      <c r="Q438" s="77">
        <f>'3.ВС'!Q452</f>
        <v>0</v>
      </c>
      <c r="R438" s="77">
        <f>'3.ВС'!R452</f>
        <v>47000</v>
      </c>
      <c r="S438" s="77">
        <f>'3.ВС'!S452</f>
        <v>47000</v>
      </c>
      <c r="T438" s="77">
        <f>'3.ВС'!T452</f>
        <v>0</v>
      </c>
      <c r="U438" s="77">
        <f>'3.ВС'!U452</f>
        <v>0</v>
      </c>
      <c r="V438" s="77">
        <f>'3.ВС'!V452</f>
        <v>-4000</v>
      </c>
      <c r="W438" s="77">
        <f>'3.ВС'!W452</f>
        <v>-4000</v>
      </c>
      <c r="X438" s="77">
        <f>'3.ВС'!X452</f>
        <v>0</v>
      </c>
      <c r="Y438" s="77">
        <f>'3.ВС'!Y452</f>
        <v>0</v>
      </c>
      <c r="Z438" s="77">
        <f>'3.ВС'!Z452</f>
        <v>43000</v>
      </c>
      <c r="AA438" s="77">
        <f>'3.ВС'!AA452</f>
        <v>43000</v>
      </c>
      <c r="AB438" s="77">
        <f>'3.ВС'!AB452</f>
        <v>0</v>
      </c>
      <c r="AC438" s="77">
        <f>'3.ВС'!AC452</f>
        <v>0</v>
      </c>
      <c r="AD438" s="77">
        <f>'3.ВС'!AD452</f>
        <v>58000</v>
      </c>
      <c r="AE438" s="77">
        <f>'3.ВС'!AE452</f>
        <v>58000</v>
      </c>
      <c r="AF438" s="77">
        <f>'3.ВС'!AF452</f>
        <v>0</v>
      </c>
      <c r="AG438" s="77">
        <f>'3.ВС'!AG452</f>
        <v>0</v>
      </c>
      <c r="AH438" s="77">
        <f>'3.ВС'!AH452</f>
        <v>0</v>
      </c>
      <c r="AI438" s="77">
        <f>'3.ВС'!AI452</f>
        <v>0</v>
      </c>
      <c r="AJ438" s="77">
        <f>'3.ВС'!AJ452</f>
        <v>0</v>
      </c>
      <c r="AK438" s="77">
        <f>'3.ВС'!AK452</f>
        <v>0</v>
      </c>
      <c r="AL438" s="77">
        <f>'3.ВС'!AL452</f>
        <v>58000</v>
      </c>
      <c r="AM438" s="77">
        <f>'3.ВС'!AM452</f>
        <v>58000</v>
      </c>
      <c r="AN438" s="77">
        <f>'3.ВС'!AN452</f>
        <v>0</v>
      </c>
      <c r="AO438" s="77">
        <f>'3.ВС'!AO452</f>
        <v>0</v>
      </c>
      <c r="AP438" s="77">
        <f>'3.ВС'!AP452</f>
        <v>58000</v>
      </c>
      <c r="AQ438" s="77">
        <f>'3.ВС'!AQ452</f>
        <v>58000</v>
      </c>
      <c r="AR438" s="77">
        <f>'3.ВС'!AR452</f>
        <v>0</v>
      </c>
      <c r="AS438" s="77">
        <f>'3.ВС'!AS452</f>
        <v>0</v>
      </c>
      <c r="AT438" s="77">
        <f>'3.ВС'!AT452</f>
        <v>0</v>
      </c>
      <c r="AU438" s="77">
        <f>'3.ВС'!AU452</f>
        <v>0</v>
      </c>
      <c r="AV438" s="77">
        <f>'3.ВС'!AV452</f>
        <v>0</v>
      </c>
      <c r="AW438" s="77">
        <f>'3.ВС'!AW452</f>
        <v>0</v>
      </c>
      <c r="AX438" s="77">
        <f>'3.ВС'!AX452</f>
        <v>58000</v>
      </c>
      <c r="AY438" s="77">
        <f>'3.ВС'!AY452</f>
        <v>58000</v>
      </c>
      <c r="AZ438" s="77">
        <f>'3.ВС'!AZ452</f>
        <v>0</v>
      </c>
      <c r="BA438" s="77">
        <f>'3.ВС'!BA452</f>
        <v>0</v>
      </c>
      <c r="BB438" s="103">
        <v>0</v>
      </c>
      <c r="BC438" s="103">
        <v>0</v>
      </c>
    </row>
    <row r="439" spans="1:55" s="11" customFormat="1" ht="17.25" customHeight="1" x14ac:dyDescent="0.25">
      <c r="A439" s="15" t="s">
        <v>531</v>
      </c>
      <c r="B439" s="27"/>
      <c r="C439" s="27"/>
      <c r="D439" s="103"/>
      <c r="E439" s="12">
        <v>851</v>
      </c>
      <c r="F439" s="63" t="s">
        <v>406</v>
      </c>
      <c r="G439" s="63" t="s">
        <v>530</v>
      </c>
      <c r="H439" s="62" t="s">
        <v>532</v>
      </c>
      <c r="I439" s="63"/>
      <c r="J439" s="77">
        <f t="shared" ref="J439:AT440" si="278">J440</f>
        <v>0</v>
      </c>
      <c r="K439" s="77">
        <f t="shared" si="278"/>
        <v>0</v>
      </c>
      <c r="L439" s="77">
        <f t="shared" si="278"/>
        <v>0</v>
      </c>
      <c r="M439" s="77">
        <f t="shared" si="278"/>
        <v>0</v>
      </c>
      <c r="N439" s="77">
        <f t="shared" si="278"/>
        <v>20000</v>
      </c>
      <c r="O439" s="77">
        <f t="shared" si="278"/>
        <v>0</v>
      </c>
      <c r="P439" s="77">
        <f t="shared" si="278"/>
        <v>20000</v>
      </c>
      <c r="Q439" s="77">
        <f t="shared" si="278"/>
        <v>0</v>
      </c>
      <c r="R439" s="77">
        <f t="shared" si="278"/>
        <v>20000</v>
      </c>
      <c r="S439" s="77">
        <f t="shared" si="278"/>
        <v>0</v>
      </c>
      <c r="T439" s="77">
        <f t="shared" si="278"/>
        <v>20000</v>
      </c>
      <c r="U439" s="77">
        <f t="shared" si="278"/>
        <v>0</v>
      </c>
      <c r="V439" s="77">
        <f t="shared" si="278"/>
        <v>60000</v>
      </c>
      <c r="W439" s="77">
        <f t="shared" si="278"/>
        <v>0</v>
      </c>
      <c r="X439" s="77">
        <f t="shared" si="278"/>
        <v>60000</v>
      </c>
      <c r="Y439" s="77">
        <f t="shared" si="278"/>
        <v>0</v>
      </c>
      <c r="Z439" s="77">
        <f t="shared" si="278"/>
        <v>80000</v>
      </c>
      <c r="AA439" s="77">
        <f t="shared" si="278"/>
        <v>0</v>
      </c>
      <c r="AB439" s="77">
        <f t="shared" si="278"/>
        <v>80000</v>
      </c>
      <c r="AC439" s="77">
        <f t="shared" si="278"/>
        <v>0</v>
      </c>
      <c r="AD439" s="77">
        <f t="shared" si="278"/>
        <v>0</v>
      </c>
      <c r="AE439" s="77">
        <f t="shared" si="278"/>
        <v>0</v>
      </c>
      <c r="AF439" s="77">
        <f t="shared" si="278"/>
        <v>0</v>
      </c>
      <c r="AG439" s="77">
        <f t="shared" si="278"/>
        <v>0</v>
      </c>
      <c r="AH439" s="77">
        <f t="shared" si="278"/>
        <v>0</v>
      </c>
      <c r="AI439" s="77">
        <f t="shared" si="278"/>
        <v>0</v>
      </c>
      <c r="AJ439" s="77">
        <f t="shared" si="278"/>
        <v>0</v>
      </c>
      <c r="AK439" s="77">
        <f t="shared" si="278"/>
        <v>0</v>
      </c>
      <c r="AL439" s="77">
        <f t="shared" si="278"/>
        <v>0</v>
      </c>
      <c r="AM439" s="77">
        <f t="shared" si="278"/>
        <v>0</v>
      </c>
      <c r="AN439" s="77">
        <f t="shared" si="278"/>
        <v>0</v>
      </c>
      <c r="AO439" s="77">
        <f t="shared" si="278"/>
        <v>0</v>
      </c>
      <c r="AP439" s="77">
        <f t="shared" si="278"/>
        <v>0</v>
      </c>
      <c r="AQ439" s="77">
        <f t="shared" si="278"/>
        <v>0</v>
      </c>
      <c r="AR439" s="77">
        <f t="shared" si="278"/>
        <v>0</v>
      </c>
      <c r="AS439" s="77">
        <f t="shared" si="278"/>
        <v>0</v>
      </c>
      <c r="AT439" s="77">
        <f t="shared" si="278"/>
        <v>0</v>
      </c>
      <c r="AU439" s="77">
        <f t="shared" ref="AT439:BA440" si="279">AU440</f>
        <v>0</v>
      </c>
      <c r="AV439" s="77">
        <f t="shared" si="279"/>
        <v>0</v>
      </c>
      <c r="AW439" s="77">
        <f t="shared" si="279"/>
        <v>0</v>
      </c>
      <c r="AX439" s="77">
        <f t="shared" si="279"/>
        <v>0</v>
      </c>
      <c r="AY439" s="77">
        <f t="shared" si="279"/>
        <v>0</v>
      </c>
      <c r="AZ439" s="77">
        <f t="shared" si="279"/>
        <v>0</v>
      </c>
      <c r="BA439" s="77">
        <f t="shared" si="279"/>
        <v>0</v>
      </c>
      <c r="BB439" s="103">
        <v>0</v>
      </c>
      <c r="BC439" s="103">
        <v>0</v>
      </c>
    </row>
    <row r="440" spans="1:55" s="11" customFormat="1" ht="27.75" customHeight="1" x14ac:dyDescent="0.25">
      <c r="A440" s="15" t="s">
        <v>356</v>
      </c>
      <c r="B440" s="27"/>
      <c r="C440" s="27"/>
      <c r="D440" s="103"/>
      <c r="E440" s="12">
        <v>851</v>
      </c>
      <c r="F440" s="63" t="s">
        <v>406</v>
      </c>
      <c r="G440" s="63" t="s">
        <v>530</v>
      </c>
      <c r="H440" s="62" t="s">
        <v>532</v>
      </c>
      <c r="I440" s="63" t="s">
        <v>357</v>
      </c>
      <c r="J440" s="77">
        <f t="shared" si="278"/>
        <v>0</v>
      </c>
      <c r="K440" s="77">
        <f t="shared" si="278"/>
        <v>0</v>
      </c>
      <c r="L440" s="77">
        <f t="shared" si="278"/>
        <v>0</v>
      </c>
      <c r="M440" s="77">
        <f t="shared" si="278"/>
        <v>0</v>
      </c>
      <c r="N440" s="77">
        <f t="shared" si="278"/>
        <v>20000</v>
      </c>
      <c r="O440" s="77">
        <f t="shared" si="278"/>
        <v>0</v>
      </c>
      <c r="P440" s="77">
        <f t="shared" si="278"/>
        <v>20000</v>
      </c>
      <c r="Q440" s="77">
        <f t="shared" si="278"/>
        <v>0</v>
      </c>
      <c r="R440" s="77">
        <f t="shared" si="278"/>
        <v>20000</v>
      </c>
      <c r="S440" s="77">
        <f t="shared" si="278"/>
        <v>0</v>
      </c>
      <c r="T440" s="77">
        <f t="shared" si="278"/>
        <v>20000</v>
      </c>
      <c r="U440" s="77">
        <f t="shared" si="278"/>
        <v>0</v>
      </c>
      <c r="V440" s="77">
        <f t="shared" si="278"/>
        <v>60000</v>
      </c>
      <c r="W440" s="77">
        <f t="shared" si="278"/>
        <v>0</v>
      </c>
      <c r="X440" s="77">
        <f t="shared" si="278"/>
        <v>60000</v>
      </c>
      <c r="Y440" s="77">
        <f t="shared" si="278"/>
        <v>0</v>
      </c>
      <c r="Z440" s="77">
        <f t="shared" si="278"/>
        <v>80000</v>
      </c>
      <c r="AA440" s="77">
        <f t="shared" si="278"/>
        <v>0</v>
      </c>
      <c r="AB440" s="77">
        <f t="shared" si="278"/>
        <v>80000</v>
      </c>
      <c r="AC440" s="77">
        <f t="shared" si="278"/>
        <v>0</v>
      </c>
      <c r="AD440" s="77">
        <f t="shared" si="278"/>
        <v>0</v>
      </c>
      <c r="AE440" s="77">
        <f t="shared" si="278"/>
        <v>0</v>
      </c>
      <c r="AF440" s="77">
        <f t="shared" si="278"/>
        <v>0</v>
      </c>
      <c r="AG440" s="77">
        <f t="shared" si="278"/>
        <v>0</v>
      </c>
      <c r="AH440" s="77">
        <f t="shared" si="278"/>
        <v>0</v>
      </c>
      <c r="AI440" s="77">
        <f t="shared" si="278"/>
        <v>0</v>
      </c>
      <c r="AJ440" s="77">
        <f t="shared" si="278"/>
        <v>0</v>
      </c>
      <c r="AK440" s="77">
        <f t="shared" si="278"/>
        <v>0</v>
      </c>
      <c r="AL440" s="77">
        <f t="shared" si="278"/>
        <v>0</v>
      </c>
      <c r="AM440" s="77">
        <f t="shared" si="278"/>
        <v>0</v>
      </c>
      <c r="AN440" s="77">
        <f t="shared" si="278"/>
        <v>0</v>
      </c>
      <c r="AO440" s="77">
        <f t="shared" si="278"/>
        <v>0</v>
      </c>
      <c r="AP440" s="77">
        <f t="shared" si="278"/>
        <v>0</v>
      </c>
      <c r="AQ440" s="77">
        <f t="shared" si="278"/>
        <v>0</v>
      </c>
      <c r="AR440" s="77">
        <f t="shared" si="278"/>
        <v>0</v>
      </c>
      <c r="AS440" s="77">
        <f t="shared" si="278"/>
        <v>0</v>
      </c>
      <c r="AT440" s="77">
        <f t="shared" si="279"/>
        <v>0</v>
      </c>
      <c r="AU440" s="77">
        <f t="shared" si="279"/>
        <v>0</v>
      </c>
      <c r="AV440" s="77">
        <f t="shared" si="279"/>
        <v>0</v>
      </c>
      <c r="AW440" s="77">
        <f t="shared" si="279"/>
        <v>0</v>
      </c>
      <c r="AX440" s="77">
        <f t="shared" si="279"/>
        <v>0</v>
      </c>
      <c r="AY440" s="77">
        <f t="shared" si="279"/>
        <v>0</v>
      </c>
      <c r="AZ440" s="77">
        <f t="shared" si="279"/>
        <v>0</v>
      </c>
      <c r="BA440" s="77">
        <f t="shared" si="279"/>
        <v>0</v>
      </c>
      <c r="BB440" s="103">
        <v>0</v>
      </c>
      <c r="BC440" s="103">
        <v>0</v>
      </c>
    </row>
    <row r="441" spans="1:55" s="11" customFormat="1" ht="31.5" customHeight="1" x14ac:dyDescent="0.25">
      <c r="A441" s="15" t="s">
        <v>358</v>
      </c>
      <c r="B441" s="27"/>
      <c r="C441" s="27"/>
      <c r="D441" s="103"/>
      <c r="E441" s="12">
        <v>851</v>
      </c>
      <c r="F441" s="63" t="s">
        <v>406</v>
      </c>
      <c r="G441" s="63" t="s">
        <v>530</v>
      </c>
      <c r="H441" s="62" t="s">
        <v>532</v>
      </c>
      <c r="I441" s="63" t="s">
        <v>359</v>
      </c>
      <c r="J441" s="77">
        <f>'3.ВС'!J263</f>
        <v>0</v>
      </c>
      <c r="K441" s="77">
        <f>'3.ВС'!K263</f>
        <v>0</v>
      </c>
      <c r="L441" s="77">
        <f>'3.ВС'!L263</f>
        <v>0</v>
      </c>
      <c r="M441" s="77">
        <f>'3.ВС'!M263</f>
        <v>0</v>
      </c>
      <c r="N441" s="77">
        <f>'3.ВС'!N263</f>
        <v>20000</v>
      </c>
      <c r="O441" s="77">
        <f>'3.ВС'!O263</f>
        <v>0</v>
      </c>
      <c r="P441" s="77">
        <f>'3.ВС'!P263</f>
        <v>20000</v>
      </c>
      <c r="Q441" s="77">
        <f>'3.ВС'!Q263</f>
        <v>0</v>
      </c>
      <c r="R441" s="77">
        <f>'3.ВС'!R263</f>
        <v>20000</v>
      </c>
      <c r="S441" s="77">
        <f>'3.ВС'!S263</f>
        <v>0</v>
      </c>
      <c r="T441" s="77">
        <f>'3.ВС'!T263</f>
        <v>20000</v>
      </c>
      <c r="U441" s="77">
        <f>'3.ВС'!U263</f>
        <v>0</v>
      </c>
      <c r="V441" s="77">
        <f>'3.ВС'!V263</f>
        <v>60000</v>
      </c>
      <c r="W441" s="77">
        <f>'3.ВС'!W263</f>
        <v>0</v>
      </c>
      <c r="X441" s="77">
        <f>'3.ВС'!X263</f>
        <v>60000</v>
      </c>
      <c r="Y441" s="77">
        <f>'3.ВС'!Y263</f>
        <v>0</v>
      </c>
      <c r="Z441" s="77">
        <f>'3.ВС'!Z263</f>
        <v>80000</v>
      </c>
      <c r="AA441" s="77">
        <f>'3.ВС'!AA263</f>
        <v>0</v>
      </c>
      <c r="AB441" s="77">
        <f>'3.ВС'!AB263</f>
        <v>80000</v>
      </c>
      <c r="AC441" s="77">
        <f>'3.ВС'!AC263</f>
        <v>0</v>
      </c>
      <c r="AD441" s="77">
        <f>'3.ВС'!AD263</f>
        <v>0</v>
      </c>
      <c r="AE441" s="77">
        <f>'3.ВС'!AE263</f>
        <v>0</v>
      </c>
      <c r="AF441" s="77">
        <f>'3.ВС'!AF263</f>
        <v>0</v>
      </c>
      <c r="AG441" s="77">
        <f>'3.ВС'!AG263</f>
        <v>0</v>
      </c>
      <c r="AH441" s="77">
        <f>'3.ВС'!AH263</f>
        <v>0</v>
      </c>
      <c r="AI441" s="77">
        <f>'3.ВС'!AI263</f>
        <v>0</v>
      </c>
      <c r="AJ441" s="77">
        <f>'3.ВС'!AJ263</f>
        <v>0</v>
      </c>
      <c r="AK441" s="77">
        <f>'3.ВС'!AK263</f>
        <v>0</v>
      </c>
      <c r="AL441" s="77">
        <f>'3.ВС'!AL263</f>
        <v>0</v>
      </c>
      <c r="AM441" s="77">
        <f>'3.ВС'!AM263</f>
        <v>0</v>
      </c>
      <c r="AN441" s="77">
        <f>'3.ВС'!AN263</f>
        <v>0</v>
      </c>
      <c r="AO441" s="77">
        <f>'3.ВС'!AO263</f>
        <v>0</v>
      </c>
      <c r="AP441" s="77">
        <f>'3.ВС'!AP263</f>
        <v>0</v>
      </c>
      <c r="AQ441" s="77">
        <f>'3.ВС'!AQ263</f>
        <v>0</v>
      </c>
      <c r="AR441" s="77">
        <f>'3.ВС'!AR263</f>
        <v>0</v>
      </c>
      <c r="AS441" s="77">
        <f>'3.ВС'!AS263</f>
        <v>0</v>
      </c>
      <c r="AT441" s="77">
        <f>'3.ВС'!AT263</f>
        <v>0</v>
      </c>
      <c r="AU441" s="77">
        <f>'3.ВС'!AU263</f>
        <v>0</v>
      </c>
      <c r="AV441" s="77">
        <f>'3.ВС'!AV263</f>
        <v>0</v>
      </c>
      <c r="AW441" s="77">
        <f>'3.ВС'!AW263</f>
        <v>0</v>
      </c>
      <c r="AX441" s="77">
        <f>'3.ВС'!AX263</f>
        <v>0</v>
      </c>
      <c r="AY441" s="77">
        <f>'3.ВС'!AY263</f>
        <v>0</v>
      </c>
      <c r="AZ441" s="77">
        <f>'3.ВС'!AZ263</f>
        <v>0</v>
      </c>
      <c r="BA441" s="77">
        <f>'3.ВС'!BA263</f>
        <v>0</v>
      </c>
      <c r="BB441" s="103">
        <v>0</v>
      </c>
      <c r="BC441" s="103">
        <v>0</v>
      </c>
    </row>
    <row r="442" spans="1:55" s="116" customFormat="1" ht="17.25" customHeight="1" x14ac:dyDescent="0.25">
      <c r="A442" s="13" t="s">
        <v>533</v>
      </c>
      <c r="B442" s="111"/>
      <c r="C442" s="111"/>
      <c r="D442" s="111"/>
      <c r="E442" s="128">
        <v>851</v>
      </c>
      <c r="F442" s="113" t="s">
        <v>511</v>
      </c>
      <c r="G442" s="113"/>
      <c r="H442" s="119"/>
      <c r="I442" s="113"/>
      <c r="J442" s="76">
        <f>J443+J447</f>
        <v>2634760</v>
      </c>
      <c r="K442" s="76">
        <f t="shared" ref="K442:BA442" si="280">K443+K447</f>
        <v>1753947</v>
      </c>
      <c r="L442" s="76">
        <f t="shared" si="280"/>
        <v>612813</v>
      </c>
      <c r="M442" s="76">
        <f t="shared" si="280"/>
        <v>268000</v>
      </c>
      <c r="N442" s="76">
        <f t="shared" si="280"/>
        <v>0</v>
      </c>
      <c r="O442" s="76">
        <f t="shared" si="280"/>
        <v>0</v>
      </c>
      <c r="P442" s="76">
        <f t="shared" si="280"/>
        <v>0</v>
      </c>
      <c r="Q442" s="76">
        <f t="shared" si="280"/>
        <v>0</v>
      </c>
      <c r="R442" s="76">
        <f t="shared" si="280"/>
        <v>2634760</v>
      </c>
      <c r="S442" s="76">
        <f t="shared" si="280"/>
        <v>1753947</v>
      </c>
      <c r="T442" s="76">
        <f t="shared" si="280"/>
        <v>612813</v>
      </c>
      <c r="U442" s="76">
        <f t="shared" si="280"/>
        <v>268000</v>
      </c>
      <c r="V442" s="76">
        <f t="shared" si="280"/>
        <v>-1846260</v>
      </c>
      <c r="W442" s="76">
        <f t="shared" si="280"/>
        <v>-1753947</v>
      </c>
      <c r="X442" s="76">
        <f t="shared" si="280"/>
        <v>-92313</v>
      </c>
      <c r="Y442" s="76">
        <f t="shared" si="280"/>
        <v>0</v>
      </c>
      <c r="Z442" s="76">
        <f t="shared" si="280"/>
        <v>788500</v>
      </c>
      <c r="AA442" s="76">
        <f t="shared" si="280"/>
        <v>0</v>
      </c>
      <c r="AB442" s="76">
        <f t="shared" si="280"/>
        <v>520500</v>
      </c>
      <c r="AC442" s="76">
        <f t="shared" si="280"/>
        <v>268000</v>
      </c>
      <c r="AD442" s="76">
        <f t="shared" si="280"/>
        <v>268000</v>
      </c>
      <c r="AE442" s="76">
        <f t="shared" si="280"/>
        <v>0</v>
      </c>
      <c r="AF442" s="76">
        <f t="shared" si="280"/>
        <v>0</v>
      </c>
      <c r="AG442" s="76">
        <f t="shared" si="280"/>
        <v>268000</v>
      </c>
      <c r="AH442" s="76">
        <f t="shared" si="280"/>
        <v>0</v>
      </c>
      <c r="AI442" s="76">
        <f t="shared" si="280"/>
        <v>0</v>
      </c>
      <c r="AJ442" s="76">
        <f t="shared" si="280"/>
        <v>0</v>
      </c>
      <c r="AK442" s="76">
        <f t="shared" si="280"/>
        <v>0</v>
      </c>
      <c r="AL442" s="76">
        <f t="shared" si="280"/>
        <v>268000</v>
      </c>
      <c r="AM442" s="76">
        <f t="shared" si="280"/>
        <v>0</v>
      </c>
      <c r="AN442" s="76">
        <f t="shared" si="280"/>
        <v>0</v>
      </c>
      <c r="AO442" s="76">
        <f t="shared" si="280"/>
        <v>268000</v>
      </c>
      <c r="AP442" s="76">
        <f t="shared" si="280"/>
        <v>268000</v>
      </c>
      <c r="AQ442" s="76">
        <f t="shared" si="280"/>
        <v>0</v>
      </c>
      <c r="AR442" s="76">
        <f t="shared" si="280"/>
        <v>0</v>
      </c>
      <c r="AS442" s="76">
        <f t="shared" si="280"/>
        <v>268000</v>
      </c>
      <c r="AT442" s="76">
        <f t="shared" si="280"/>
        <v>0</v>
      </c>
      <c r="AU442" s="76">
        <f t="shared" si="280"/>
        <v>0</v>
      </c>
      <c r="AV442" s="76">
        <f t="shared" si="280"/>
        <v>0</v>
      </c>
      <c r="AW442" s="76">
        <f t="shared" si="280"/>
        <v>0</v>
      </c>
      <c r="AX442" s="76">
        <f t="shared" si="280"/>
        <v>268000</v>
      </c>
      <c r="AY442" s="76">
        <f t="shared" si="280"/>
        <v>0</v>
      </c>
      <c r="AZ442" s="76">
        <f t="shared" si="280"/>
        <v>0</v>
      </c>
      <c r="BA442" s="76">
        <f t="shared" si="280"/>
        <v>268000</v>
      </c>
      <c r="BB442" s="123">
        <v>0</v>
      </c>
      <c r="BC442" s="123">
        <v>0</v>
      </c>
    </row>
    <row r="443" spans="1:55" s="116" customFormat="1" ht="17.25" customHeight="1" x14ac:dyDescent="0.25">
      <c r="A443" s="13" t="s">
        <v>534</v>
      </c>
      <c r="B443" s="111"/>
      <c r="C443" s="111"/>
      <c r="D443" s="111"/>
      <c r="E443" s="128"/>
      <c r="F443" s="113" t="s">
        <v>511</v>
      </c>
      <c r="G443" s="113" t="s">
        <v>328</v>
      </c>
      <c r="H443" s="119"/>
      <c r="I443" s="113"/>
      <c r="J443" s="76">
        <f t="shared" ref="J443:AT445" si="281">J444</f>
        <v>1846260</v>
      </c>
      <c r="K443" s="76">
        <f t="shared" si="281"/>
        <v>1753947</v>
      </c>
      <c r="L443" s="76">
        <f t="shared" si="281"/>
        <v>92313</v>
      </c>
      <c r="M443" s="76">
        <f t="shared" si="281"/>
        <v>0</v>
      </c>
      <c r="N443" s="76">
        <f t="shared" si="281"/>
        <v>0</v>
      </c>
      <c r="O443" s="76">
        <f t="shared" si="281"/>
        <v>0</v>
      </c>
      <c r="P443" s="76">
        <f t="shared" si="281"/>
        <v>0</v>
      </c>
      <c r="Q443" s="76">
        <f t="shared" si="281"/>
        <v>0</v>
      </c>
      <c r="R443" s="76">
        <f t="shared" si="281"/>
        <v>1846260</v>
      </c>
      <c r="S443" s="76">
        <f t="shared" si="281"/>
        <v>1753947</v>
      </c>
      <c r="T443" s="76">
        <f t="shared" si="281"/>
        <v>92313</v>
      </c>
      <c r="U443" s="76">
        <f t="shared" si="281"/>
        <v>0</v>
      </c>
      <c r="V443" s="76">
        <f t="shared" si="281"/>
        <v>-1846260</v>
      </c>
      <c r="W443" s="76">
        <f t="shared" si="281"/>
        <v>-1753947</v>
      </c>
      <c r="X443" s="76">
        <f t="shared" si="281"/>
        <v>-92313</v>
      </c>
      <c r="Y443" s="76">
        <f t="shared" si="281"/>
        <v>0</v>
      </c>
      <c r="Z443" s="76">
        <f t="shared" si="281"/>
        <v>0</v>
      </c>
      <c r="AA443" s="76">
        <f t="shared" si="281"/>
        <v>0</v>
      </c>
      <c r="AB443" s="76">
        <f t="shared" si="281"/>
        <v>0</v>
      </c>
      <c r="AC443" s="76">
        <f t="shared" si="281"/>
        <v>0</v>
      </c>
      <c r="AD443" s="76">
        <f t="shared" si="281"/>
        <v>0</v>
      </c>
      <c r="AE443" s="76">
        <f t="shared" si="281"/>
        <v>0</v>
      </c>
      <c r="AF443" s="76">
        <f t="shared" si="281"/>
        <v>0</v>
      </c>
      <c r="AG443" s="76">
        <f t="shared" si="281"/>
        <v>0</v>
      </c>
      <c r="AH443" s="76">
        <f t="shared" si="281"/>
        <v>0</v>
      </c>
      <c r="AI443" s="76">
        <f t="shared" si="281"/>
        <v>0</v>
      </c>
      <c r="AJ443" s="76">
        <f t="shared" si="281"/>
        <v>0</v>
      </c>
      <c r="AK443" s="76">
        <f t="shared" si="281"/>
        <v>0</v>
      </c>
      <c r="AL443" s="76">
        <f t="shared" si="281"/>
        <v>0</v>
      </c>
      <c r="AM443" s="76">
        <f t="shared" si="281"/>
        <v>0</v>
      </c>
      <c r="AN443" s="76">
        <f t="shared" si="281"/>
        <v>0</v>
      </c>
      <c r="AO443" s="76">
        <f t="shared" si="281"/>
        <v>0</v>
      </c>
      <c r="AP443" s="76">
        <f t="shared" si="281"/>
        <v>0</v>
      </c>
      <c r="AQ443" s="76">
        <f t="shared" si="281"/>
        <v>0</v>
      </c>
      <c r="AR443" s="76">
        <f t="shared" si="281"/>
        <v>0</v>
      </c>
      <c r="AS443" s="76">
        <f t="shared" si="281"/>
        <v>0</v>
      </c>
      <c r="AT443" s="76">
        <f t="shared" si="281"/>
        <v>0</v>
      </c>
      <c r="AU443" s="76">
        <f t="shared" ref="AT443:BA445" si="282">AU444</f>
        <v>0</v>
      </c>
      <c r="AV443" s="76">
        <f t="shared" si="282"/>
        <v>0</v>
      </c>
      <c r="AW443" s="76">
        <f t="shared" si="282"/>
        <v>0</v>
      </c>
      <c r="AX443" s="76">
        <f t="shared" si="282"/>
        <v>0</v>
      </c>
      <c r="AY443" s="76">
        <f t="shared" si="282"/>
        <v>0</v>
      </c>
      <c r="AZ443" s="76">
        <f t="shared" si="282"/>
        <v>0</v>
      </c>
      <c r="BA443" s="76">
        <f t="shared" si="282"/>
        <v>0</v>
      </c>
      <c r="BB443" s="123">
        <v>0</v>
      </c>
      <c r="BC443" s="123">
        <v>0</v>
      </c>
    </row>
    <row r="444" spans="1:55" s="11" customFormat="1" ht="49.5" customHeight="1" x14ac:dyDescent="0.25">
      <c r="A444" s="148" t="s">
        <v>537</v>
      </c>
      <c r="B444" s="27"/>
      <c r="C444" s="27"/>
      <c r="D444" s="27"/>
      <c r="E444" s="62">
        <v>851</v>
      </c>
      <c r="F444" s="63" t="s">
        <v>511</v>
      </c>
      <c r="G444" s="63" t="s">
        <v>328</v>
      </c>
      <c r="H444" s="62" t="s">
        <v>538</v>
      </c>
      <c r="I444" s="63"/>
      <c r="J444" s="77">
        <f t="shared" si="281"/>
        <v>1846260</v>
      </c>
      <c r="K444" s="77">
        <f t="shared" si="281"/>
        <v>1753947</v>
      </c>
      <c r="L444" s="77">
        <f t="shared" si="281"/>
        <v>92313</v>
      </c>
      <c r="M444" s="77">
        <f t="shared" si="281"/>
        <v>0</v>
      </c>
      <c r="N444" s="77">
        <f t="shared" si="281"/>
        <v>0</v>
      </c>
      <c r="O444" s="77">
        <f t="shared" si="281"/>
        <v>0</v>
      </c>
      <c r="P444" s="77">
        <f t="shared" si="281"/>
        <v>0</v>
      </c>
      <c r="Q444" s="77">
        <f t="shared" si="281"/>
        <v>0</v>
      </c>
      <c r="R444" s="77">
        <f t="shared" si="281"/>
        <v>1846260</v>
      </c>
      <c r="S444" s="77">
        <f t="shared" si="281"/>
        <v>1753947</v>
      </c>
      <c r="T444" s="77">
        <f t="shared" si="281"/>
        <v>92313</v>
      </c>
      <c r="U444" s="77">
        <f t="shared" si="281"/>
        <v>0</v>
      </c>
      <c r="V444" s="77">
        <f t="shared" si="281"/>
        <v>-1846260</v>
      </c>
      <c r="W444" s="77">
        <f t="shared" si="281"/>
        <v>-1753947</v>
      </c>
      <c r="X444" s="77">
        <f t="shared" si="281"/>
        <v>-92313</v>
      </c>
      <c r="Y444" s="77">
        <f t="shared" si="281"/>
        <v>0</v>
      </c>
      <c r="Z444" s="77">
        <f t="shared" si="281"/>
        <v>0</v>
      </c>
      <c r="AA444" s="77">
        <f t="shared" si="281"/>
        <v>0</v>
      </c>
      <c r="AB444" s="77">
        <f t="shared" si="281"/>
        <v>0</v>
      </c>
      <c r="AC444" s="77">
        <f t="shared" si="281"/>
        <v>0</v>
      </c>
      <c r="AD444" s="77">
        <f t="shared" si="281"/>
        <v>0</v>
      </c>
      <c r="AE444" s="77">
        <f t="shared" si="281"/>
        <v>0</v>
      </c>
      <c r="AF444" s="77">
        <f t="shared" si="281"/>
        <v>0</v>
      </c>
      <c r="AG444" s="77">
        <f t="shared" si="281"/>
        <v>0</v>
      </c>
      <c r="AH444" s="77">
        <f t="shared" si="281"/>
        <v>0</v>
      </c>
      <c r="AI444" s="77">
        <f t="shared" si="281"/>
        <v>0</v>
      </c>
      <c r="AJ444" s="77">
        <f t="shared" si="281"/>
        <v>0</v>
      </c>
      <c r="AK444" s="77">
        <f t="shared" si="281"/>
        <v>0</v>
      </c>
      <c r="AL444" s="77">
        <f t="shared" si="281"/>
        <v>0</v>
      </c>
      <c r="AM444" s="77">
        <f t="shared" si="281"/>
        <v>0</v>
      </c>
      <c r="AN444" s="77">
        <f t="shared" si="281"/>
        <v>0</v>
      </c>
      <c r="AO444" s="77">
        <f t="shared" si="281"/>
        <v>0</v>
      </c>
      <c r="AP444" s="77">
        <f t="shared" si="281"/>
        <v>0</v>
      </c>
      <c r="AQ444" s="77">
        <f t="shared" si="281"/>
        <v>0</v>
      </c>
      <c r="AR444" s="77">
        <f t="shared" si="281"/>
        <v>0</v>
      </c>
      <c r="AS444" s="77">
        <f t="shared" si="281"/>
        <v>0</v>
      </c>
      <c r="AT444" s="77">
        <f t="shared" si="282"/>
        <v>0</v>
      </c>
      <c r="AU444" s="77">
        <f t="shared" si="282"/>
        <v>0</v>
      </c>
      <c r="AV444" s="77">
        <f t="shared" si="282"/>
        <v>0</v>
      </c>
      <c r="AW444" s="77">
        <f t="shared" si="282"/>
        <v>0</v>
      </c>
      <c r="AX444" s="77">
        <f t="shared" si="282"/>
        <v>0</v>
      </c>
      <c r="AY444" s="77">
        <f t="shared" si="282"/>
        <v>0</v>
      </c>
      <c r="AZ444" s="77">
        <f t="shared" si="282"/>
        <v>0</v>
      </c>
      <c r="BA444" s="77">
        <f t="shared" si="282"/>
        <v>0</v>
      </c>
      <c r="BB444" s="103">
        <v>0</v>
      </c>
      <c r="BC444" s="103">
        <v>0</v>
      </c>
    </row>
    <row r="445" spans="1:55" s="11" customFormat="1" ht="49.5" customHeight="1" x14ac:dyDescent="0.25">
      <c r="A445" s="27" t="s">
        <v>452</v>
      </c>
      <c r="B445" s="27"/>
      <c r="C445" s="27"/>
      <c r="D445" s="27"/>
      <c r="E445" s="62">
        <v>851</v>
      </c>
      <c r="F445" s="63" t="s">
        <v>511</v>
      </c>
      <c r="G445" s="63" t="s">
        <v>328</v>
      </c>
      <c r="H445" s="62" t="s">
        <v>538</v>
      </c>
      <c r="I445" s="63" t="s">
        <v>453</v>
      </c>
      <c r="J445" s="77">
        <f t="shared" si="281"/>
        <v>1846260</v>
      </c>
      <c r="K445" s="77">
        <f t="shared" si="281"/>
        <v>1753947</v>
      </c>
      <c r="L445" s="77">
        <f t="shared" si="281"/>
        <v>92313</v>
      </c>
      <c r="M445" s="77">
        <f t="shared" si="281"/>
        <v>0</v>
      </c>
      <c r="N445" s="77">
        <f t="shared" si="281"/>
        <v>0</v>
      </c>
      <c r="O445" s="77">
        <f t="shared" si="281"/>
        <v>0</v>
      </c>
      <c r="P445" s="77">
        <f t="shared" si="281"/>
        <v>0</v>
      </c>
      <c r="Q445" s="77">
        <f t="shared" si="281"/>
        <v>0</v>
      </c>
      <c r="R445" s="77">
        <f t="shared" si="281"/>
        <v>1846260</v>
      </c>
      <c r="S445" s="77">
        <f t="shared" si="281"/>
        <v>1753947</v>
      </c>
      <c r="T445" s="77">
        <f t="shared" si="281"/>
        <v>92313</v>
      </c>
      <c r="U445" s="77">
        <f t="shared" si="281"/>
        <v>0</v>
      </c>
      <c r="V445" s="77">
        <f t="shared" si="281"/>
        <v>-1846260</v>
      </c>
      <c r="W445" s="77">
        <f t="shared" si="281"/>
        <v>-1753947</v>
      </c>
      <c r="X445" s="77">
        <f t="shared" si="281"/>
        <v>-92313</v>
      </c>
      <c r="Y445" s="77">
        <f t="shared" si="281"/>
        <v>0</v>
      </c>
      <c r="Z445" s="77">
        <f t="shared" si="281"/>
        <v>0</v>
      </c>
      <c r="AA445" s="77">
        <f t="shared" si="281"/>
        <v>0</v>
      </c>
      <c r="AB445" s="77">
        <f t="shared" si="281"/>
        <v>0</v>
      </c>
      <c r="AC445" s="77">
        <f t="shared" si="281"/>
        <v>0</v>
      </c>
      <c r="AD445" s="77">
        <f t="shared" si="281"/>
        <v>0</v>
      </c>
      <c r="AE445" s="77">
        <f t="shared" si="281"/>
        <v>0</v>
      </c>
      <c r="AF445" s="77">
        <f t="shared" si="281"/>
        <v>0</v>
      </c>
      <c r="AG445" s="77">
        <f t="shared" si="281"/>
        <v>0</v>
      </c>
      <c r="AH445" s="77">
        <f t="shared" si="281"/>
        <v>0</v>
      </c>
      <c r="AI445" s="77">
        <f t="shared" si="281"/>
        <v>0</v>
      </c>
      <c r="AJ445" s="77">
        <f t="shared" si="281"/>
        <v>0</v>
      </c>
      <c r="AK445" s="77">
        <f t="shared" si="281"/>
        <v>0</v>
      </c>
      <c r="AL445" s="77">
        <f t="shared" si="281"/>
        <v>0</v>
      </c>
      <c r="AM445" s="77">
        <f t="shared" si="281"/>
        <v>0</v>
      </c>
      <c r="AN445" s="77">
        <f t="shared" si="281"/>
        <v>0</v>
      </c>
      <c r="AO445" s="77">
        <f t="shared" si="281"/>
        <v>0</v>
      </c>
      <c r="AP445" s="77">
        <f t="shared" si="281"/>
        <v>0</v>
      </c>
      <c r="AQ445" s="77">
        <f t="shared" si="281"/>
        <v>0</v>
      </c>
      <c r="AR445" s="77">
        <f t="shared" si="281"/>
        <v>0</v>
      </c>
      <c r="AS445" s="77">
        <f t="shared" si="281"/>
        <v>0</v>
      </c>
      <c r="AT445" s="77">
        <f t="shared" si="282"/>
        <v>0</v>
      </c>
      <c r="AU445" s="77">
        <f t="shared" si="282"/>
        <v>0</v>
      </c>
      <c r="AV445" s="77">
        <f t="shared" si="282"/>
        <v>0</v>
      </c>
      <c r="AW445" s="77">
        <f t="shared" si="282"/>
        <v>0</v>
      </c>
      <c r="AX445" s="77">
        <f t="shared" si="282"/>
        <v>0</v>
      </c>
      <c r="AY445" s="77">
        <f t="shared" si="282"/>
        <v>0</v>
      </c>
      <c r="AZ445" s="77">
        <f t="shared" si="282"/>
        <v>0</v>
      </c>
      <c r="BA445" s="77">
        <f t="shared" si="282"/>
        <v>0</v>
      </c>
      <c r="BB445" s="103">
        <v>0</v>
      </c>
      <c r="BC445" s="103">
        <v>0</v>
      </c>
    </row>
    <row r="446" spans="1:55" s="11" customFormat="1" ht="17.25" customHeight="1" x14ac:dyDescent="0.25">
      <c r="A446" s="27" t="s">
        <v>454</v>
      </c>
      <c r="B446" s="27"/>
      <c r="C446" s="27"/>
      <c r="D446" s="27"/>
      <c r="E446" s="62">
        <v>851</v>
      </c>
      <c r="F446" s="63" t="s">
        <v>511</v>
      </c>
      <c r="G446" s="63" t="s">
        <v>328</v>
      </c>
      <c r="H446" s="62" t="s">
        <v>538</v>
      </c>
      <c r="I446" s="63" t="s">
        <v>455</v>
      </c>
      <c r="J446" s="77">
        <f>'3.ВС'!J271</f>
        <v>1846260</v>
      </c>
      <c r="K446" s="77">
        <f>'3.ВС'!K271</f>
        <v>1753947</v>
      </c>
      <c r="L446" s="77">
        <f>'3.ВС'!L271</f>
        <v>92313</v>
      </c>
      <c r="M446" s="77">
        <f>'3.ВС'!M271</f>
        <v>0</v>
      </c>
      <c r="N446" s="77">
        <f>'3.ВС'!N271</f>
        <v>0</v>
      </c>
      <c r="O446" s="77">
        <f>'3.ВС'!O271</f>
        <v>0</v>
      </c>
      <c r="P446" s="77">
        <f>'3.ВС'!P271</f>
        <v>0</v>
      </c>
      <c r="Q446" s="77">
        <f>'3.ВС'!Q271</f>
        <v>0</v>
      </c>
      <c r="R446" s="77">
        <f>'3.ВС'!R271</f>
        <v>1846260</v>
      </c>
      <c r="S446" s="77">
        <f>'3.ВС'!S271</f>
        <v>1753947</v>
      </c>
      <c r="T446" s="77">
        <f>'3.ВС'!T271</f>
        <v>92313</v>
      </c>
      <c r="U446" s="77">
        <f>'3.ВС'!U271</f>
        <v>0</v>
      </c>
      <c r="V446" s="77">
        <f>'3.ВС'!V271</f>
        <v>-1846260</v>
      </c>
      <c r="W446" s="77">
        <f>'3.ВС'!W271</f>
        <v>-1753947</v>
      </c>
      <c r="X446" s="77">
        <f>'3.ВС'!X271</f>
        <v>-92313</v>
      </c>
      <c r="Y446" s="77">
        <f>'3.ВС'!Y271</f>
        <v>0</v>
      </c>
      <c r="Z446" s="77">
        <f>'3.ВС'!Z271</f>
        <v>0</v>
      </c>
      <c r="AA446" s="77">
        <f>'3.ВС'!AA271</f>
        <v>0</v>
      </c>
      <c r="AB446" s="77">
        <f>'3.ВС'!AB271</f>
        <v>0</v>
      </c>
      <c r="AC446" s="77">
        <f>'3.ВС'!AC271</f>
        <v>0</v>
      </c>
      <c r="AD446" s="77">
        <f>'3.ВС'!AD271</f>
        <v>0</v>
      </c>
      <c r="AE446" s="77">
        <f>'3.ВС'!AE271</f>
        <v>0</v>
      </c>
      <c r="AF446" s="77">
        <f>'3.ВС'!AF271</f>
        <v>0</v>
      </c>
      <c r="AG446" s="77">
        <f>'3.ВС'!AG271</f>
        <v>0</v>
      </c>
      <c r="AH446" s="77">
        <f>'3.ВС'!AH271</f>
        <v>0</v>
      </c>
      <c r="AI446" s="77">
        <f>'3.ВС'!AI271</f>
        <v>0</v>
      </c>
      <c r="AJ446" s="77">
        <f>'3.ВС'!AJ271</f>
        <v>0</v>
      </c>
      <c r="AK446" s="77">
        <f>'3.ВС'!AK271</f>
        <v>0</v>
      </c>
      <c r="AL446" s="77">
        <f>'3.ВС'!AL271</f>
        <v>0</v>
      </c>
      <c r="AM446" s="77">
        <f>'3.ВС'!AM271</f>
        <v>0</v>
      </c>
      <c r="AN446" s="77">
        <f>'3.ВС'!AN271</f>
        <v>0</v>
      </c>
      <c r="AO446" s="77">
        <f>'3.ВС'!AO271</f>
        <v>0</v>
      </c>
      <c r="AP446" s="77">
        <f>'3.ВС'!AP271</f>
        <v>0</v>
      </c>
      <c r="AQ446" s="77">
        <f>'3.ВС'!AQ271</f>
        <v>0</v>
      </c>
      <c r="AR446" s="77">
        <f>'3.ВС'!AR271</f>
        <v>0</v>
      </c>
      <c r="AS446" s="77">
        <f>'3.ВС'!AS271</f>
        <v>0</v>
      </c>
      <c r="AT446" s="77">
        <f>'3.ВС'!AT271</f>
        <v>0</v>
      </c>
      <c r="AU446" s="77">
        <f>'3.ВС'!AU271</f>
        <v>0</v>
      </c>
      <c r="AV446" s="77">
        <f>'3.ВС'!AV271</f>
        <v>0</v>
      </c>
      <c r="AW446" s="77">
        <f>'3.ВС'!AW271</f>
        <v>0</v>
      </c>
      <c r="AX446" s="77">
        <f>'3.ВС'!AX271</f>
        <v>0</v>
      </c>
      <c r="AY446" s="77">
        <f>'3.ВС'!AY271</f>
        <v>0</v>
      </c>
      <c r="AZ446" s="77">
        <f>'3.ВС'!AZ271</f>
        <v>0</v>
      </c>
      <c r="BA446" s="77">
        <f>'3.ВС'!BA271</f>
        <v>0</v>
      </c>
      <c r="BB446" s="103">
        <v>0</v>
      </c>
      <c r="BC446" s="103">
        <v>0</v>
      </c>
    </row>
    <row r="447" spans="1:55" s="11" customFormat="1" ht="27.75" hidden="1" customHeight="1" x14ac:dyDescent="0.25">
      <c r="A447" s="103" t="s">
        <v>539</v>
      </c>
      <c r="B447" s="103"/>
      <c r="C447" s="103"/>
      <c r="D447" s="103"/>
      <c r="E447" s="12">
        <v>851</v>
      </c>
      <c r="F447" s="63" t="s">
        <v>511</v>
      </c>
      <c r="G447" s="63" t="s">
        <v>399</v>
      </c>
      <c r="H447" s="62"/>
      <c r="I447" s="63"/>
      <c r="J447" s="77">
        <f t="shared" ref="J447:BA447" si="283">J448+J453+J461+J458+J466</f>
        <v>788500</v>
      </c>
      <c r="K447" s="77">
        <f t="shared" si="283"/>
        <v>0</v>
      </c>
      <c r="L447" s="77">
        <f t="shared" si="283"/>
        <v>520500</v>
      </c>
      <c r="M447" s="77">
        <f t="shared" si="283"/>
        <v>268000</v>
      </c>
      <c r="N447" s="77">
        <f t="shared" si="283"/>
        <v>0</v>
      </c>
      <c r="O447" s="77">
        <f t="shared" si="283"/>
        <v>0</v>
      </c>
      <c r="P447" s="77">
        <f t="shared" si="283"/>
        <v>0</v>
      </c>
      <c r="Q447" s="77">
        <f t="shared" si="283"/>
        <v>0</v>
      </c>
      <c r="R447" s="77">
        <f t="shared" si="283"/>
        <v>788500</v>
      </c>
      <c r="S447" s="77">
        <f t="shared" si="283"/>
        <v>0</v>
      </c>
      <c r="T447" s="77">
        <f t="shared" si="283"/>
        <v>520500</v>
      </c>
      <c r="U447" s="77">
        <f t="shared" si="283"/>
        <v>268000</v>
      </c>
      <c r="V447" s="77">
        <f t="shared" si="283"/>
        <v>0</v>
      </c>
      <c r="W447" s="77">
        <f t="shared" si="283"/>
        <v>0</v>
      </c>
      <c r="X447" s="77">
        <f t="shared" si="283"/>
        <v>0</v>
      </c>
      <c r="Y447" s="77">
        <f t="shared" si="283"/>
        <v>0</v>
      </c>
      <c r="Z447" s="77">
        <f t="shared" si="283"/>
        <v>788500</v>
      </c>
      <c r="AA447" s="77">
        <f t="shared" si="283"/>
        <v>0</v>
      </c>
      <c r="AB447" s="77">
        <f t="shared" si="283"/>
        <v>520500</v>
      </c>
      <c r="AC447" s="77">
        <f t="shared" si="283"/>
        <v>268000</v>
      </c>
      <c r="AD447" s="77">
        <f t="shared" si="283"/>
        <v>268000</v>
      </c>
      <c r="AE447" s="77">
        <f t="shared" si="283"/>
        <v>0</v>
      </c>
      <c r="AF447" s="77">
        <f t="shared" si="283"/>
        <v>0</v>
      </c>
      <c r="AG447" s="77">
        <f t="shared" si="283"/>
        <v>268000</v>
      </c>
      <c r="AH447" s="77">
        <f t="shared" si="283"/>
        <v>0</v>
      </c>
      <c r="AI447" s="77">
        <f t="shared" si="283"/>
        <v>0</v>
      </c>
      <c r="AJ447" s="77">
        <f t="shared" si="283"/>
        <v>0</v>
      </c>
      <c r="AK447" s="77">
        <f t="shared" si="283"/>
        <v>0</v>
      </c>
      <c r="AL447" s="77">
        <f t="shared" si="283"/>
        <v>268000</v>
      </c>
      <c r="AM447" s="77">
        <f t="shared" si="283"/>
        <v>0</v>
      </c>
      <c r="AN447" s="77">
        <f t="shared" si="283"/>
        <v>0</v>
      </c>
      <c r="AO447" s="77">
        <f t="shared" si="283"/>
        <v>268000</v>
      </c>
      <c r="AP447" s="77">
        <f t="shared" si="283"/>
        <v>268000</v>
      </c>
      <c r="AQ447" s="77">
        <f t="shared" si="283"/>
        <v>0</v>
      </c>
      <c r="AR447" s="77">
        <f t="shared" si="283"/>
        <v>0</v>
      </c>
      <c r="AS447" s="77">
        <f t="shared" si="283"/>
        <v>268000</v>
      </c>
      <c r="AT447" s="77">
        <f t="shared" si="283"/>
        <v>0</v>
      </c>
      <c r="AU447" s="77">
        <f t="shared" si="283"/>
        <v>0</v>
      </c>
      <c r="AV447" s="77">
        <f t="shared" si="283"/>
        <v>0</v>
      </c>
      <c r="AW447" s="77">
        <f t="shared" si="283"/>
        <v>0</v>
      </c>
      <c r="AX447" s="77">
        <f t="shared" si="283"/>
        <v>268000</v>
      </c>
      <c r="AY447" s="77">
        <f t="shared" si="283"/>
        <v>0</v>
      </c>
      <c r="AZ447" s="77">
        <f t="shared" si="283"/>
        <v>0</v>
      </c>
      <c r="BA447" s="77">
        <f t="shared" si="283"/>
        <v>268000</v>
      </c>
      <c r="BB447" s="103">
        <v>0</v>
      </c>
      <c r="BC447" s="103">
        <v>0</v>
      </c>
    </row>
    <row r="448" spans="1:55" s="149" customFormat="1" ht="27.75" hidden="1" customHeight="1" x14ac:dyDescent="0.25">
      <c r="A448" s="15" t="s">
        <v>540</v>
      </c>
      <c r="B448" s="27"/>
      <c r="C448" s="27"/>
      <c r="D448" s="27"/>
      <c r="E448" s="12">
        <v>851</v>
      </c>
      <c r="F448" s="63" t="s">
        <v>511</v>
      </c>
      <c r="G448" s="63" t="s">
        <v>399</v>
      </c>
      <c r="H448" s="60" t="s">
        <v>541</v>
      </c>
      <c r="I448" s="63"/>
      <c r="J448" s="77">
        <f t="shared" ref="J448:BA448" si="284">J449+J451</f>
        <v>90600</v>
      </c>
      <c r="K448" s="77">
        <f t="shared" si="284"/>
        <v>0</v>
      </c>
      <c r="L448" s="77">
        <f t="shared" si="284"/>
        <v>90600</v>
      </c>
      <c r="M448" s="77">
        <f t="shared" si="284"/>
        <v>0</v>
      </c>
      <c r="N448" s="77">
        <f t="shared" si="284"/>
        <v>0</v>
      </c>
      <c r="O448" s="77">
        <f t="shared" si="284"/>
        <v>0</v>
      </c>
      <c r="P448" s="77">
        <f t="shared" si="284"/>
        <v>0</v>
      </c>
      <c r="Q448" s="77">
        <f t="shared" si="284"/>
        <v>0</v>
      </c>
      <c r="R448" s="77">
        <f t="shared" si="284"/>
        <v>90600</v>
      </c>
      <c r="S448" s="77">
        <f t="shared" si="284"/>
        <v>0</v>
      </c>
      <c r="T448" s="77">
        <f t="shared" si="284"/>
        <v>90600</v>
      </c>
      <c r="U448" s="77">
        <f t="shared" si="284"/>
        <v>0</v>
      </c>
      <c r="V448" s="77">
        <f t="shared" si="284"/>
        <v>0</v>
      </c>
      <c r="W448" s="77">
        <f t="shared" si="284"/>
        <v>0</v>
      </c>
      <c r="X448" s="77">
        <f t="shared" si="284"/>
        <v>0</v>
      </c>
      <c r="Y448" s="77">
        <f t="shared" si="284"/>
        <v>0</v>
      </c>
      <c r="Z448" s="77">
        <f t="shared" si="284"/>
        <v>90600</v>
      </c>
      <c r="AA448" s="77">
        <f t="shared" si="284"/>
        <v>0</v>
      </c>
      <c r="AB448" s="77">
        <f t="shared" si="284"/>
        <v>90600</v>
      </c>
      <c r="AC448" s="77">
        <f t="shared" si="284"/>
        <v>0</v>
      </c>
      <c r="AD448" s="77">
        <f t="shared" si="284"/>
        <v>0</v>
      </c>
      <c r="AE448" s="77">
        <f t="shared" si="284"/>
        <v>0</v>
      </c>
      <c r="AF448" s="77">
        <f t="shared" si="284"/>
        <v>0</v>
      </c>
      <c r="AG448" s="77">
        <f t="shared" si="284"/>
        <v>0</v>
      </c>
      <c r="AH448" s="77">
        <f t="shared" si="284"/>
        <v>0</v>
      </c>
      <c r="AI448" s="77">
        <f t="shared" si="284"/>
        <v>0</v>
      </c>
      <c r="AJ448" s="77">
        <f t="shared" si="284"/>
        <v>0</v>
      </c>
      <c r="AK448" s="77">
        <f t="shared" si="284"/>
        <v>0</v>
      </c>
      <c r="AL448" s="77">
        <f t="shared" si="284"/>
        <v>0</v>
      </c>
      <c r="AM448" s="77">
        <f t="shared" si="284"/>
        <v>0</v>
      </c>
      <c r="AN448" s="77">
        <f t="shared" si="284"/>
        <v>0</v>
      </c>
      <c r="AO448" s="77">
        <f t="shared" si="284"/>
        <v>0</v>
      </c>
      <c r="AP448" s="77">
        <f t="shared" si="284"/>
        <v>0</v>
      </c>
      <c r="AQ448" s="77">
        <f t="shared" si="284"/>
        <v>0</v>
      </c>
      <c r="AR448" s="77">
        <f t="shared" si="284"/>
        <v>0</v>
      </c>
      <c r="AS448" s="77">
        <f t="shared" si="284"/>
        <v>0</v>
      </c>
      <c r="AT448" s="77">
        <f t="shared" si="284"/>
        <v>0</v>
      </c>
      <c r="AU448" s="77">
        <f t="shared" si="284"/>
        <v>0</v>
      </c>
      <c r="AV448" s="77">
        <f t="shared" si="284"/>
        <v>0</v>
      </c>
      <c r="AW448" s="77">
        <f t="shared" si="284"/>
        <v>0</v>
      </c>
      <c r="AX448" s="77">
        <f t="shared" si="284"/>
        <v>0</v>
      </c>
      <c r="AY448" s="77">
        <f t="shared" si="284"/>
        <v>0</v>
      </c>
      <c r="AZ448" s="77">
        <f t="shared" si="284"/>
        <v>0</v>
      </c>
      <c r="BA448" s="77">
        <f t="shared" si="284"/>
        <v>0</v>
      </c>
      <c r="BB448" s="103">
        <v>0</v>
      </c>
      <c r="BC448" s="103">
        <v>0</v>
      </c>
    </row>
    <row r="449" spans="1:55" s="149" customFormat="1" ht="27.75" hidden="1" customHeight="1" x14ac:dyDescent="0.25">
      <c r="A449" s="15" t="s">
        <v>333</v>
      </c>
      <c r="B449" s="27"/>
      <c r="C449" s="27"/>
      <c r="D449" s="27"/>
      <c r="E449" s="12">
        <v>851</v>
      </c>
      <c r="F449" s="63" t="s">
        <v>511</v>
      </c>
      <c r="G449" s="63" t="s">
        <v>399</v>
      </c>
      <c r="H449" s="60" t="s">
        <v>541</v>
      </c>
      <c r="I449" s="63" t="s">
        <v>334</v>
      </c>
      <c r="J449" s="77">
        <f t="shared" ref="J449:BA449" si="285">J450</f>
        <v>26000</v>
      </c>
      <c r="K449" s="77">
        <f t="shared" si="285"/>
        <v>0</v>
      </c>
      <c r="L449" s="77">
        <f t="shared" si="285"/>
        <v>26000</v>
      </c>
      <c r="M449" s="77">
        <f t="shared" si="285"/>
        <v>0</v>
      </c>
      <c r="N449" s="77">
        <f t="shared" si="285"/>
        <v>0</v>
      </c>
      <c r="O449" s="77">
        <f t="shared" si="285"/>
        <v>0</v>
      </c>
      <c r="P449" s="77">
        <f t="shared" si="285"/>
        <v>0</v>
      </c>
      <c r="Q449" s="77">
        <f t="shared" si="285"/>
        <v>0</v>
      </c>
      <c r="R449" s="77">
        <f t="shared" si="285"/>
        <v>26000</v>
      </c>
      <c r="S449" s="77">
        <f t="shared" si="285"/>
        <v>0</v>
      </c>
      <c r="T449" s="77">
        <f t="shared" si="285"/>
        <v>26000</v>
      </c>
      <c r="U449" s="77">
        <f t="shared" si="285"/>
        <v>0</v>
      </c>
      <c r="V449" s="77">
        <f t="shared" si="285"/>
        <v>0</v>
      </c>
      <c r="W449" s="77">
        <f t="shared" si="285"/>
        <v>0</v>
      </c>
      <c r="X449" s="77">
        <f t="shared" si="285"/>
        <v>0</v>
      </c>
      <c r="Y449" s="77">
        <f t="shared" si="285"/>
        <v>0</v>
      </c>
      <c r="Z449" s="77">
        <f t="shared" si="285"/>
        <v>26000</v>
      </c>
      <c r="AA449" s="77">
        <f t="shared" si="285"/>
        <v>0</v>
      </c>
      <c r="AB449" s="77">
        <f t="shared" si="285"/>
        <v>26000</v>
      </c>
      <c r="AC449" s="77">
        <f t="shared" si="285"/>
        <v>0</v>
      </c>
      <c r="AD449" s="77">
        <f t="shared" si="285"/>
        <v>0</v>
      </c>
      <c r="AE449" s="77">
        <f t="shared" si="285"/>
        <v>0</v>
      </c>
      <c r="AF449" s="77">
        <f t="shared" si="285"/>
        <v>0</v>
      </c>
      <c r="AG449" s="77">
        <f t="shared" si="285"/>
        <v>0</v>
      </c>
      <c r="AH449" s="77">
        <f t="shared" si="285"/>
        <v>0</v>
      </c>
      <c r="AI449" s="77">
        <f t="shared" si="285"/>
        <v>0</v>
      </c>
      <c r="AJ449" s="77">
        <f t="shared" si="285"/>
        <v>0</v>
      </c>
      <c r="AK449" s="77">
        <f t="shared" si="285"/>
        <v>0</v>
      </c>
      <c r="AL449" s="77">
        <f t="shared" si="285"/>
        <v>0</v>
      </c>
      <c r="AM449" s="77">
        <f t="shared" si="285"/>
        <v>0</v>
      </c>
      <c r="AN449" s="77">
        <f t="shared" si="285"/>
        <v>0</v>
      </c>
      <c r="AO449" s="77">
        <f t="shared" si="285"/>
        <v>0</v>
      </c>
      <c r="AP449" s="77">
        <f t="shared" si="285"/>
        <v>0</v>
      </c>
      <c r="AQ449" s="77">
        <f t="shared" si="285"/>
        <v>0</v>
      </c>
      <c r="AR449" s="77">
        <f t="shared" si="285"/>
        <v>0</v>
      </c>
      <c r="AS449" s="77">
        <f t="shared" si="285"/>
        <v>0</v>
      </c>
      <c r="AT449" s="77">
        <f t="shared" si="285"/>
        <v>0</v>
      </c>
      <c r="AU449" s="77">
        <f t="shared" si="285"/>
        <v>0</v>
      </c>
      <c r="AV449" s="77">
        <f t="shared" si="285"/>
        <v>0</v>
      </c>
      <c r="AW449" s="77">
        <f t="shared" si="285"/>
        <v>0</v>
      </c>
      <c r="AX449" s="77">
        <f t="shared" si="285"/>
        <v>0</v>
      </c>
      <c r="AY449" s="77">
        <f t="shared" si="285"/>
        <v>0</v>
      </c>
      <c r="AZ449" s="77">
        <f t="shared" si="285"/>
        <v>0</v>
      </c>
      <c r="BA449" s="77">
        <f t="shared" si="285"/>
        <v>0</v>
      </c>
      <c r="BB449" s="103">
        <v>0</v>
      </c>
      <c r="BC449" s="103">
        <v>0</v>
      </c>
    </row>
    <row r="450" spans="1:55" s="149" customFormat="1" ht="27.75" hidden="1" customHeight="1" x14ac:dyDescent="0.25">
      <c r="A450" s="27" t="s">
        <v>409</v>
      </c>
      <c r="B450" s="27"/>
      <c r="C450" s="27"/>
      <c r="D450" s="27"/>
      <c r="E450" s="12">
        <v>851</v>
      </c>
      <c r="F450" s="63" t="s">
        <v>511</v>
      </c>
      <c r="G450" s="63" t="s">
        <v>399</v>
      </c>
      <c r="H450" s="60" t="s">
        <v>541</v>
      </c>
      <c r="I450" s="63" t="s">
        <v>410</v>
      </c>
      <c r="J450" s="77">
        <f>'3.ВС'!J275</f>
        <v>26000</v>
      </c>
      <c r="K450" s="77">
        <f>'3.ВС'!K275</f>
        <v>0</v>
      </c>
      <c r="L450" s="77">
        <f>'3.ВС'!L275</f>
        <v>26000</v>
      </c>
      <c r="M450" s="77">
        <f>'3.ВС'!M275</f>
        <v>0</v>
      </c>
      <c r="N450" s="77">
        <f>'3.ВС'!N275</f>
        <v>0</v>
      </c>
      <c r="O450" s="77">
        <f>'3.ВС'!O275</f>
        <v>0</v>
      </c>
      <c r="P450" s="77">
        <f>'3.ВС'!P275</f>
        <v>0</v>
      </c>
      <c r="Q450" s="77">
        <f>'3.ВС'!Q275</f>
        <v>0</v>
      </c>
      <c r="R450" s="77">
        <f>'3.ВС'!R275</f>
        <v>26000</v>
      </c>
      <c r="S450" s="77">
        <f>'3.ВС'!S275</f>
        <v>0</v>
      </c>
      <c r="T450" s="77">
        <f>'3.ВС'!T275</f>
        <v>26000</v>
      </c>
      <c r="U450" s="77">
        <f>'3.ВС'!U275</f>
        <v>0</v>
      </c>
      <c r="V450" s="77">
        <f>'3.ВС'!V275</f>
        <v>0</v>
      </c>
      <c r="W450" s="77">
        <f>'3.ВС'!W275</f>
        <v>0</v>
      </c>
      <c r="X450" s="77">
        <f>'3.ВС'!X275</f>
        <v>0</v>
      </c>
      <c r="Y450" s="77">
        <f>'3.ВС'!Y275</f>
        <v>0</v>
      </c>
      <c r="Z450" s="77">
        <f>'3.ВС'!Z275</f>
        <v>26000</v>
      </c>
      <c r="AA450" s="77">
        <f>'3.ВС'!AA275</f>
        <v>0</v>
      </c>
      <c r="AB450" s="77">
        <f>'3.ВС'!AB275</f>
        <v>26000</v>
      </c>
      <c r="AC450" s="77">
        <f>'3.ВС'!AC275</f>
        <v>0</v>
      </c>
      <c r="AD450" s="77">
        <f>'3.ВС'!AD275</f>
        <v>0</v>
      </c>
      <c r="AE450" s="77">
        <f>'3.ВС'!AE275</f>
        <v>0</v>
      </c>
      <c r="AF450" s="77">
        <f>'3.ВС'!AF275</f>
        <v>0</v>
      </c>
      <c r="AG450" s="77">
        <f>'3.ВС'!AG275</f>
        <v>0</v>
      </c>
      <c r="AH450" s="77">
        <f>'3.ВС'!AH275</f>
        <v>0</v>
      </c>
      <c r="AI450" s="77">
        <f>'3.ВС'!AI275</f>
        <v>0</v>
      </c>
      <c r="AJ450" s="77">
        <f>'3.ВС'!AJ275</f>
        <v>0</v>
      </c>
      <c r="AK450" s="77">
        <f>'3.ВС'!AK275</f>
        <v>0</v>
      </c>
      <c r="AL450" s="77">
        <f>'3.ВС'!AL275</f>
        <v>0</v>
      </c>
      <c r="AM450" s="77">
        <f>'3.ВС'!AM275</f>
        <v>0</v>
      </c>
      <c r="AN450" s="77">
        <f>'3.ВС'!AN275</f>
        <v>0</v>
      </c>
      <c r="AO450" s="77">
        <f>'3.ВС'!AO275</f>
        <v>0</v>
      </c>
      <c r="AP450" s="77">
        <f>'3.ВС'!AP275</f>
        <v>0</v>
      </c>
      <c r="AQ450" s="77">
        <f>'3.ВС'!AQ275</f>
        <v>0</v>
      </c>
      <c r="AR450" s="77">
        <f>'3.ВС'!AR275</f>
        <v>0</v>
      </c>
      <c r="AS450" s="77">
        <f>'3.ВС'!AS275</f>
        <v>0</v>
      </c>
      <c r="AT450" s="77">
        <f>'3.ВС'!AT275</f>
        <v>0</v>
      </c>
      <c r="AU450" s="77">
        <f>'3.ВС'!AU275</f>
        <v>0</v>
      </c>
      <c r="AV450" s="77">
        <f>'3.ВС'!AV275</f>
        <v>0</v>
      </c>
      <c r="AW450" s="77">
        <f>'3.ВС'!AW275</f>
        <v>0</v>
      </c>
      <c r="AX450" s="77">
        <f>'3.ВС'!AX275</f>
        <v>0</v>
      </c>
      <c r="AY450" s="77">
        <f>'3.ВС'!AY275</f>
        <v>0</v>
      </c>
      <c r="AZ450" s="77">
        <f>'3.ВС'!AZ275</f>
        <v>0</v>
      </c>
      <c r="BA450" s="77">
        <f>'3.ВС'!BA275</f>
        <v>0</v>
      </c>
      <c r="BB450" s="103">
        <v>0</v>
      </c>
      <c r="BC450" s="103">
        <v>0</v>
      </c>
    </row>
    <row r="451" spans="1:55" s="11" customFormat="1" ht="27.75" hidden="1" customHeight="1" x14ac:dyDescent="0.25">
      <c r="A451" s="27" t="s">
        <v>337</v>
      </c>
      <c r="B451" s="15"/>
      <c r="C451" s="15"/>
      <c r="D451" s="15"/>
      <c r="E451" s="12">
        <v>851</v>
      </c>
      <c r="F451" s="63" t="s">
        <v>511</v>
      </c>
      <c r="G451" s="63" t="s">
        <v>399</v>
      </c>
      <c r="H451" s="60" t="s">
        <v>541</v>
      </c>
      <c r="I451" s="63" t="s">
        <v>338</v>
      </c>
      <c r="J451" s="77">
        <f t="shared" ref="J451:BA451" si="286">J452</f>
        <v>64600</v>
      </c>
      <c r="K451" s="77">
        <f t="shared" si="286"/>
        <v>0</v>
      </c>
      <c r="L451" s="77">
        <f t="shared" si="286"/>
        <v>64600</v>
      </c>
      <c r="M451" s="77">
        <f t="shared" si="286"/>
        <v>0</v>
      </c>
      <c r="N451" s="77">
        <f t="shared" si="286"/>
        <v>0</v>
      </c>
      <c r="O451" s="77">
        <f t="shared" si="286"/>
        <v>0</v>
      </c>
      <c r="P451" s="77">
        <f t="shared" si="286"/>
        <v>0</v>
      </c>
      <c r="Q451" s="77">
        <f t="shared" si="286"/>
        <v>0</v>
      </c>
      <c r="R451" s="77">
        <f t="shared" si="286"/>
        <v>64600</v>
      </c>
      <c r="S451" s="77">
        <f t="shared" si="286"/>
        <v>0</v>
      </c>
      <c r="T451" s="77">
        <f t="shared" si="286"/>
        <v>64600</v>
      </c>
      <c r="U451" s="77">
        <f t="shared" si="286"/>
        <v>0</v>
      </c>
      <c r="V451" s="77">
        <f t="shared" si="286"/>
        <v>0</v>
      </c>
      <c r="W451" s="77">
        <f t="shared" si="286"/>
        <v>0</v>
      </c>
      <c r="X451" s="77">
        <f t="shared" si="286"/>
        <v>0</v>
      </c>
      <c r="Y451" s="77">
        <f t="shared" si="286"/>
        <v>0</v>
      </c>
      <c r="Z451" s="77">
        <f t="shared" si="286"/>
        <v>64600</v>
      </c>
      <c r="AA451" s="77">
        <f t="shared" si="286"/>
        <v>0</v>
      </c>
      <c r="AB451" s="77">
        <f t="shared" si="286"/>
        <v>64600</v>
      </c>
      <c r="AC451" s="77">
        <f t="shared" si="286"/>
        <v>0</v>
      </c>
      <c r="AD451" s="77">
        <f t="shared" si="286"/>
        <v>0</v>
      </c>
      <c r="AE451" s="77">
        <f t="shared" si="286"/>
        <v>0</v>
      </c>
      <c r="AF451" s="77">
        <f t="shared" si="286"/>
        <v>0</v>
      </c>
      <c r="AG451" s="77">
        <f t="shared" si="286"/>
        <v>0</v>
      </c>
      <c r="AH451" s="77">
        <f t="shared" si="286"/>
        <v>0</v>
      </c>
      <c r="AI451" s="77">
        <f t="shared" si="286"/>
        <v>0</v>
      </c>
      <c r="AJ451" s="77">
        <f t="shared" si="286"/>
        <v>0</v>
      </c>
      <c r="AK451" s="77">
        <f t="shared" si="286"/>
        <v>0</v>
      </c>
      <c r="AL451" s="77">
        <f t="shared" si="286"/>
        <v>0</v>
      </c>
      <c r="AM451" s="77">
        <f t="shared" si="286"/>
        <v>0</v>
      </c>
      <c r="AN451" s="77">
        <f t="shared" si="286"/>
        <v>0</v>
      </c>
      <c r="AO451" s="77">
        <f t="shared" si="286"/>
        <v>0</v>
      </c>
      <c r="AP451" s="77">
        <f t="shared" si="286"/>
        <v>0</v>
      </c>
      <c r="AQ451" s="77">
        <f t="shared" si="286"/>
        <v>0</v>
      </c>
      <c r="AR451" s="77">
        <f t="shared" si="286"/>
        <v>0</v>
      </c>
      <c r="AS451" s="77">
        <f t="shared" si="286"/>
        <v>0</v>
      </c>
      <c r="AT451" s="77">
        <f t="shared" si="286"/>
        <v>0</v>
      </c>
      <c r="AU451" s="77">
        <f t="shared" si="286"/>
        <v>0</v>
      </c>
      <c r="AV451" s="77">
        <f t="shared" si="286"/>
        <v>0</v>
      </c>
      <c r="AW451" s="77">
        <f t="shared" si="286"/>
        <v>0</v>
      </c>
      <c r="AX451" s="77">
        <f t="shared" si="286"/>
        <v>0</v>
      </c>
      <c r="AY451" s="77">
        <f t="shared" si="286"/>
        <v>0</v>
      </c>
      <c r="AZ451" s="77">
        <f t="shared" si="286"/>
        <v>0</v>
      </c>
      <c r="BA451" s="77">
        <f t="shared" si="286"/>
        <v>0</v>
      </c>
      <c r="BB451" s="103">
        <v>0</v>
      </c>
      <c r="BC451" s="103">
        <v>0</v>
      </c>
    </row>
    <row r="452" spans="1:55" s="11" customFormat="1" ht="27.75" hidden="1" customHeight="1" x14ac:dyDescent="0.25">
      <c r="A452" s="27" t="s">
        <v>339</v>
      </c>
      <c r="B452" s="27"/>
      <c r="C452" s="27"/>
      <c r="D452" s="27"/>
      <c r="E452" s="12">
        <v>851</v>
      </c>
      <c r="F452" s="63" t="s">
        <v>511</v>
      </c>
      <c r="G452" s="63" t="s">
        <v>399</v>
      </c>
      <c r="H452" s="60" t="s">
        <v>541</v>
      </c>
      <c r="I452" s="63" t="s">
        <v>340</v>
      </c>
      <c r="J452" s="77">
        <f>'3.ВС'!J277</f>
        <v>64600</v>
      </c>
      <c r="K452" s="77">
        <f>'3.ВС'!K277</f>
        <v>0</v>
      </c>
      <c r="L452" s="77">
        <f>'3.ВС'!L277</f>
        <v>64600</v>
      </c>
      <c r="M452" s="77">
        <f>'3.ВС'!M277</f>
        <v>0</v>
      </c>
      <c r="N452" s="77">
        <f>'3.ВС'!N277</f>
        <v>0</v>
      </c>
      <c r="O452" s="77">
        <f>'3.ВС'!O277</f>
        <v>0</v>
      </c>
      <c r="P452" s="77">
        <f>'3.ВС'!P277</f>
        <v>0</v>
      </c>
      <c r="Q452" s="77">
        <f>'3.ВС'!Q277</f>
        <v>0</v>
      </c>
      <c r="R452" s="77">
        <f>'3.ВС'!R277</f>
        <v>64600</v>
      </c>
      <c r="S452" s="77">
        <f>'3.ВС'!S277</f>
        <v>0</v>
      </c>
      <c r="T452" s="77">
        <f>'3.ВС'!T277</f>
        <v>64600</v>
      </c>
      <c r="U452" s="77">
        <f>'3.ВС'!U277</f>
        <v>0</v>
      </c>
      <c r="V452" s="77">
        <f>'3.ВС'!V277</f>
        <v>0</v>
      </c>
      <c r="W452" s="77">
        <f>'3.ВС'!W277</f>
        <v>0</v>
      </c>
      <c r="X452" s="77">
        <f>'3.ВС'!X277</f>
        <v>0</v>
      </c>
      <c r="Y452" s="77">
        <f>'3.ВС'!Y277</f>
        <v>0</v>
      </c>
      <c r="Z452" s="77">
        <f>'3.ВС'!Z277</f>
        <v>64600</v>
      </c>
      <c r="AA452" s="77">
        <f>'3.ВС'!AA277</f>
        <v>0</v>
      </c>
      <c r="AB452" s="77">
        <f>'3.ВС'!AB277</f>
        <v>64600</v>
      </c>
      <c r="AC452" s="77">
        <f>'3.ВС'!AC277</f>
        <v>0</v>
      </c>
      <c r="AD452" s="77">
        <f>'3.ВС'!AD277</f>
        <v>0</v>
      </c>
      <c r="AE452" s="77">
        <f>'3.ВС'!AE277</f>
        <v>0</v>
      </c>
      <c r="AF452" s="77">
        <f>'3.ВС'!AF277</f>
        <v>0</v>
      </c>
      <c r="AG452" s="77">
        <f>'3.ВС'!AG277</f>
        <v>0</v>
      </c>
      <c r="AH452" s="77">
        <f>'3.ВС'!AH277</f>
        <v>0</v>
      </c>
      <c r="AI452" s="77">
        <f>'3.ВС'!AI277</f>
        <v>0</v>
      </c>
      <c r="AJ452" s="77">
        <f>'3.ВС'!AJ277</f>
        <v>0</v>
      </c>
      <c r="AK452" s="77">
        <f>'3.ВС'!AK277</f>
        <v>0</v>
      </c>
      <c r="AL452" s="77">
        <f>'3.ВС'!AL277</f>
        <v>0</v>
      </c>
      <c r="AM452" s="77">
        <f>'3.ВС'!AM277</f>
        <v>0</v>
      </c>
      <c r="AN452" s="77">
        <f>'3.ВС'!AN277</f>
        <v>0</v>
      </c>
      <c r="AO452" s="77">
        <f>'3.ВС'!AO277</f>
        <v>0</v>
      </c>
      <c r="AP452" s="77">
        <f>'3.ВС'!AP277</f>
        <v>0</v>
      </c>
      <c r="AQ452" s="77">
        <f>'3.ВС'!AQ277</f>
        <v>0</v>
      </c>
      <c r="AR452" s="77">
        <f>'3.ВС'!AR277</f>
        <v>0</v>
      </c>
      <c r="AS452" s="77">
        <f>'3.ВС'!AS277</f>
        <v>0</v>
      </c>
      <c r="AT452" s="77">
        <f>'3.ВС'!AT277</f>
        <v>0</v>
      </c>
      <c r="AU452" s="77">
        <f>'3.ВС'!AU277</f>
        <v>0</v>
      </c>
      <c r="AV452" s="77">
        <f>'3.ВС'!AV277</f>
        <v>0</v>
      </c>
      <c r="AW452" s="77">
        <f>'3.ВС'!AW277</f>
        <v>0</v>
      </c>
      <c r="AX452" s="77">
        <f>'3.ВС'!AX277</f>
        <v>0</v>
      </c>
      <c r="AY452" s="77">
        <f>'3.ВС'!AY277</f>
        <v>0</v>
      </c>
      <c r="AZ452" s="77">
        <f>'3.ВС'!AZ277</f>
        <v>0</v>
      </c>
      <c r="BA452" s="77">
        <f>'3.ВС'!BA277</f>
        <v>0</v>
      </c>
      <c r="BB452" s="103">
        <v>0</v>
      </c>
      <c r="BC452" s="103">
        <v>0</v>
      </c>
    </row>
    <row r="453" spans="1:55" s="11" customFormat="1" ht="27.75" hidden="1" customHeight="1" x14ac:dyDescent="0.25">
      <c r="A453" s="15" t="s">
        <v>542</v>
      </c>
      <c r="B453" s="103"/>
      <c r="C453" s="103"/>
      <c r="D453" s="103"/>
      <c r="E453" s="12">
        <v>851</v>
      </c>
      <c r="F453" s="63" t="s">
        <v>511</v>
      </c>
      <c r="G453" s="63" t="s">
        <v>399</v>
      </c>
      <c r="H453" s="60" t="s">
        <v>543</v>
      </c>
      <c r="I453" s="63"/>
      <c r="J453" s="77">
        <f t="shared" ref="J453:BA453" si="287">J456+J454</f>
        <v>419900</v>
      </c>
      <c r="K453" s="77">
        <f t="shared" si="287"/>
        <v>0</v>
      </c>
      <c r="L453" s="77">
        <f t="shared" si="287"/>
        <v>419900</v>
      </c>
      <c r="M453" s="77">
        <f t="shared" si="287"/>
        <v>0</v>
      </c>
      <c r="N453" s="77">
        <f t="shared" si="287"/>
        <v>0</v>
      </c>
      <c r="O453" s="77">
        <f t="shared" si="287"/>
        <v>0</v>
      </c>
      <c r="P453" s="77">
        <f t="shared" si="287"/>
        <v>0</v>
      </c>
      <c r="Q453" s="77">
        <f t="shared" si="287"/>
        <v>0</v>
      </c>
      <c r="R453" s="77">
        <f t="shared" si="287"/>
        <v>419900</v>
      </c>
      <c r="S453" s="77">
        <f t="shared" si="287"/>
        <v>0</v>
      </c>
      <c r="T453" s="77">
        <f t="shared" si="287"/>
        <v>419900</v>
      </c>
      <c r="U453" s="77">
        <f t="shared" si="287"/>
        <v>0</v>
      </c>
      <c r="V453" s="77">
        <f t="shared" si="287"/>
        <v>0</v>
      </c>
      <c r="W453" s="77">
        <f t="shared" si="287"/>
        <v>0</v>
      </c>
      <c r="X453" s="77">
        <f t="shared" si="287"/>
        <v>0</v>
      </c>
      <c r="Y453" s="77">
        <f t="shared" si="287"/>
        <v>0</v>
      </c>
      <c r="Z453" s="77">
        <f t="shared" si="287"/>
        <v>419900</v>
      </c>
      <c r="AA453" s="77">
        <f t="shared" si="287"/>
        <v>0</v>
      </c>
      <c r="AB453" s="77">
        <f t="shared" si="287"/>
        <v>419900</v>
      </c>
      <c r="AC453" s="77">
        <f t="shared" si="287"/>
        <v>0</v>
      </c>
      <c r="AD453" s="77">
        <f t="shared" si="287"/>
        <v>0</v>
      </c>
      <c r="AE453" s="77">
        <f t="shared" si="287"/>
        <v>0</v>
      </c>
      <c r="AF453" s="77">
        <f t="shared" si="287"/>
        <v>0</v>
      </c>
      <c r="AG453" s="77">
        <f t="shared" si="287"/>
        <v>0</v>
      </c>
      <c r="AH453" s="77">
        <f t="shared" si="287"/>
        <v>0</v>
      </c>
      <c r="AI453" s="77">
        <f t="shared" si="287"/>
        <v>0</v>
      </c>
      <c r="AJ453" s="77">
        <f t="shared" si="287"/>
        <v>0</v>
      </c>
      <c r="AK453" s="77">
        <f t="shared" si="287"/>
        <v>0</v>
      </c>
      <c r="AL453" s="77">
        <f t="shared" si="287"/>
        <v>0</v>
      </c>
      <c r="AM453" s="77">
        <f t="shared" si="287"/>
        <v>0</v>
      </c>
      <c r="AN453" s="77">
        <f t="shared" si="287"/>
        <v>0</v>
      </c>
      <c r="AO453" s="77">
        <f t="shared" si="287"/>
        <v>0</v>
      </c>
      <c r="AP453" s="77">
        <f t="shared" si="287"/>
        <v>0</v>
      </c>
      <c r="AQ453" s="77">
        <f t="shared" si="287"/>
        <v>0</v>
      </c>
      <c r="AR453" s="77">
        <f t="shared" si="287"/>
        <v>0</v>
      </c>
      <c r="AS453" s="77">
        <f t="shared" si="287"/>
        <v>0</v>
      </c>
      <c r="AT453" s="77">
        <f t="shared" si="287"/>
        <v>0</v>
      </c>
      <c r="AU453" s="77">
        <f t="shared" si="287"/>
        <v>0</v>
      </c>
      <c r="AV453" s="77">
        <f t="shared" si="287"/>
        <v>0</v>
      </c>
      <c r="AW453" s="77">
        <f t="shared" si="287"/>
        <v>0</v>
      </c>
      <c r="AX453" s="77">
        <f t="shared" si="287"/>
        <v>0</v>
      </c>
      <c r="AY453" s="77">
        <f t="shared" si="287"/>
        <v>0</v>
      </c>
      <c r="AZ453" s="77">
        <f t="shared" si="287"/>
        <v>0</v>
      </c>
      <c r="BA453" s="77">
        <f t="shared" si="287"/>
        <v>0</v>
      </c>
      <c r="BB453" s="103">
        <v>0</v>
      </c>
      <c r="BC453" s="103">
        <v>0</v>
      </c>
    </row>
    <row r="454" spans="1:55" s="11" customFormat="1" ht="27.75" hidden="1" customHeight="1" x14ac:dyDescent="0.25">
      <c r="A454" s="15" t="s">
        <v>333</v>
      </c>
      <c r="B454" s="27"/>
      <c r="C454" s="27"/>
      <c r="D454" s="27"/>
      <c r="E454" s="12">
        <v>851</v>
      </c>
      <c r="F454" s="63" t="s">
        <v>511</v>
      </c>
      <c r="G454" s="63" t="s">
        <v>399</v>
      </c>
      <c r="H454" s="60" t="s">
        <v>543</v>
      </c>
      <c r="I454" s="63" t="s">
        <v>334</v>
      </c>
      <c r="J454" s="77">
        <f t="shared" ref="J454:BA454" si="288">J455</f>
        <v>211200</v>
      </c>
      <c r="K454" s="77">
        <f t="shared" si="288"/>
        <v>0</v>
      </c>
      <c r="L454" s="77">
        <f t="shared" si="288"/>
        <v>211200</v>
      </c>
      <c r="M454" s="77">
        <f t="shared" si="288"/>
        <v>0</v>
      </c>
      <c r="N454" s="77">
        <f t="shared" si="288"/>
        <v>0</v>
      </c>
      <c r="O454" s="77">
        <f t="shared" si="288"/>
        <v>0</v>
      </c>
      <c r="P454" s="77">
        <f t="shared" si="288"/>
        <v>0</v>
      </c>
      <c r="Q454" s="77">
        <f t="shared" si="288"/>
        <v>0</v>
      </c>
      <c r="R454" s="77">
        <f t="shared" si="288"/>
        <v>211200</v>
      </c>
      <c r="S454" s="77">
        <f t="shared" si="288"/>
        <v>0</v>
      </c>
      <c r="T454" s="77">
        <f t="shared" si="288"/>
        <v>211200</v>
      </c>
      <c r="U454" s="77">
        <f t="shared" si="288"/>
        <v>0</v>
      </c>
      <c r="V454" s="77">
        <f t="shared" si="288"/>
        <v>0</v>
      </c>
      <c r="W454" s="77">
        <f t="shared" si="288"/>
        <v>0</v>
      </c>
      <c r="X454" s="77">
        <f t="shared" si="288"/>
        <v>0</v>
      </c>
      <c r="Y454" s="77">
        <f t="shared" si="288"/>
        <v>0</v>
      </c>
      <c r="Z454" s="77">
        <f t="shared" si="288"/>
        <v>211200</v>
      </c>
      <c r="AA454" s="77">
        <f t="shared" si="288"/>
        <v>0</v>
      </c>
      <c r="AB454" s="77">
        <f t="shared" si="288"/>
        <v>211200</v>
      </c>
      <c r="AC454" s="77">
        <f t="shared" si="288"/>
        <v>0</v>
      </c>
      <c r="AD454" s="77">
        <f t="shared" si="288"/>
        <v>0</v>
      </c>
      <c r="AE454" s="77">
        <f t="shared" si="288"/>
        <v>0</v>
      </c>
      <c r="AF454" s="77">
        <f t="shared" si="288"/>
        <v>0</v>
      </c>
      <c r="AG454" s="77">
        <f t="shared" si="288"/>
        <v>0</v>
      </c>
      <c r="AH454" s="77">
        <f t="shared" si="288"/>
        <v>0</v>
      </c>
      <c r="AI454" s="77">
        <f t="shared" si="288"/>
        <v>0</v>
      </c>
      <c r="AJ454" s="77">
        <f t="shared" si="288"/>
        <v>0</v>
      </c>
      <c r="AK454" s="77">
        <f t="shared" si="288"/>
        <v>0</v>
      </c>
      <c r="AL454" s="77">
        <f t="shared" si="288"/>
        <v>0</v>
      </c>
      <c r="AM454" s="77">
        <f t="shared" si="288"/>
        <v>0</v>
      </c>
      <c r="AN454" s="77">
        <f t="shared" si="288"/>
        <v>0</v>
      </c>
      <c r="AO454" s="77">
        <f t="shared" si="288"/>
        <v>0</v>
      </c>
      <c r="AP454" s="77">
        <f t="shared" si="288"/>
        <v>0</v>
      </c>
      <c r="AQ454" s="77">
        <f t="shared" si="288"/>
        <v>0</v>
      </c>
      <c r="AR454" s="77">
        <f t="shared" si="288"/>
        <v>0</v>
      </c>
      <c r="AS454" s="77">
        <f t="shared" si="288"/>
        <v>0</v>
      </c>
      <c r="AT454" s="77">
        <f t="shared" si="288"/>
        <v>0</v>
      </c>
      <c r="AU454" s="77">
        <f t="shared" si="288"/>
        <v>0</v>
      </c>
      <c r="AV454" s="77">
        <f t="shared" si="288"/>
        <v>0</v>
      </c>
      <c r="AW454" s="77">
        <f t="shared" si="288"/>
        <v>0</v>
      </c>
      <c r="AX454" s="77">
        <f t="shared" si="288"/>
        <v>0</v>
      </c>
      <c r="AY454" s="77">
        <f t="shared" si="288"/>
        <v>0</v>
      </c>
      <c r="AZ454" s="77">
        <f t="shared" si="288"/>
        <v>0</v>
      </c>
      <c r="BA454" s="77">
        <f t="shared" si="288"/>
        <v>0</v>
      </c>
      <c r="BB454" s="103">
        <v>0</v>
      </c>
      <c r="BC454" s="103">
        <v>0</v>
      </c>
    </row>
    <row r="455" spans="1:55" s="11" customFormat="1" ht="27.75" hidden="1" customHeight="1" x14ac:dyDescent="0.25">
      <c r="A455" s="27" t="s">
        <v>409</v>
      </c>
      <c r="B455" s="27"/>
      <c r="C455" s="27"/>
      <c r="D455" s="27"/>
      <c r="E455" s="12">
        <v>851</v>
      </c>
      <c r="F455" s="63" t="s">
        <v>511</v>
      </c>
      <c r="G455" s="63" t="s">
        <v>399</v>
      </c>
      <c r="H455" s="60" t="s">
        <v>543</v>
      </c>
      <c r="I455" s="63" t="s">
        <v>410</v>
      </c>
      <c r="J455" s="77">
        <f>'3.ВС'!J280</f>
        <v>211200</v>
      </c>
      <c r="K455" s="77">
        <f>'3.ВС'!K280</f>
        <v>0</v>
      </c>
      <c r="L455" s="77">
        <f>'3.ВС'!L280</f>
        <v>211200</v>
      </c>
      <c r="M455" s="77">
        <f>'3.ВС'!M280</f>
        <v>0</v>
      </c>
      <c r="N455" s="77">
        <f>'3.ВС'!N280</f>
        <v>0</v>
      </c>
      <c r="O455" s="77">
        <f>'3.ВС'!O280</f>
        <v>0</v>
      </c>
      <c r="P455" s="77">
        <f>'3.ВС'!P280</f>
        <v>0</v>
      </c>
      <c r="Q455" s="77">
        <f>'3.ВС'!Q280</f>
        <v>0</v>
      </c>
      <c r="R455" s="77">
        <f>'3.ВС'!R280</f>
        <v>211200</v>
      </c>
      <c r="S455" s="77">
        <f>'3.ВС'!S280</f>
        <v>0</v>
      </c>
      <c r="T455" s="77">
        <f>'3.ВС'!T280</f>
        <v>211200</v>
      </c>
      <c r="U455" s="77">
        <f>'3.ВС'!U280</f>
        <v>0</v>
      </c>
      <c r="V455" s="77">
        <f>'3.ВС'!V280</f>
        <v>0</v>
      </c>
      <c r="W455" s="77">
        <f>'3.ВС'!W280</f>
        <v>0</v>
      </c>
      <c r="X455" s="77">
        <f>'3.ВС'!X280</f>
        <v>0</v>
      </c>
      <c r="Y455" s="77">
        <f>'3.ВС'!Y280</f>
        <v>0</v>
      </c>
      <c r="Z455" s="77">
        <f>'3.ВС'!Z280</f>
        <v>211200</v>
      </c>
      <c r="AA455" s="77">
        <f>'3.ВС'!AA280</f>
        <v>0</v>
      </c>
      <c r="AB455" s="77">
        <f>'3.ВС'!AB280</f>
        <v>211200</v>
      </c>
      <c r="AC455" s="77">
        <f>'3.ВС'!AC280</f>
        <v>0</v>
      </c>
      <c r="AD455" s="77">
        <f>'3.ВС'!AD280</f>
        <v>0</v>
      </c>
      <c r="AE455" s="77">
        <f>'3.ВС'!AE280</f>
        <v>0</v>
      </c>
      <c r="AF455" s="77">
        <f>'3.ВС'!AF280</f>
        <v>0</v>
      </c>
      <c r="AG455" s="77">
        <f>'3.ВС'!AG280</f>
        <v>0</v>
      </c>
      <c r="AH455" s="77">
        <f>'3.ВС'!AH280</f>
        <v>0</v>
      </c>
      <c r="AI455" s="77">
        <f>'3.ВС'!AI280</f>
        <v>0</v>
      </c>
      <c r="AJ455" s="77">
        <f>'3.ВС'!AJ280</f>
        <v>0</v>
      </c>
      <c r="AK455" s="77">
        <f>'3.ВС'!AK280</f>
        <v>0</v>
      </c>
      <c r="AL455" s="77">
        <f>'3.ВС'!AL280</f>
        <v>0</v>
      </c>
      <c r="AM455" s="77">
        <f>'3.ВС'!AM280</f>
        <v>0</v>
      </c>
      <c r="AN455" s="77">
        <f>'3.ВС'!AN280</f>
        <v>0</v>
      </c>
      <c r="AO455" s="77">
        <f>'3.ВС'!AO280</f>
        <v>0</v>
      </c>
      <c r="AP455" s="77">
        <f>'3.ВС'!AP280</f>
        <v>0</v>
      </c>
      <c r="AQ455" s="77">
        <f>'3.ВС'!AQ280</f>
        <v>0</v>
      </c>
      <c r="AR455" s="77">
        <f>'3.ВС'!AR280</f>
        <v>0</v>
      </c>
      <c r="AS455" s="77">
        <f>'3.ВС'!AS280</f>
        <v>0</v>
      </c>
      <c r="AT455" s="77">
        <f>'3.ВС'!AT280</f>
        <v>0</v>
      </c>
      <c r="AU455" s="77">
        <f>'3.ВС'!AU280</f>
        <v>0</v>
      </c>
      <c r="AV455" s="77">
        <f>'3.ВС'!AV280</f>
        <v>0</v>
      </c>
      <c r="AW455" s="77">
        <f>'3.ВС'!AW280</f>
        <v>0</v>
      </c>
      <c r="AX455" s="77">
        <f>'3.ВС'!AX280</f>
        <v>0</v>
      </c>
      <c r="AY455" s="77">
        <f>'3.ВС'!AY280</f>
        <v>0</v>
      </c>
      <c r="AZ455" s="77">
        <f>'3.ВС'!AZ280</f>
        <v>0</v>
      </c>
      <c r="BA455" s="77">
        <f>'3.ВС'!BA280</f>
        <v>0</v>
      </c>
      <c r="BB455" s="103">
        <v>0</v>
      </c>
      <c r="BC455" s="103">
        <v>0</v>
      </c>
    </row>
    <row r="456" spans="1:55" s="11" customFormat="1" ht="27.75" hidden="1" customHeight="1" x14ac:dyDescent="0.25">
      <c r="A456" s="27" t="s">
        <v>337</v>
      </c>
      <c r="B456" s="103"/>
      <c r="C456" s="103"/>
      <c r="D456" s="103"/>
      <c r="E456" s="12">
        <v>851</v>
      </c>
      <c r="F456" s="63" t="s">
        <v>511</v>
      </c>
      <c r="G456" s="63" t="s">
        <v>399</v>
      </c>
      <c r="H456" s="60" t="s">
        <v>543</v>
      </c>
      <c r="I456" s="63" t="s">
        <v>338</v>
      </c>
      <c r="J456" s="77">
        <f t="shared" ref="J456:BA456" si="289">J457</f>
        <v>208700</v>
      </c>
      <c r="K456" s="77">
        <f t="shared" si="289"/>
        <v>0</v>
      </c>
      <c r="L456" s="77">
        <f t="shared" si="289"/>
        <v>208700</v>
      </c>
      <c r="M456" s="77">
        <f t="shared" si="289"/>
        <v>0</v>
      </c>
      <c r="N456" s="77">
        <f t="shared" si="289"/>
        <v>0</v>
      </c>
      <c r="O456" s="77">
        <f t="shared" si="289"/>
        <v>0</v>
      </c>
      <c r="P456" s="77">
        <f t="shared" si="289"/>
        <v>0</v>
      </c>
      <c r="Q456" s="77">
        <f t="shared" si="289"/>
        <v>0</v>
      </c>
      <c r="R456" s="77">
        <f t="shared" si="289"/>
        <v>208700</v>
      </c>
      <c r="S456" s="77">
        <f t="shared" si="289"/>
        <v>0</v>
      </c>
      <c r="T456" s="77">
        <f t="shared" si="289"/>
        <v>208700</v>
      </c>
      <c r="U456" s="77">
        <f t="shared" si="289"/>
        <v>0</v>
      </c>
      <c r="V456" s="77">
        <f t="shared" si="289"/>
        <v>0</v>
      </c>
      <c r="W456" s="77">
        <f t="shared" si="289"/>
        <v>0</v>
      </c>
      <c r="X456" s="77">
        <f t="shared" si="289"/>
        <v>0</v>
      </c>
      <c r="Y456" s="77">
        <f t="shared" si="289"/>
        <v>0</v>
      </c>
      <c r="Z456" s="77">
        <f t="shared" si="289"/>
        <v>208700</v>
      </c>
      <c r="AA456" s="77">
        <f t="shared" si="289"/>
        <v>0</v>
      </c>
      <c r="AB456" s="77">
        <f t="shared" si="289"/>
        <v>208700</v>
      </c>
      <c r="AC456" s="77">
        <f t="shared" si="289"/>
        <v>0</v>
      </c>
      <c r="AD456" s="77">
        <f t="shared" si="289"/>
        <v>0</v>
      </c>
      <c r="AE456" s="77">
        <f t="shared" si="289"/>
        <v>0</v>
      </c>
      <c r="AF456" s="77">
        <f t="shared" si="289"/>
        <v>0</v>
      </c>
      <c r="AG456" s="77">
        <f t="shared" si="289"/>
        <v>0</v>
      </c>
      <c r="AH456" s="77">
        <f t="shared" si="289"/>
        <v>0</v>
      </c>
      <c r="AI456" s="77">
        <f t="shared" si="289"/>
        <v>0</v>
      </c>
      <c r="AJ456" s="77">
        <f t="shared" si="289"/>
        <v>0</v>
      </c>
      <c r="AK456" s="77">
        <f t="shared" si="289"/>
        <v>0</v>
      </c>
      <c r="AL456" s="77">
        <f t="shared" si="289"/>
        <v>0</v>
      </c>
      <c r="AM456" s="77">
        <f t="shared" si="289"/>
        <v>0</v>
      </c>
      <c r="AN456" s="77">
        <f t="shared" si="289"/>
        <v>0</v>
      </c>
      <c r="AO456" s="77">
        <f t="shared" si="289"/>
        <v>0</v>
      </c>
      <c r="AP456" s="77">
        <f t="shared" si="289"/>
        <v>0</v>
      </c>
      <c r="AQ456" s="77">
        <f t="shared" si="289"/>
        <v>0</v>
      </c>
      <c r="AR456" s="77">
        <f t="shared" si="289"/>
        <v>0</v>
      </c>
      <c r="AS456" s="77">
        <f t="shared" si="289"/>
        <v>0</v>
      </c>
      <c r="AT456" s="77">
        <f t="shared" si="289"/>
        <v>0</v>
      </c>
      <c r="AU456" s="77">
        <f t="shared" si="289"/>
        <v>0</v>
      </c>
      <c r="AV456" s="77">
        <f t="shared" si="289"/>
        <v>0</v>
      </c>
      <c r="AW456" s="77">
        <f t="shared" si="289"/>
        <v>0</v>
      </c>
      <c r="AX456" s="77">
        <f t="shared" si="289"/>
        <v>0</v>
      </c>
      <c r="AY456" s="77">
        <f t="shared" si="289"/>
        <v>0</v>
      </c>
      <c r="AZ456" s="77">
        <f t="shared" si="289"/>
        <v>0</v>
      </c>
      <c r="BA456" s="77">
        <f t="shared" si="289"/>
        <v>0</v>
      </c>
      <c r="BB456" s="103">
        <v>0</v>
      </c>
      <c r="BC456" s="103">
        <v>0</v>
      </c>
    </row>
    <row r="457" spans="1:55" s="11" customFormat="1" ht="27.75" hidden="1" customHeight="1" x14ac:dyDescent="0.25">
      <c r="A457" s="27" t="s">
        <v>339</v>
      </c>
      <c r="B457" s="103"/>
      <c r="C457" s="103"/>
      <c r="D457" s="103"/>
      <c r="E457" s="12">
        <v>851</v>
      </c>
      <c r="F457" s="63" t="s">
        <v>511</v>
      </c>
      <c r="G457" s="63" t="s">
        <v>399</v>
      </c>
      <c r="H457" s="60" t="s">
        <v>543</v>
      </c>
      <c r="I457" s="63" t="s">
        <v>340</v>
      </c>
      <c r="J457" s="77">
        <f>'3.ВС'!J282</f>
        <v>208700</v>
      </c>
      <c r="K457" s="77">
        <f>'3.ВС'!K282</f>
        <v>0</v>
      </c>
      <c r="L457" s="77">
        <f>'3.ВС'!L282</f>
        <v>208700</v>
      </c>
      <c r="M457" s="77">
        <f>'3.ВС'!M282</f>
        <v>0</v>
      </c>
      <c r="N457" s="77">
        <f>'3.ВС'!N282</f>
        <v>0</v>
      </c>
      <c r="O457" s="77">
        <f>'3.ВС'!O282</f>
        <v>0</v>
      </c>
      <c r="P457" s="77">
        <f>'3.ВС'!P282</f>
        <v>0</v>
      </c>
      <c r="Q457" s="77">
        <f>'3.ВС'!Q282</f>
        <v>0</v>
      </c>
      <c r="R457" s="77">
        <f>'3.ВС'!R282</f>
        <v>208700</v>
      </c>
      <c r="S457" s="77">
        <f>'3.ВС'!S282</f>
        <v>0</v>
      </c>
      <c r="T457" s="77">
        <f>'3.ВС'!T282</f>
        <v>208700</v>
      </c>
      <c r="U457" s="77">
        <f>'3.ВС'!U282</f>
        <v>0</v>
      </c>
      <c r="V457" s="77">
        <f>'3.ВС'!V282</f>
        <v>0</v>
      </c>
      <c r="W457" s="77">
        <f>'3.ВС'!W282</f>
        <v>0</v>
      </c>
      <c r="X457" s="77">
        <f>'3.ВС'!X282</f>
        <v>0</v>
      </c>
      <c r="Y457" s="77">
        <f>'3.ВС'!Y282</f>
        <v>0</v>
      </c>
      <c r="Z457" s="77">
        <f>'3.ВС'!Z282</f>
        <v>208700</v>
      </c>
      <c r="AA457" s="77">
        <f>'3.ВС'!AA282</f>
        <v>0</v>
      </c>
      <c r="AB457" s="77">
        <f>'3.ВС'!AB282</f>
        <v>208700</v>
      </c>
      <c r="AC457" s="77">
        <f>'3.ВС'!AC282</f>
        <v>0</v>
      </c>
      <c r="AD457" s="77">
        <f>'3.ВС'!AD282</f>
        <v>0</v>
      </c>
      <c r="AE457" s="77">
        <f>'3.ВС'!AE282</f>
        <v>0</v>
      </c>
      <c r="AF457" s="77">
        <f>'3.ВС'!AF282</f>
        <v>0</v>
      </c>
      <c r="AG457" s="77">
        <f>'3.ВС'!AG282</f>
        <v>0</v>
      </c>
      <c r="AH457" s="77">
        <f>'3.ВС'!AH282</f>
        <v>0</v>
      </c>
      <c r="AI457" s="77">
        <f>'3.ВС'!AI282</f>
        <v>0</v>
      </c>
      <c r="AJ457" s="77">
        <f>'3.ВС'!AJ282</f>
        <v>0</v>
      </c>
      <c r="AK457" s="77">
        <f>'3.ВС'!AK282</f>
        <v>0</v>
      </c>
      <c r="AL457" s="77">
        <f>'3.ВС'!AL282</f>
        <v>0</v>
      </c>
      <c r="AM457" s="77">
        <f>'3.ВС'!AM282</f>
        <v>0</v>
      </c>
      <c r="AN457" s="77">
        <f>'3.ВС'!AN282</f>
        <v>0</v>
      </c>
      <c r="AO457" s="77">
        <f>'3.ВС'!AO282</f>
        <v>0</v>
      </c>
      <c r="AP457" s="77">
        <f>'3.ВС'!AP282</f>
        <v>0</v>
      </c>
      <c r="AQ457" s="77">
        <f>'3.ВС'!AQ282</f>
        <v>0</v>
      </c>
      <c r="AR457" s="77">
        <f>'3.ВС'!AR282</f>
        <v>0</v>
      </c>
      <c r="AS457" s="77">
        <f>'3.ВС'!AS282</f>
        <v>0</v>
      </c>
      <c r="AT457" s="77">
        <f>'3.ВС'!AT282</f>
        <v>0</v>
      </c>
      <c r="AU457" s="77">
        <f>'3.ВС'!AU282</f>
        <v>0</v>
      </c>
      <c r="AV457" s="77">
        <f>'3.ВС'!AV282</f>
        <v>0</v>
      </c>
      <c r="AW457" s="77">
        <f>'3.ВС'!AW282</f>
        <v>0</v>
      </c>
      <c r="AX457" s="77">
        <f>'3.ВС'!AX282</f>
        <v>0</v>
      </c>
      <c r="AY457" s="77">
        <f>'3.ВС'!AY282</f>
        <v>0</v>
      </c>
      <c r="AZ457" s="77">
        <f>'3.ВС'!AZ282</f>
        <v>0</v>
      </c>
      <c r="BA457" s="77">
        <f>'3.ВС'!BA282</f>
        <v>0</v>
      </c>
      <c r="BB457" s="103">
        <v>0</v>
      </c>
      <c r="BC457" s="103">
        <v>0</v>
      </c>
    </row>
    <row r="458" spans="1:55" s="11" customFormat="1" ht="27.75" hidden="1" customHeight="1" x14ac:dyDescent="0.25">
      <c r="A458" s="15" t="s">
        <v>665</v>
      </c>
      <c r="B458" s="103"/>
      <c r="C458" s="103"/>
      <c r="D458" s="103"/>
      <c r="E458" s="12">
        <v>851</v>
      </c>
      <c r="F458" s="63" t="s">
        <v>511</v>
      </c>
      <c r="G458" s="63" t="s">
        <v>399</v>
      </c>
      <c r="H458" s="60" t="s">
        <v>545</v>
      </c>
      <c r="I458" s="63"/>
      <c r="J458" s="77">
        <f t="shared" ref="J458:AT459" si="290">J459</f>
        <v>10000</v>
      </c>
      <c r="K458" s="77">
        <f t="shared" si="290"/>
        <v>0</v>
      </c>
      <c r="L458" s="77">
        <f t="shared" si="290"/>
        <v>10000</v>
      </c>
      <c r="M458" s="77">
        <f t="shared" si="290"/>
        <v>0</v>
      </c>
      <c r="N458" s="77">
        <f t="shared" si="290"/>
        <v>0</v>
      </c>
      <c r="O458" s="77">
        <f t="shared" si="290"/>
        <v>0</v>
      </c>
      <c r="P458" s="77">
        <f t="shared" si="290"/>
        <v>0</v>
      </c>
      <c r="Q458" s="77">
        <f t="shared" si="290"/>
        <v>0</v>
      </c>
      <c r="R458" s="77">
        <f t="shared" si="290"/>
        <v>10000</v>
      </c>
      <c r="S458" s="77">
        <f t="shared" si="290"/>
        <v>0</v>
      </c>
      <c r="T458" s="77">
        <f t="shared" si="290"/>
        <v>10000</v>
      </c>
      <c r="U458" s="77">
        <f t="shared" si="290"/>
        <v>0</v>
      </c>
      <c r="V458" s="77">
        <f t="shared" si="290"/>
        <v>0</v>
      </c>
      <c r="W458" s="77">
        <f t="shared" si="290"/>
        <v>0</v>
      </c>
      <c r="X458" s="77">
        <f t="shared" si="290"/>
        <v>0</v>
      </c>
      <c r="Y458" s="77">
        <f t="shared" si="290"/>
        <v>0</v>
      </c>
      <c r="Z458" s="77">
        <f t="shared" si="290"/>
        <v>10000</v>
      </c>
      <c r="AA458" s="77">
        <f t="shared" si="290"/>
        <v>0</v>
      </c>
      <c r="AB458" s="77">
        <f t="shared" si="290"/>
        <v>10000</v>
      </c>
      <c r="AC458" s="77">
        <f t="shared" si="290"/>
        <v>0</v>
      </c>
      <c r="AD458" s="77">
        <f t="shared" si="290"/>
        <v>0</v>
      </c>
      <c r="AE458" s="77">
        <f t="shared" si="290"/>
        <v>0</v>
      </c>
      <c r="AF458" s="77">
        <f t="shared" si="290"/>
        <v>0</v>
      </c>
      <c r="AG458" s="77">
        <f t="shared" si="290"/>
        <v>0</v>
      </c>
      <c r="AH458" s="77">
        <f t="shared" si="290"/>
        <v>0</v>
      </c>
      <c r="AI458" s="77">
        <f t="shared" si="290"/>
        <v>0</v>
      </c>
      <c r="AJ458" s="77">
        <f t="shared" si="290"/>
        <v>0</v>
      </c>
      <c r="AK458" s="77">
        <f t="shared" si="290"/>
        <v>0</v>
      </c>
      <c r="AL458" s="77">
        <f t="shared" si="290"/>
        <v>0</v>
      </c>
      <c r="AM458" s="77">
        <f t="shared" si="290"/>
        <v>0</v>
      </c>
      <c r="AN458" s="77">
        <f t="shared" si="290"/>
        <v>0</v>
      </c>
      <c r="AO458" s="77">
        <f t="shared" si="290"/>
        <v>0</v>
      </c>
      <c r="AP458" s="77">
        <f t="shared" si="290"/>
        <v>0</v>
      </c>
      <c r="AQ458" s="77">
        <f t="shared" si="290"/>
        <v>0</v>
      </c>
      <c r="AR458" s="77">
        <f t="shared" si="290"/>
        <v>0</v>
      </c>
      <c r="AS458" s="77">
        <f t="shared" si="290"/>
        <v>0</v>
      </c>
      <c r="AT458" s="77">
        <f t="shared" si="290"/>
        <v>0</v>
      </c>
      <c r="AU458" s="77">
        <f t="shared" ref="AT458:BA459" si="291">AU459</f>
        <v>0</v>
      </c>
      <c r="AV458" s="77">
        <f t="shared" si="291"/>
        <v>0</v>
      </c>
      <c r="AW458" s="77">
        <f t="shared" si="291"/>
        <v>0</v>
      </c>
      <c r="AX458" s="77">
        <f t="shared" si="291"/>
        <v>0</v>
      </c>
      <c r="AY458" s="77">
        <f t="shared" si="291"/>
        <v>0</v>
      </c>
      <c r="AZ458" s="77">
        <f t="shared" si="291"/>
        <v>0</v>
      </c>
      <c r="BA458" s="77">
        <f t="shared" si="291"/>
        <v>0</v>
      </c>
      <c r="BB458" s="103">
        <v>0</v>
      </c>
      <c r="BC458" s="103">
        <v>0</v>
      </c>
    </row>
    <row r="459" spans="1:55" s="11" customFormat="1" ht="27.75" hidden="1" customHeight="1" x14ac:dyDescent="0.25">
      <c r="A459" s="27" t="s">
        <v>337</v>
      </c>
      <c r="B459" s="103"/>
      <c r="C459" s="103"/>
      <c r="D459" s="103"/>
      <c r="E459" s="12">
        <v>851</v>
      </c>
      <c r="F459" s="63" t="s">
        <v>511</v>
      </c>
      <c r="G459" s="63" t="s">
        <v>399</v>
      </c>
      <c r="H459" s="60" t="s">
        <v>545</v>
      </c>
      <c r="I459" s="63" t="s">
        <v>338</v>
      </c>
      <c r="J459" s="77">
        <f t="shared" si="290"/>
        <v>10000</v>
      </c>
      <c r="K459" s="77">
        <f t="shared" si="290"/>
        <v>0</v>
      </c>
      <c r="L459" s="77">
        <f t="shared" si="290"/>
        <v>10000</v>
      </c>
      <c r="M459" s="77">
        <f t="shared" si="290"/>
        <v>0</v>
      </c>
      <c r="N459" s="77">
        <f t="shared" si="290"/>
        <v>0</v>
      </c>
      <c r="O459" s="77">
        <f t="shared" si="290"/>
        <v>0</v>
      </c>
      <c r="P459" s="77">
        <f t="shared" si="290"/>
        <v>0</v>
      </c>
      <c r="Q459" s="77">
        <f t="shared" si="290"/>
        <v>0</v>
      </c>
      <c r="R459" s="77">
        <f t="shared" si="290"/>
        <v>10000</v>
      </c>
      <c r="S459" s="77">
        <f t="shared" si="290"/>
        <v>0</v>
      </c>
      <c r="T459" s="77">
        <f t="shared" si="290"/>
        <v>10000</v>
      </c>
      <c r="U459" s="77">
        <f t="shared" si="290"/>
        <v>0</v>
      </c>
      <c r="V459" s="77">
        <f t="shared" si="290"/>
        <v>0</v>
      </c>
      <c r="W459" s="77">
        <f t="shared" si="290"/>
        <v>0</v>
      </c>
      <c r="X459" s="77">
        <f t="shared" si="290"/>
        <v>0</v>
      </c>
      <c r="Y459" s="77">
        <f t="shared" si="290"/>
        <v>0</v>
      </c>
      <c r="Z459" s="77">
        <f t="shared" si="290"/>
        <v>10000</v>
      </c>
      <c r="AA459" s="77">
        <f t="shared" si="290"/>
        <v>0</v>
      </c>
      <c r="AB459" s="77">
        <f t="shared" si="290"/>
        <v>10000</v>
      </c>
      <c r="AC459" s="77">
        <f t="shared" si="290"/>
        <v>0</v>
      </c>
      <c r="AD459" s="77">
        <f t="shared" si="290"/>
        <v>0</v>
      </c>
      <c r="AE459" s="77">
        <f t="shared" si="290"/>
        <v>0</v>
      </c>
      <c r="AF459" s="77">
        <f t="shared" si="290"/>
        <v>0</v>
      </c>
      <c r="AG459" s="77">
        <f t="shared" si="290"/>
        <v>0</v>
      </c>
      <c r="AH459" s="77">
        <f t="shared" si="290"/>
        <v>0</v>
      </c>
      <c r="AI459" s="77">
        <f t="shared" si="290"/>
        <v>0</v>
      </c>
      <c r="AJ459" s="77">
        <f t="shared" si="290"/>
        <v>0</v>
      </c>
      <c r="AK459" s="77">
        <f t="shared" si="290"/>
        <v>0</v>
      </c>
      <c r="AL459" s="77">
        <f t="shared" si="290"/>
        <v>0</v>
      </c>
      <c r="AM459" s="77">
        <f t="shared" si="290"/>
        <v>0</v>
      </c>
      <c r="AN459" s="77">
        <f t="shared" si="290"/>
        <v>0</v>
      </c>
      <c r="AO459" s="77">
        <f t="shared" si="290"/>
        <v>0</v>
      </c>
      <c r="AP459" s="77">
        <f t="shared" si="290"/>
        <v>0</v>
      </c>
      <c r="AQ459" s="77">
        <f t="shared" si="290"/>
        <v>0</v>
      </c>
      <c r="AR459" s="77">
        <f t="shared" si="290"/>
        <v>0</v>
      </c>
      <c r="AS459" s="77">
        <f t="shared" si="290"/>
        <v>0</v>
      </c>
      <c r="AT459" s="77">
        <f t="shared" si="291"/>
        <v>0</v>
      </c>
      <c r="AU459" s="77">
        <f t="shared" si="291"/>
        <v>0</v>
      </c>
      <c r="AV459" s="77">
        <f t="shared" si="291"/>
        <v>0</v>
      </c>
      <c r="AW459" s="77">
        <f t="shared" si="291"/>
        <v>0</v>
      </c>
      <c r="AX459" s="77">
        <f t="shared" si="291"/>
        <v>0</v>
      </c>
      <c r="AY459" s="77">
        <f t="shared" si="291"/>
        <v>0</v>
      </c>
      <c r="AZ459" s="77">
        <f t="shared" si="291"/>
        <v>0</v>
      </c>
      <c r="BA459" s="77">
        <f t="shared" si="291"/>
        <v>0</v>
      </c>
      <c r="BB459" s="103">
        <v>0</v>
      </c>
      <c r="BC459" s="103">
        <v>0</v>
      </c>
    </row>
    <row r="460" spans="1:55" s="11" customFormat="1" ht="27.75" hidden="1" customHeight="1" x14ac:dyDescent="0.25">
      <c r="A460" s="27" t="s">
        <v>339</v>
      </c>
      <c r="B460" s="103"/>
      <c r="C460" s="103"/>
      <c r="D460" s="103"/>
      <c r="E460" s="12">
        <v>851</v>
      </c>
      <c r="F460" s="63" t="s">
        <v>511</v>
      </c>
      <c r="G460" s="63" t="s">
        <v>399</v>
      </c>
      <c r="H460" s="60" t="s">
        <v>545</v>
      </c>
      <c r="I460" s="63" t="s">
        <v>340</v>
      </c>
      <c r="J460" s="77">
        <f>'3.ВС'!J285</f>
        <v>10000</v>
      </c>
      <c r="K460" s="77">
        <f>'3.ВС'!K285</f>
        <v>0</v>
      </c>
      <c r="L460" s="77">
        <f>'3.ВС'!L285</f>
        <v>10000</v>
      </c>
      <c r="M460" s="77">
        <f>'3.ВС'!M285</f>
        <v>0</v>
      </c>
      <c r="N460" s="77">
        <f>'3.ВС'!N285</f>
        <v>0</v>
      </c>
      <c r="O460" s="77">
        <f>'3.ВС'!O285</f>
        <v>0</v>
      </c>
      <c r="P460" s="77">
        <f>'3.ВС'!P285</f>
        <v>0</v>
      </c>
      <c r="Q460" s="77">
        <f>'3.ВС'!Q285</f>
        <v>0</v>
      </c>
      <c r="R460" s="77">
        <f>'3.ВС'!R285</f>
        <v>10000</v>
      </c>
      <c r="S460" s="77">
        <f>'3.ВС'!S285</f>
        <v>0</v>
      </c>
      <c r="T460" s="77">
        <f>'3.ВС'!T285</f>
        <v>10000</v>
      </c>
      <c r="U460" s="77">
        <f>'3.ВС'!U285</f>
        <v>0</v>
      </c>
      <c r="V460" s="77">
        <f>'3.ВС'!V285</f>
        <v>0</v>
      </c>
      <c r="W460" s="77">
        <f>'3.ВС'!W285</f>
        <v>0</v>
      </c>
      <c r="X460" s="77">
        <f>'3.ВС'!X285</f>
        <v>0</v>
      </c>
      <c r="Y460" s="77">
        <f>'3.ВС'!Y285</f>
        <v>0</v>
      </c>
      <c r="Z460" s="77">
        <f>'3.ВС'!Z285</f>
        <v>10000</v>
      </c>
      <c r="AA460" s="77">
        <f>'3.ВС'!AA285</f>
        <v>0</v>
      </c>
      <c r="AB460" s="77">
        <f>'3.ВС'!AB285</f>
        <v>10000</v>
      </c>
      <c r="AC460" s="77">
        <f>'3.ВС'!AC285</f>
        <v>0</v>
      </c>
      <c r="AD460" s="77">
        <f>'3.ВС'!AD285</f>
        <v>0</v>
      </c>
      <c r="AE460" s="77">
        <f>'3.ВС'!AE285</f>
        <v>0</v>
      </c>
      <c r="AF460" s="77">
        <f>'3.ВС'!AF285</f>
        <v>0</v>
      </c>
      <c r="AG460" s="77">
        <f>'3.ВС'!AG285</f>
        <v>0</v>
      </c>
      <c r="AH460" s="77">
        <f>'3.ВС'!AH285</f>
        <v>0</v>
      </c>
      <c r="AI460" s="77">
        <f>'3.ВС'!AI285</f>
        <v>0</v>
      </c>
      <c r="AJ460" s="77">
        <f>'3.ВС'!AJ285</f>
        <v>0</v>
      </c>
      <c r="AK460" s="77">
        <f>'3.ВС'!AK285</f>
        <v>0</v>
      </c>
      <c r="AL460" s="77">
        <f>'3.ВС'!AL285</f>
        <v>0</v>
      </c>
      <c r="AM460" s="77">
        <f>'3.ВС'!AM285</f>
        <v>0</v>
      </c>
      <c r="AN460" s="77">
        <f>'3.ВС'!AN285</f>
        <v>0</v>
      </c>
      <c r="AO460" s="77">
        <f>'3.ВС'!AO285</f>
        <v>0</v>
      </c>
      <c r="AP460" s="77">
        <f>'3.ВС'!AP285</f>
        <v>0</v>
      </c>
      <c r="AQ460" s="77">
        <f>'3.ВС'!AQ285</f>
        <v>0</v>
      </c>
      <c r="AR460" s="77">
        <f>'3.ВС'!AR285</f>
        <v>0</v>
      </c>
      <c r="AS460" s="77">
        <f>'3.ВС'!AS285</f>
        <v>0</v>
      </c>
      <c r="AT460" s="77">
        <f>'3.ВС'!AT285</f>
        <v>0</v>
      </c>
      <c r="AU460" s="77">
        <f>'3.ВС'!AU285</f>
        <v>0</v>
      </c>
      <c r="AV460" s="77">
        <f>'3.ВС'!AV285</f>
        <v>0</v>
      </c>
      <c r="AW460" s="77">
        <f>'3.ВС'!AW285</f>
        <v>0</v>
      </c>
      <c r="AX460" s="77">
        <f>'3.ВС'!AX285</f>
        <v>0</v>
      </c>
      <c r="AY460" s="77">
        <f>'3.ВС'!AY285</f>
        <v>0</v>
      </c>
      <c r="AZ460" s="77">
        <f>'3.ВС'!AZ285</f>
        <v>0</v>
      </c>
      <c r="BA460" s="77">
        <f>'3.ВС'!BA285</f>
        <v>0</v>
      </c>
      <c r="BB460" s="103">
        <v>0</v>
      </c>
      <c r="BC460" s="103">
        <v>0</v>
      </c>
    </row>
    <row r="461" spans="1:55" s="11" customFormat="1" ht="27.75" hidden="1" customHeight="1" x14ac:dyDescent="0.25">
      <c r="A461" s="15" t="s">
        <v>546</v>
      </c>
      <c r="B461" s="103"/>
      <c r="C461" s="103"/>
      <c r="D461" s="103"/>
      <c r="E461" s="12">
        <v>851</v>
      </c>
      <c r="F461" s="63" t="s">
        <v>511</v>
      </c>
      <c r="G461" s="63" t="s">
        <v>399</v>
      </c>
      <c r="H461" s="60" t="s">
        <v>547</v>
      </c>
      <c r="I461" s="63"/>
      <c r="J461" s="77">
        <f t="shared" ref="J461:BA461" si="292">J464+J462</f>
        <v>268000</v>
      </c>
      <c r="K461" s="77">
        <f t="shared" si="292"/>
        <v>0</v>
      </c>
      <c r="L461" s="77">
        <f t="shared" si="292"/>
        <v>0</v>
      </c>
      <c r="M461" s="77">
        <f t="shared" si="292"/>
        <v>268000</v>
      </c>
      <c r="N461" s="77">
        <f t="shared" si="292"/>
        <v>0</v>
      </c>
      <c r="O461" s="77">
        <f t="shared" si="292"/>
        <v>0</v>
      </c>
      <c r="P461" s="77">
        <f t="shared" si="292"/>
        <v>0</v>
      </c>
      <c r="Q461" s="77">
        <f t="shared" si="292"/>
        <v>0</v>
      </c>
      <c r="R461" s="77">
        <f t="shared" si="292"/>
        <v>268000</v>
      </c>
      <c r="S461" s="77">
        <f t="shared" si="292"/>
        <v>0</v>
      </c>
      <c r="T461" s="77">
        <f t="shared" si="292"/>
        <v>0</v>
      </c>
      <c r="U461" s="77">
        <f t="shared" si="292"/>
        <v>268000</v>
      </c>
      <c r="V461" s="77">
        <f t="shared" si="292"/>
        <v>0</v>
      </c>
      <c r="W461" s="77">
        <f t="shared" si="292"/>
        <v>0</v>
      </c>
      <c r="X461" s="77">
        <f t="shared" si="292"/>
        <v>0</v>
      </c>
      <c r="Y461" s="77">
        <f t="shared" si="292"/>
        <v>0</v>
      </c>
      <c r="Z461" s="77">
        <f t="shared" si="292"/>
        <v>268000</v>
      </c>
      <c r="AA461" s="77">
        <f t="shared" si="292"/>
        <v>0</v>
      </c>
      <c r="AB461" s="77">
        <f t="shared" si="292"/>
        <v>0</v>
      </c>
      <c r="AC461" s="77">
        <f t="shared" si="292"/>
        <v>268000</v>
      </c>
      <c r="AD461" s="77">
        <f t="shared" si="292"/>
        <v>268000</v>
      </c>
      <c r="AE461" s="77">
        <f t="shared" si="292"/>
        <v>0</v>
      </c>
      <c r="AF461" s="77">
        <f t="shared" si="292"/>
        <v>0</v>
      </c>
      <c r="AG461" s="77">
        <f t="shared" si="292"/>
        <v>268000</v>
      </c>
      <c r="AH461" s="77">
        <f t="shared" si="292"/>
        <v>0</v>
      </c>
      <c r="AI461" s="77">
        <f t="shared" si="292"/>
        <v>0</v>
      </c>
      <c r="AJ461" s="77">
        <f t="shared" si="292"/>
        <v>0</v>
      </c>
      <c r="AK461" s="77">
        <f t="shared" si="292"/>
        <v>0</v>
      </c>
      <c r="AL461" s="77">
        <f t="shared" si="292"/>
        <v>268000</v>
      </c>
      <c r="AM461" s="77">
        <f t="shared" si="292"/>
        <v>0</v>
      </c>
      <c r="AN461" s="77">
        <f t="shared" si="292"/>
        <v>0</v>
      </c>
      <c r="AO461" s="77">
        <f t="shared" si="292"/>
        <v>268000</v>
      </c>
      <c r="AP461" s="77">
        <f t="shared" si="292"/>
        <v>268000</v>
      </c>
      <c r="AQ461" s="77">
        <f t="shared" si="292"/>
        <v>0</v>
      </c>
      <c r="AR461" s="77">
        <f t="shared" si="292"/>
        <v>0</v>
      </c>
      <c r="AS461" s="77">
        <f t="shared" si="292"/>
        <v>268000</v>
      </c>
      <c r="AT461" s="77">
        <f t="shared" si="292"/>
        <v>0</v>
      </c>
      <c r="AU461" s="77">
        <f t="shared" si="292"/>
        <v>0</v>
      </c>
      <c r="AV461" s="77">
        <f t="shared" si="292"/>
        <v>0</v>
      </c>
      <c r="AW461" s="77">
        <f t="shared" si="292"/>
        <v>0</v>
      </c>
      <c r="AX461" s="77">
        <f t="shared" si="292"/>
        <v>268000</v>
      </c>
      <c r="AY461" s="77">
        <f t="shared" si="292"/>
        <v>0</v>
      </c>
      <c r="AZ461" s="77">
        <f t="shared" si="292"/>
        <v>0</v>
      </c>
      <c r="BA461" s="77">
        <f t="shared" si="292"/>
        <v>268000</v>
      </c>
      <c r="BB461" s="103">
        <v>0</v>
      </c>
      <c r="BC461" s="103">
        <v>0</v>
      </c>
    </row>
    <row r="462" spans="1:55" s="11" customFormat="1" ht="27.75" hidden="1" customHeight="1" x14ac:dyDescent="0.25">
      <c r="A462" s="15" t="s">
        <v>333</v>
      </c>
      <c r="B462" s="27"/>
      <c r="C462" s="27"/>
      <c r="D462" s="27"/>
      <c r="E462" s="12">
        <v>851</v>
      </c>
      <c r="F462" s="63" t="s">
        <v>511</v>
      </c>
      <c r="G462" s="63" t="s">
        <v>399</v>
      </c>
      <c r="H462" s="60" t="s">
        <v>547</v>
      </c>
      <c r="I462" s="63" t="s">
        <v>334</v>
      </c>
      <c r="J462" s="77">
        <f t="shared" ref="J462:BA462" si="293">J463</f>
        <v>71000</v>
      </c>
      <c r="K462" s="77">
        <f t="shared" si="293"/>
        <v>0</v>
      </c>
      <c r="L462" s="77">
        <f t="shared" si="293"/>
        <v>0</v>
      </c>
      <c r="M462" s="77">
        <f t="shared" si="293"/>
        <v>71000</v>
      </c>
      <c r="N462" s="77">
        <f t="shared" si="293"/>
        <v>0</v>
      </c>
      <c r="O462" s="77">
        <f t="shared" si="293"/>
        <v>0</v>
      </c>
      <c r="P462" s="77">
        <f t="shared" si="293"/>
        <v>0</v>
      </c>
      <c r="Q462" s="77">
        <f t="shared" si="293"/>
        <v>0</v>
      </c>
      <c r="R462" s="77">
        <f t="shared" si="293"/>
        <v>71000</v>
      </c>
      <c r="S462" s="77">
        <f t="shared" si="293"/>
        <v>0</v>
      </c>
      <c r="T462" s="77">
        <f t="shared" si="293"/>
        <v>0</v>
      </c>
      <c r="U462" s="77">
        <f t="shared" si="293"/>
        <v>71000</v>
      </c>
      <c r="V462" s="77">
        <f t="shared" si="293"/>
        <v>0</v>
      </c>
      <c r="W462" s="77">
        <f t="shared" si="293"/>
        <v>0</v>
      </c>
      <c r="X462" s="77">
        <f t="shared" si="293"/>
        <v>0</v>
      </c>
      <c r="Y462" s="77">
        <f t="shared" si="293"/>
        <v>0</v>
      </c>
      <c r="Z462" s="77">
        <f t="shared" si="293"/>
        <v>71000</v>
      </c>
      <c r="AA462" s="77">
        <f t="shared" si="293"/>
        <v>0</v>
      </c>
      <c r="AB462" s="77">
        <f t="shared" si="293"/>
        <v>0</v>
      </c>
      <c r="AC462" s="77">
        <f t="shared" si="293"/>
        <v>71000</v>
      </c>
      <c r="AD462" s="77">
        <f t="shared" si="293"/>
        <v>71000</v>
      </c>
      <c r="AE462" s="77">
        <f t="shared" si="293"/>
        <v>0</v>
      </c>
      <c r="AF462" s="77">
        <f t="shared" si="293"/>
        <v>0</v>
      </c>
      <c r="AG462" s="77">
        <f t="shared" si="293"/>
        <v>71000</v>
      </c>
      <c r="AH462" s="77">
        <f t="shared" si="293"/>
        <v>0</v>
      </c>
      <c r="AI462" s="77">
        <f t="shared" si="293"/>
        <v>0</v>
      </c>
      <c r="AJ462" s="77">
        <f t="shared" si="293"/>
        <v>0</v>
      </c>
      <c r="AK462" s="77">
        <f t="shared" si="293"/>
        <v>0</v>
      </c>
      <c r="AL462" s="77">
        <f t="shared" si="293"/>
        <v>71000</v>
      </c>
      <c r="AM462" s="77">
        <f t="shared" si="293"/>
        <v>0</v>
      </c>
      <c r="AN462" s="77">
        <f t="shared" si="293"/>
        <v>0</v>
      </c>
      <c r="AO462" s="77">
        <f t="shared" si="293"/>
        <v>71000</v>
      </c>
      <c r="AP462" s="77">
        <f t="shared" si="293"/>
        <v>71000</v>
      </c>
      <c r="AQ462" s="77">
        <f t="shared" si="293"/>
        <v>0</v>
      </c>
      <c r="AR462" s="77">
        <f t="shared" si="293"/>
        <v>0</v>
      </c>
      <c r="AS462" s="77">
        <f t="shared" si="293"/>
        <v>71000</v>
      </c>
      <c r="AT462" s="77">
        <f t="shared" si="293"/>
        <v>0</v>
      </c>
      <c r="AU462" s="77">
        <f t="shared" si="293"/>
        <v>0</v>
      </c>
      <c r="AV462" s="77">
        <f t="shared" si="293"/>
        <v>0</v>
      </c>
      <c r="AW462" s="77">
        <f t="shared" si="293"/>
        <v>0</v>
      </c>
      <c r="AX462" s="77">
        <f t="shared" si="293"/>
        <v>71000</v>
      </c>
      <c r="AY462" s="77">
        <f t="shared" si="293"/>
        <v>0</v>
      </c>
      <c r="AZ462" s="77">
        <f t="shared" si="293"/>
        <v>0</v>
      </c>
      <c r="BA462" s="77">
        <f t="shared" si="293"/>
        <v>71000</v>
      </c>
      <c r="BB462" s="103">
        <v>0</v>
      </c>
      <c r="BC462" s="103">
        <v>0</v>
      </c>
    </row>
    <row r="463" spans="1:55" s="11" customFormat="1" ht="27.75" hidden="1" customHeight="1" x14ac:dyDescent="0.25">
      <c r="A463" s="27" t="s">
        <v>409</v>
      </c>
      <c r="B463" s="27"/>
      <c r="C463" s="27"/>
      <c r="D463" s="27"/>
      <c r="E463" s="12">
        <v>851</v>
      </c>
      <c r="F463" s="63" t="s">
        <v>511</v>
      </c>
      <c r="G463" s="63" t="s">
        <v>399</v>
      </c>
      <c r="H463" s="60" t="s">
        <v>547</v>
      </c>
      <c r="I463" s="63" t="s">
        <v>410</v>
      </c>
      <c r="J463" s="77">
        <f>'3.ВС'!J288</f>
        <v>71000</v>
      </c>
      <c r="K463" s="77">
        <f>'3.ВС'!K288</f>
        <v>0</v>
      </c>
      <c r="L463" s="77">
        <f>'3.ВС'!L288</f>
        <v>0</v>
      </c>
      <c r="M463" s="77">
        <f>'3.ВС'!M288</f>
        <v>71000</v>
      </c>
      <c r="N463" s="77">
        <f>'3.ВС'!N288</f>
        <v>0</v>
      </c>
      <c r="O463" s="77">
        <f>'3.ВС'!O288</f>
        <v>0</v>
      </c>
      <c r="P463" s="77">
        <f>'3.ВС'!P288</f>
        <v>0</v>
      </c>
      <c r="Q463" s="77">
        <f>'3.ВС'!Q288</f>
        <v>0</v>
      </c>
      <c r="R463" s="77">
        <f>'3.ВС'!R288</f>
        <v>71000</v>
      </c>
      <c r="S463" s="77">
        <f>'3.ВС'!S288</f>
        <v>0</v>
      </c>
      <c r="T463" s="77">
        <f>'3.ВС'!T288</f>
        <v>0</v>
      </c>
      <c r="U463" s="77">
        <f>'3.ВС'!U288</f>
        <v>71000</v>
      </c>
      <c r="V463" s="77">
        <f>'3.ВС'!V288</f>
        <v>0</v>
      </c>
      <c r="W463" s="77">
        <f>'3.ВС'!W288</f>
        <v>0</v>
      </c>
      <c r="X463" s="77">
        <f>'3.ВС'!X288</f>
        <v>0</v>
      </c>
      <c r="Y463" s="77">
        <f>'3.ВС'!Y288</f>
        <v>0</v>
      </c>
      <c r="Z463" s="77">
        <f>'3.ВС'!Z288</f>
        <v>71000</v>
      </c>
      <c r="AA463" s="77">
        <f>'3.ВС'!AA288</f>
        <v>0</v>
      </c>
      <c r="AB463" s="77">
        <f>'3.ВС'!AB288</f>
        <v>0</v>
      </c>
      <c r="AC463" s="77">
        <f>'3.ВС'!AC288</f>
        <v>71000</v>
      </c>
      <c r="AD463" s="77">
        <f>'3.ВС'!AD288</f>
        <v>71000</v>
      </c>
      <c r="AE463" s="77">
        <f>'3.ВС'!AE288</f>
        <v>0</v>
      </c>
      <c r="AF463" s="77">
        <f>'3.ВС'!AF288</f>
        <v>0</v>
      </c>
      <c r="AG463" s="77">
        <f>'3.ВС'!AG288</f>
        <v>71000</v>
      </c>
      <c r="AH463" s="77">
        <f>'3.ВС'!AH288</f>
        <v>0</v>
      </c>
      <c r="AI463" s="77">
        <f>'3.ВС'!AI288</f>
        <v>0</v>
      </c>
      <c r="AJ463" s="77">
        <f>'3.ВС'!AJ288</f>
        <v>0</v>
      </c>
      <c r="AK463" s="77">
        <f>'3.ВС'!AK288</f>
        <v>0</v>
      </c>
      <c r="AL463" s="77">
        <f>'3.ВС'!AL288</f>
        <v>71000</v>
      </c>
      <c r="AM463" s="77">
        <f>'3.ВС'!AM288</f>
        <v>0</v>
      </c>
      <c r="AN463" s="77">
        <f>'3.ВС'!AN288</f>
        <v>0</v>
      </c>
      <c r="AO463" s="77">
        <f>'3.ВС'!AO288</f>
        <v>71000</v>
      </c>
      <c r="AP463" s="77">
        <f>'3.ВС'!AP288</f>
        <v>71000</v>
      </c>
      <c r="AQ463" s="77">
        <f>'3.ВС'!AQ288</f>
        <v>0</v>
      </c>
      <c r="AR463" s="77">
        <f>'3.ВС'!AR288</f>
        <v>0</v>
      </c>
      <c r="AS463" s="77">
        <f>'3.ВС'!AS288</f>
        <v>71000</v>
      </c>
      <c r="AT463" s="77">
        <f>'3.ВС'!AT288</f>
        <v>0</v>
      </c>
      <c r="AU463" s="77">
        <f>'3.ВС'!AU288</f>
        <v>0</v>
      </c>
      <c r="AV463" s="77">
        <f>'3.ВС'!AV288</f>
        <v>0</v>
      </c>
      <c r="AW463" s="77">
        <f>'3.ВС'!AW288</f>
        <v>0</v>
      </c>
      <c r="AX463" s="77">
        <f>'3.ВС'!AX288</f>
        <v>71000</v>
      </c>
      <c r="AY463" s="77">
        <f>'3.ВС'!AY288</f>
        <v>0</v>
      </c>
      <c r="AZ463" s="77">
        <f>'3.ВС'!AZ288</f>
        <v>0</v>
      </c>
      <c r="BA463" s="77">
        <f>'3.ВС'!BA288</f>
        <v>71000</v>
      </c>
      <c r="BB463" s="103">
        <v>0</v>
      </c>
      <c r="BC463" s="103">
        <v>0</v>
      </c>
    </row>
    <row r="464" spans="1:55" s="11" customFormat="1" ht="27.75" hidden="1" customHeight="1" x14ac:dyDescent="0.25">
      <c r="A464" s="27" t="s">
        <v>337</v>
      </c>
      <c r="B464" s="103"/>
      <c r="C464" s="103"/>
      <c r="D464" s="103"/>
      <c r="E464" s="12">
        <v>851</v>
      </c>
      <c r="F464" s="63" t="s">
        <v>511</v>
      </c>
      <c r="G464" s="63" t="s">
        <v>399</v>
      </c>
      <c r="H464" s="60" t="s">
        <v>547</v>
      </c>
      <c r="I464" s="63" t="s">
        <v>338</v>
      </c>
      <c r="J464" s="77">
        <f t="shared" ref="J464:BA464" si="294">J465</f>
        <v>197000</v>
      </c>
      <c r="K464" s="77">
        <f t="shared" si="294"/>
        <v>0</v>
      </c>
      <c r="L464" s="77">
        <f t="shared" si="294"/>
        <v>0</v>
      </c>
      <c r="M464" s="77">
        <f t="shared" si="294"/>
        <v>197000</v>
      </c>
      <c r="N464" s="77">
        <f t="shared" si="294"/>
        <v>0</v>
      </c>
      <c r="O464" s="77">
        <f t="shared" si="294"/>
        <v>0</v>
      </c>
      <c r="P464" s="77">
        <f t="shared" si="294"/>
        <v>0</v>
      </c>
      <c r="Q464" s="77">
        <f t="shared" si="294"/>
        <v>0</v>
      </c>
      <c r="R464" s="77">
        <f t="shared" si="294"/>
        <v>197000</v>
      </c>
      <c r="S464" s="77">
        <f t="shared" si="294"/>
        <v>0</v>
      </c>
      <c r="T464" s="77">
        <f t="shared" si="294"/>
        <v>0</v>
      </c>
      <c r="U464" s="77">
        <f t="shared" si="294"/>
        <v>197000</v>
      </c>
      <c r="V464" s="77">
        <f t="shared" si="294"/>
        <v>0</v>
      </c>
      <c r="W464" s="77">
        <f t="shared" si="294"/>
        <v>0</v>
      </c>
      <c r="X464" s="77">
        <f t="shared" si="294"/>
        <v>0</v>
      </c>
      <c r="Y464" s="77">
        <f t="shared" si="294"/>
        <v>0</v>
      </c>
      <c r="Z464" s="77">
        <f t="shared" si="294"/>
        <v>197000</v>
      </c>
      <c r="AA464" s="77">
        <f t="shared" si="294"/>
        <v>0</v>
      </c>
      <c r="AB464" s="77">
        <f t="shared" si="294"/>
        <v>0</v>
      </c>
      <c r="AC464" s="77">
        <f t="shared" si="294"/>
        <v>197000</v>
      </c>
      <c r="AD464" s="77">
        <f t="shared" si="294"/>
        <v>197000</v>
      </c>
      <c r="AE464" s="77">
        <f t="shared" si="294"/>
        <v>0</v>
      </c>
      <c r="AF464" s="77">
        <f t="shared" si="294"/>
        <v>0</v>
      </c>
      <c r="AG464" s="77">
        <f t="shared" si="294"/>
        <v>197000</v>
      </c>
      <c r="AH464" s="77">
        <f t="shared" si="294"/>
        <v>0</v>
      </c>
      <c r="AI464" s="77">
        <f t="shared" si="294"/>
        <v>0</v>
      </c>
      <c r="AJ464" s="77">
        <f t="shared" si="294"/>
        <v>0</v>
      </c>
      <c r="AK464" s="77">
        <f t="shared" si="294"/>
        <v>0</v>
      </c>
      <c r="AL464" s="77">
        <f t="shared" si="294"/>
        <v>197000</v>
      </c>
      <c r="AM464" s="77">
        <f t="shared" si="294"/>
        <v>0</v>
      </c>
      <c r="AN464" s="77">
        <f t="shared" si="294"/>
        <v>0</v>
      </c>
      <c r="AO464" s="77">
        <f t="shared" si="294"/>
        <v>197000</v>
      </c>
      <c r="AP464" s="77">
        <f t="shared" si="294"/>
        <v>197000</v>
      </c>
      <c r="AQ464" s="77">
        <f t="shared" si="294"/>
        <v>0</v>
      </c>
      <c r="AR464" s="77">
        <f t="shared" si="294"/>
        <v>0</v>
      </c>
      <c r="AS464" s="77">
        <f t="shared" si="294"/>
        <v>197000</v>
      </c>
      <c r="AT464" s="77">
        <f t="shared" si="294"/>
        <v>0</v>
      </c>
      <c r="AU464" s="77">
        <f t="shared" si="294"/>
        <v>0</v>
      </c>
      <c r="AV464" s="77">
        <f t="shared" si="294"/>
        <v>0</v>
      </c>
      <c r="AW464" s="77">
        <f t="shared" si="294"/>
        <v>0</v>
      </c>
      <c r="AX464" s="77">
        <f t="shared" si="294"/>
        <v>197000</v>
      </c>
      <c r="AY464" s="77">
        <f t="shared" si="294"/>
        <v>0</v>
      </c>
      <c r="AZ464" s="77">
        <f t="shared" si="294"/>
        <v>0</v>
      </c>
      <c r="BA464" s="77">
        <f t="shared" si="294"/>
        <v>197000</v>
      </c>
      <c r="BB464" s="103">
        <v>0</v>
      </c>
      <c r="BC464" s="103">
        <v>0</v>
      </c>
    </row>
    <row r="465" spans="1:55" s="11" customFormat="1" ht="27.75" hidden="1" customHeight="1" x14ac:dyDescent="0.25">
      <c r="A465" s="27" t="s">
        <v>339</v>
      </c>
      <c r="B465" s="103"/>
      <c r="C465" s="103"/>
      <c r="D465" s="103"/>
      <c r="E465" s="12">
        <v>851</v>
      </c>
      <c r="F465" s="63" t="s">
        <v>511</v>
      </c>
      <c r="G465" s="63" t="s">
        <v>399</v>
      </c>
      <c r="H465" s="60" t="s">
        <v>547</v>
      </c>
      <c r="I465" s="63" t="s">
        <v>340</v>
      </c>
      <c r="J465" s="77">
        <f>'3.ВС'!J290</f>
        <v>197000</v>
      </c>
      <c r="K465" s="77">
        <f>'3.ВС'!K290</f>
        <v>0</v>
      </c>
      <c r="L465" s="77">
        <f>'3.ВС'!L290</f>
        <v>0</v>
      </c>
      <c r="M465" s="77">
        <f>'3.ВС'!M290</f>
        <v>197000</v>
      </c>
      <c r="N465" s="77">
        <f>'3.ВС'!N290</f>
        <v>0</v>
      </c>
      <c r="O465" s="77">
        <f>'3.ВС'!O290</f>
        <v>0</v>
      </c>
      <c r="P465" s="77">
        <f>'3.ВС'!P290</f>
        <v>0</v>
      </c>
      <c r="Q465" s="77">
        <f>'3.ВС'!Q290</f>
        <v>0</v>
      </c>
      <c r="R465" s="77">
        <f>'3.ВС'!R290</f>
        <v>197000</v>
      </c>
      <c r="S465" s="77">
        <f>'3.ВС'!S290</f>
        <v>0</v>
      </c>
      <c r="T465" s="77">
        <f>'3.ВС'!T290</f>
        <v>0</v>
      </c>
      <c r="U465" s="77">
        <f>'3.ВС'!U290</f>
        <v>197000</v>
      </c>
      <c r="V465" s="77">
        <f>'3.ВС'!V290</f>
        <v>0</v>
      </c>
      <c r="W465" s="77">
        <f>'3.ВС'!W290</f>
        <v>0</v>
      </c>
      <c r="X465" s="77">
        <f>'3.ВС'!X290</f>
        <v>0</v>
      </c>
      <c r="Y465" s="77">
        <f>'3.ВС'!Y290</f>
        <v>0</v>
      </c>
      <c r="Z465" s="77">
        <f>'3.ВС'!Z290</f>
        <v>197000</v>
      </c>
      <c r="AA465" s="77">
        <f>'3.ВС'!AA290</f>
        <v>0</v>
      </c>
      <c r="AB465" s="77">
        <f>'3.ВС'!AB290</f>
        <v>0</v>
      </c>
      <c r="AC465" s="77">
        <f>'3.ВС'!AC290</f>
        <v>197000</v>
      </c>
      <c r="AD465" s="77">
        <f>'3.ВС'!AD290</f>
        <v>197000</v>
      </c>
      <c r="AE465" s="77">
        <f>'3.ВС'!AE290</f>
        <v>0</v>
      </c>
      <c r="AF465" s="77">
        <f>'3.ВС'!AF290</f>
        <v>0</v>
      </c>
      <c r="AG465" s="77">
        <f>'3.ВС'!AG290</f>
        <v>197000</v>
      </c>
      <c r="AH465" s="77">
        <f>'3.ВС'!AH290</f>
        <v>0</v>
      </c>
      <c r="AI465" s="77">
        <f>'3.ВС'!AI290</f>
        <v>0</v>
      </c>
      <c r="AJ465" s="77">
        <f>'3.ВС'!AJ290</f>
        <v>0</v>
      </c>
      <c r="AK465" s="77">
        <f>'3.ВС'!AK290</f>
        <v>0</v>
      </c>
      <c r="AL465" s="77">
        <f>'3.ВС'!AL290</f>
        <v>197000</v>
      </c>
      <c r="AM465" s="77">
        <f>'3.ВС'!AM290</f>
        <v>0</v>
      </c>
      <c r="AN465" s="77">
        <f>'3.ВС'!AN290</f>
        <v>0</v>
      </c>
      <c r="AO465" s="77">
        <f>'3.ВС'!AO290</f>
        <v>197000</v>
      </c>
      <c r="AP465" s="77">
        <f>'3.ВС'!AP290</f>
        <v>197000</v>
      </c>
      <c r="AQ465" s="77">
        <f>'3.ВС'!AQ290</f>
        <v>0</v>
      </c>
      <c r="AR465" s="77">
        <f>'3.ВС'!AR290</f>
        <v>0</v>
      </c>
      <c r="AS465" s="77">
        <f>'3.ВС'!AS290</f>
        <v>197000</v>
      </c>
      <c r="AT465" s="77">
        <f>'3.ВС'!AT290</f>
        <v>0</v>
      </c>
      <c r="AU465" s="77">
        <f>'3.ВС'!AU290</f>
        <v>0</v>
      </c>
      <c r="AV465" s="77">
        <f>'3.ВС'!AV290</f>
        <v>0</v>
      </c>
      <c r="AW465" s="77">
        <f>'3.ВС'!AW290</f>
        <v>0</v>
      </c>
      <c r="AX465" s="77">
        <f>'3.ВС'!AX290</f>
        <v>197000</v>
      </c>
      <c r="AY465" s="77">
        <f>'3.ВС'!AY290</f>
        <v>0</v>
      </c>
      <c r="AZ465" s="77">
        <f>'3.ВС'!AZ290</f>
        <v>0</v>
      </c>
      <c r="BA465" s="77">
        <f>'3.ВС'!BA290</f>
        <v>197000</v>
      </c>
      <c r="BB465" s="103">
        <v>0</v>
      </c>
      <c r="BC465" s="103">
        <v>0</v>
      </c>
    </row>
    <row r="466" spans="1:55" s="11" customFormat="1" ht="27.75" hidden="1" customHeight="1" x14ac:dyDescent="0.25">
      <c r="A466" s="27" t="s">
        <v>548</v>
      </c>
      <c r="B466" s="103"/>
      <c r="C466" s="103"/>
      <c r="D466" s="103"/>
      <c r="E466" s="124" t="s">
        <v>418</v>
      </c>
      <c r="F466" s="63" t="s">
        <v>511</v>
      </c>
      <c r="G466" s="63" t="s">
        <v>399</v>
      </c>
      <c r="H466" s="60" t="s">
        <v>549</v>
      </c>
      <c r="I466" s="63"/>
      <c r="J466" s="77">
        <f t="shared" ref="J466:AT467" si="295">J467</f>
        <v>0</v>
      </c>
      <c r="K466" s="77">
        <f t="shared" si="295"/>
        <v>0</v>
      </c>
      <c r="L466" s="77">
        <f t="shared" si="295"/>
        <v>0</v>
      </c>
      <c r="M466" s="77">
        <f t="shared" si="295"/>
        <v>0</v>
      </c>
      <c r="N466" s="77">
        <f t="shared" si="295"/>
        <v>0</v>
      </c>
      <c r="O466" s="77">
        <f t="shared" si="295"/>
        <v>0</v>
      </c>
      <c r="P466" s="77">
        <f t="shared" si="295"/>
        <v>0</v>
      </c>
      <c r="Q466" s="77">
        <f t="shared" si="295"/>
        <v>0</v>
      </c>
      <c r="R466" s="77">
        <f t="shared" si="295"/>
        <v>0</v>
      </c>
      <c r="S466" s="77">
        <f t="shared" si="295"/>
        <v>0</v>
      </c>
      <c r="T466" s="77">
        <f t="shared" si="295"/>
        <v>0</v>
      </c>
      <c r="U466" s="77">
        <f t="shared" si="295"/>
        <v>0</v>
      </c>
      <c r="V466" s="77">
        <f t="shared" si="295"/>
        <v>0</v>
      </c>
      <c r="W466" s="77">
        <f t="shared" si="295"/>
        <v>0</v>
      </c>
      <c r="X466" s="77">
        <f t="shared" si="295"/>
        <v>0</v>
      </c>
      <c r="Y466" s="77">
        <f t="shared" si="295"/>
        <v>0</v>
      </c>
      <c r="Z466" s="77">
        <f t="shared" si="295"/>
        <v>0</v>
      </c>
      <c r="AA466" s="77">
        <f t="shared" si="295"/>
        <v>0</v>
      </c>
      <c r="AB466" s="77">
        <f t="shared" si="295"/>
        <v>0</v>
      </c>
      <c r="AC466" s="77">
        <f t="shared" si="295"/>
        <v>0</v>
      </c>
      <c r="AD466" s="77">
        <f t="shared" si="295"/>
        <v>0</v>
      </c>
      <c r="AE466" s="77">
        <f t="shared" si="295"/>
        <v>0</v>
      </c>
      <c r="AF466" s="77">
        <f t="shared" si="295"/>
        <v>0</v>
      </c>
      <c r="AG466" s="77">
        <f t="shared" si="295"/>
        <v>0</v>
      </c>
      <c r="AH466" s="77">
        <f t="shared" si="295"/>
        <v>0</v>
      </c>
      <c r="AI466" s="77">
        <f t="shared" si="295"/>
        <v>0</v>
      </c>
      <c r="AJ466" s="77">
        <f t="shared" si="295"/>
        <v>0</v>
      </c>
      <c r="AK466" s="77">
        <f t="shared" si="295"/>
        <v>0</v>
      </c>
      <c r="AL466" s="77">
        <f t="shared" si="295"/>
        <v>0</v>
      </c>
      <c r="AM466" s="77">
        <f t="shared" si="295"/>
        <v>0</v>
      </c>
      <c r="AN466" s="77">
        <f t="shared" si="295"/>
        <v>0</v>
      </c>
      <c r="AO466" s="77">
        <f t="shared" si="295"/>
        <v>0</v>
      </c>
      <c r="AP466" s="77">
        <f t="shared" si="295"/>
        <v>0</v>
      </c>
      <c r="AQ466" s="77">
        <f t="shared" si="295"/>
        <v>0</v>
      </c>
      <c r="AR466" s="77">
        <f t="shared" si="295"/>
        <v>0</v>
      </c>
      <c r="AS466" s="77">
        <f t="shared" si="295"/>
        <v>0</v>
      </c>
      <c r="AT466" s="77">
        <f t="shared" si="295"/>
        <v>0</v>
      </c>
      <c r="AU466" s="77">
        <f t="shared" ref="AT466:BA467" si="296">AU467</f>
        <v>0</v>
      </c>
      <c r="AV466" s="77">
        <f t="shared" si="296"/>
        <v>0</v>
      </c>
      <c r="AW466" s="77">
        <f t="shared" si="296"/>
        <v>0</v>
      </c>
      <c r="AX466" s="77">
        <f t="shared" si="296"/>
        <v>0</v>
      </c>
      <c r="AY466" s="77">
        <f t="shared" si="296"/>
        <v>0</v>
      </c>
      <c r="AZ466" s="77">
        <f t="shared" si="296"/>
        <v>0</v>
      </c>
      <c r="BA466" s="77">
        <f t="shared" si="296"/>
        <v>0</v>
      </c>
      <c r="BB466" s="103">
        <v>0</v>
      </c>
      <c r="BC466" s="103">
        <v>0</v>
      </c>
    </row>
    <row r="467" spans="1:55" s="11" customFormat="1" ht="27.75" hidden="1" customHeight="1" x14ac:dyDescent="0.25">
      <c r="A467" s="27" t="s">
        <v>337</v>
      </c>
      <c r="B467" s="103"/>
      <c r="C467" s="103"/>
      <c r="D467" s="103"/>
      <c r="E467" s="124" t="s">
        <v>418</v>
      </c>
      <c r="F467" s="63" t="s">
        <v>511</v>
      </c>
      <c r="G467" s="63" t="s">
        <v>399</v>
      </c>
      <c r="H467" s="60" t="s">
        <v>549</v>
      </c>
      <c r="I467" s="63" t="s">
        <v>338</v>
      </c>
      <c r="J467" s="77">
        <f t="shared" si="295"/>
        <v>0</v>
      </c>
      <c r="K467" s="77">
        <f t="shared" si="295"/>
        <v>0</v>
      </c>
      <c r="L467" s="77">
        <f t="shared" si="295"/>
        <v>0</v>
      </c>
      <c r="M467" s="77">
        <f t="shared" si="295"/>
        <v>0</v>
      </c>
      <c r="N467" s="77">
        <f t="shared" si="295"/>
        <v>0</v>
      </c>
      <c r="O467" s="77">
        <f t="shared" si="295"/>
        <v>0</v>
      </c>
      <c r="P467" s="77">
        <f t="shared" si="295"/>
        <v>0</v>
      </c>
      <c r="Q467" s="77">
        <f t="shared" si="295"/>
        <v>0</v>
      </c>
      <c r="R467" s="77">
        <f t="shared" si="295"/>
        <v>0</v>
      </c>
      <c r="S467" s="77">
        <f t="shared" si="295"/>
        <v>0</v>
      </c>
      <c r="T467" s="77">
        <f t="shared" si="295"/>
        <v>0</v>
      </c>
      <c r="U467" s="77">
        <f t="shared" si="295"/>
        <v>0</v>
      </c>
      <c r="V467" s="77">
        <f t="shared" si="295"/>
        <v>0</v>
      </c>
      <c r="W467" s="77">
        <f t="shared" si="295"/>
        <v>0</v>
      </c>
      <c r="X467" s="77">
        <f t="shared" si="295"/>
        <v>0</v>
      </c>
      <c r="Y467" s="77">
        <f t="shared" si="295"/>
        <v>0</v>
      </c>
      <c r="Z467" s="77">
        <f t="shared" si="295"/>
        <v>0</v>
      </c>
      <c r="AA467" s="77">
        <f t="shared" si="295"/>
        <v>0</v>
      </c>
      <c r="AB467" s="77">
        <f t="shared" si="295"/>
        <v>0</v>
      </c>
      <c r="AC467" s="77">
        <f t="shared" si="295"/>
        <v>0</v>
      </c>
      <c r="AD467" s="77">
        <f t="shared" si="295"/>
        <v>0</v>
      </c>
      <c r="AE467" s="77">
        <f t="shared" si="295"/>
        <v>0</v>
      </c>
      <c r="AF467" s="77">
        <f t="shared" si="295"/>
        <v>0</v>
      </c>
      <c r="AG467" s="77">
        <f t="shared" si="295"/>
        <v>0</v>
      </c>
      <c r="AH467" s="77">
        <f t="shared" si="295"/>
        <v>0</v>
      </c>
      <c r="AI467" s="77">
        <f t="shared" si="295"/>
        <v>0</v>
      </c>
      <c r="AJ467" s="77">
        <f t="shared" si="295"/>
        <v>0</v>
      </c>
      <c r="AK467" s="77">
        <f t="shared" si="295"/>
        <v>0</v>
      </c>
      <c r="AL467" s="77">
        <f t="shared" si="295"/>
        <v>0</v>
      </c>
      <c r="AM467" s="77">
        <f t="shared" si="295"/>
        <v>0</v>
      </c>
      <c r="AN467" s="77">
        <f t="shared" si="295"/>
        <v>0</v>
      </c>
      <c r="AO467" s="77">
        <f t="shared" si="295"/>
        <v>0</v>
      </c>
      <c r="AP467" s="77">
        <f t="shared" si="295"/>
        <v>0</v>
      </c>
      <c r="AQ467" s="77">
        <f t="shared" si="295"/>
        <v>0</v>
      </c>
      <c r="AR467" s="77">
        <f t="shared" si="295"/>
        <v>0</v>
      </c>
      <c r="AS467" s="77">
        <f t="shared" si="295"/>
        <v>0</v>
      </c>
      <c r="AT467" s="77">
        <f t="shared" si="296"/>
        <v>0</v>
      </c>
      <c r="AU467" s="77">
        <f t="shared" si="296"/>
        <v>0</v>
      </c>
      <c r="AV467" s="77">
        <f t="shared" si="296"/>
        <v>0</v>
      </c>
      <c r="AW467" s="77">
        <f t="shared" si="296"/>
        <v>0</v>
      </c>
      <c r="AX467" s="77">
        <f t="shared" si="296"/>
        <v>0</v>
      </c>
      <c r="AY467" s="77">
        <f t="shared" si="296"/>
        <v>0</v>
      </c>
      <c r="AZ467" s="77">
        <f t="shared" si="296"/>
        <v>0</v>
      </c>
      <c r="BA467" s="77">
        <f t="shared" si="296"/>
        <v>0</v>
      </c>
      <c r="BB467" s="103">
        <v>0</v>
      </c>
      <c r="BC467" s="103">
        <v>0</v>
      </c>
    </row>
    <row r="468" spans="1:55" s="11" customFormat="1" ht="27.75" hidden="1" customHeight="1" x14ac:dyDescent="0.25">
      <c r="A468" s="27" t="s">
        <v>339</v>
      </c>
      <c r="B468" s="103"/>
      <c r="C468" s="103"/>
      <c r="D468" s="103"/>
      <c r="E468" s="124" t="s">
        <v>418</v>
      </c>
      <c r="F468" s="63" t="s">
        <v>511</v>
      </c>
      <c r="G468" s="63" t="s">
        <v>399</v>
      </c>
      <c r="H468" s="60" t="s">
        <v>549</v>
      </c>
      <c r="I468" s="63" t="s">
        <v>340</v>
      </c>
      <c r="J468" s="77">
        <f>'3.ВС'!J293</f>
        <v>0</v>
      </c>
      <c r="K468" s="77">
        <f>'3.ВС'!K293</f>
        <v>0</v>
      </c>
      <c r="L468" s="77">
        <f>'3.ВС'!L293</f>
        <v>0</v>
      </c>
      <c r="M468" s="77">
        <f>'3.ВС'!M293</f>
        <v>0</v>
      </c>
      <c r="N468" s="77">
        <f>'3.ВС'!N293</f>
        <v>0</v>
      </c>
      <c r="O468" s="77">
        <f>'3.ВС'!O293</f>
        <v>0</v>
      </c>
      <c r="P468" s="77">
        <f>'3.ВС'!P293</f>
        <v>0</v>
      </c>
      <c r="Q468" s="77">
        <f>'3.ВС'!Q293</f>
        <v>0</v>
      </c>
      <c r="R468" s="77">
        <f>'3.ВС'!R293</f>
        <v>0</v>
      </c>
      <c r="S468" s="77">
        <f>'3.ВС'!S293</f>
        <v>0</v>
      </c>
      <c r="T468" s="77">
        <f>'3.ВС'!T293</f>
        <v>0</v>
      </c>
      <c r="U468" s="77">
        <f>'3.ВС'!U293</f>
        <v>0</v>
      </c>
      <c r="V468" s="77">
        <f>'3.ВС'!V293</f>
        <v>0</v>
      </c>
      <c r="W468" s="77">
        <f>'3.ВС'!W293</f>
        <v>0</v>
      </c>
      <c r="X468" s="77">
        <f>'3.ВС'!X293</f>
        <v>0</v>
      </c>
      <c r="Y468" s="77">
        <f>'3.ВС'!Y293</f>
        <v>0</v>
      </c>
      <c r="Z468" s="77">
        <f>'3.ВС'!Z293</f>
        <v>0</v>
      </c>
      <c r="AA468" s="77">
        <f>'3.ВС'!AA293</f>
        <v>0</v>
      </c>
      <c r="AB468" s="77">
        <f>'3.ВС'!AB293</f>
        <v>0</v>
      </c>
      <c r="AC468" s="77">
        <f>'3.ВС'!AC293</f>
        <v>0</v>
      </c>
      <c r="AD468" s="77">
        <f>'3.ВС'!AD293</f>
        <v>0</v>
      </c>
      <c r="AE468" s="77">
        <f>'3.ВС'!AE293</f>
        <v>0</v>
      </c>
      <c r="AF468" s="77">
        <f>'3.ВС'!AF293</f>
        <v>0</v>
      </c>
      <c r="AG468" s="77">
        <f>'3.ВС'!AG293</f>
        <v>0</v>
      </c>
      <c r="AH468" s="77">
        <f>'3.ВС'!AH293</f>
        <v>0</v>
      </c>
      <c r="AI468" s="77">
        <f>'3.ВС'!AI293</f>
        <v>0</v>
      </c>
      <c r="AJ468" s="77">
        <f>'3.ВС'!AJ293</f>
        <v>0</v>
      </c>
      <c r="AK468" s="77">
        <f>'3.ВС'!AK293</f>
        <v>0</v>
      </c>
      <c r="AL468" s="77">
        <f>'3.ВС'!AL293</f>
        <v>0</v>
      </c>
      <c r="AM468" s="77">
        <f>'3.ВС'!AM293</f>
        <v>0</v>
      </c>
      <c r="AN468" s="77">
        <f>'3.ВС'!AN293</f>
        <v>0</v>
      </c>
      <c r="AO468" s="77">
        <f>'3.ВС'!AO293</f>
        <v>0</v>
      </c>
      <c r="AP468" s="77">
        <f>'3.ВС'!AP293</f>
        <v>0</v>
      </c>
      <c r="AQ468" s="77">
        <f>'3.ВС'!AQ293</f>
        <v>0</v>
      </c>
      <c r="AR468" s="77">
        <f>'3.ВС'!AR293</f>
        <v>0</v>
      </c>
      <c r="AS468" s="77">
        <f>'3.ВС'!AS293</f>
        <v>0</v>
      </c>
      <c r="AT468" s="77">
        <f>'3.ВС'!AT293</f>
        <v>0</v>
      </c>
      <c r="AU468" s="77">
        <f>'3.ВС'!AU293</f>
        <v>0</v>
      </c>
      <c r="AV468" s="77">
        <f>'3.ВС'!AV293</f>
        <v>0</v>
      </c>
      <c r="AW468" s="77">
        <f>'3.ВС'!AW293</f>
        <v>0</v>
      </c>
      <c r="AX468" s="77">
        <f>'3.ВС'!AX293</f>
        <v>0</v>
      </c>
      <c r="AY468" s="77">
        <f>'3.ВС'!AY293</f>
        <v>0</v>
      </c>
      <c r="AZ468" s="77">
        <f>'3.ВС'!AZ293</f>
        <v>0</v>
      </c>
      <c r="BA468" s="77">
        <f>'3.ВС'!BA293</f>
        <v>0</v>
      </c>
      <c r="BB468" s="103">
        <v>0</v>
      </c>
      <c r="BC468" s="103">
        <v>0</v>
      </c>
    </row>
    <row r="469" spans="1:55" s="11" customFormat="1" ht="27.75" hidden="1" customHeight="1" x14ac:dyDescent="0.25">
      <c r="A469" s="15" t="s">
        <v>666</v>
      </c>
      <c r="B469" s="27"/>
      <c r="C469" s="27"/>
      <c r="D469" s="27"/>
      <c r="E469" s="74">
        <v>853</v>
      </c>
      <c r="F469" s="62" t="s">
        <v>629</v>
      </c>
      <c r="G469" s="62"/>
      <c r="H469" s="62"/>
      <c r="I469" s="62"/>
      <c r="J469" s="150">
        <f t="shared" ref="J469:BA469" si="297">J470+J474</f>
        <v>2359000</v>
      </c>
      <c r="K469" s="150">
        <f t="shared" si="297"/>
        <v>859000</v>
      </c>
      <c r="L469" s="150">
        <f t="shared" si="297"/>
        <v>1500000</v>
      </c>
      <c r="M469" s="150">
        <f t="shared" si="297"/>
        <v>0</v>
      </c>
      <c r="N469" s="150">
        <f t="shared" si="297"/>
        <v>359000</v>
      </c>
      <c r="O469" s="150">
        <f t="shared" si="297"/>
        <v>0</v>
      </c>
      <c r="P469" s="150">
        <f t="shared" si="297"/>
        <v>359000</v>
      </c>
      <c r="Q469" s="150">
        <f t="shared" si="297"/>
        <v>0</v>
      </c>
      <c r="R469" s="150">
        <f t="shared" si="297"/>
        <v>2718000</v>
      </c>
      <c r="S469" s="150">
        <f t="shared" si="297"/>
        <v>859000</v>
      </c>
      <c r="T469" s="150">
        <f t="shared" si="297"/>
        <v>1859000</v>
      </c>
      <c r="U469" s="150">
        <f t="shared" si="297"/>
        <v>0</v>
      </c>
      <c r="V469" s="150">
        <f t="shared" si="297"/>
        <v>0</v>
      </c>
      <c r="W469" s="150">
        <f t="shared" si="297"/>
        <v>0</v>
      </c>
      <c r="X469" s="150">
        <f t="shared" si="297"/>
        <v>0</v>
      </c>
      <c r="Y469" s="150">
        <f t="shared" si="297"/>
        <v>0</v>
      </c>
      <c r="Z469" s="150">
        <f t="shared" si="297"/>
        <v>2718000</v>
      </c>
      <c r="AA469" s="150">
        <f t="shared" si="297"/>
        <v>859000</v>
      </c>
      <c r="AB469" s="150">
        <f t="shared" si="297"/>
        <v>1859000</v>
      </c>
      <c r="AC469" s="150">
        <f t="shared" si="297"/>
        <v>0</v>
      </c>
      <c r="AD469" s="150">
        <f t="shared" si="297"/>
        <v>2359000</v>
      </c>
      <c r="AE469" s="150">
        <f t="shared" si="297"/>
        <v>859000</v>
      </c>
      <c r="AF469" s="150">
        <f t="shared" si="297"/>
        <v>1500000</v>
      </c>
      <c r="AG469" s="150">
        <f t="shared" si="297"/>
        <v>0</v>
      </c>
      <c r="AH469" s="150">
        <f t="shared" si="297"/>
        <v>0</v>
      </c>
      <c r="AI469" s="150">
        <f t="shared" si="297"/>
        <v>0</v>
      </c>
      <c r="AJ469" s="150">
        <f t="shared" si="297"/>
        <v>0</v>
      </c>
      <c r="AK469" s="150">
        <f t="shared" si="297"/>
        <v>0</v>
      </c>
      <c r="AL469" s="150">
        <f t="shared" si="297"/>
        <v>2359000</v>
      </c>
      <c r="AM469" s="150">
        <f t="shared" si="297"/>
        <v>859000</v>
      </c>
      <c r="AN469" s="150">
        <f t="shared" si="297"/>
        <v>1500000</v>
      </c>
      <c r="AO469" s="150">
        <f t="shared" si="297"/>
        <v>0</v>
      </c>
      <c r="AP469" s="150">
        <f t="shared" si="297"/>
        <v>2359000</v>
      </c>
      <c r="AQ469" s="150">
        <f t="shared" si="297"/>
        <v>859000</v>
      </c>
      <c r="AR469" s="150">
        <f t="shared" si="297"/>
        <v>1500000</v>
      </c>
      <c r="AS469" s="150">
        <f t="shared" si="297"/>
        <v>0</v>
      </c>
      <c r="AT469" s="150">
        <f t="shared" si="297"/>
        <v>0</v>
      </c>
      <c r="AU469" s="150">
        <f t="shared" si="297"/>
        <v>0</v>
      </c>
      <c r="AV469" s="150">
        <f t="shared" si="297"/>
        <v>0</v>
      </c>
      <c r="AW469" s="150">
        <f t="shared" si="297"/>
        <v>0</v>
      </c>
      <c r="AX469" s="150">
        <f t="shared" si="297"/>
        <v>2359000</v>
      </c>
      <c r="AY469" s="150">
        <f t="shared" si="297"/>
        <v>859000</v>
      </c>
      <c r="AZ469" s="150">
        <f t="shared" si="297"/>
        <v>1500000</v>
      </c>
      <c r="BA469" s="150">
        <f t="shared" si="297"/>
        <v>0</v>
      </c>
      <c r="BB469" s="103">
        <v>0</v>
      </c>
      <c r="BC469" s="103">
        <v>0</v>
      </c>
    </row>
    <row r="470" spans="1:55" s="11" customFormat="1" ht="27.75" hidden="1" customHeight="1" x14ac:dyDescent="0.25">
      <c r="A470" s="15" t="s">
        <v>630</v>
      </c>
      <c r="B470" s="27"/>
      <c r="C470" s="27"/>
      <c r="D470" s="27"/>
      <c r="E470" s="74">
        <v>853</v>
      </c>
      <c r="F470" s="62" t="s">
        <v>629</v>
      </c>
      <c r="G470" s="62" t="s">
        <v>328</v>
      </c>
      <c r="H470" s="151"/>
      <c r="I470" s="62"/>
      <c r="J470" s="122">
        <f t="shared" ref="J470:AT472" si="298">J471</f>
        <v>859000</v>
      </c>
      <c r="K470" s="122">
        <f t="shared" si="298"/>
        <v>859000</v>
      </c>
      <c r="L470" s="122">
        <f t="shared" si="298"/>
        <v>0</v>
      </c>
      <c r="M470" s="122">
        <f t="shared" si="298"/>
        <v>0</v>
      </c>
      <c r="N470" s="122">
        <f t="shared" si="298"/>
        <v>0</v>
      </c>
      <c r="O470" s="122">
        <f t="shared" si="298"/>
        <v>0</v>
      </c>
      <c r="P470" s="122">
        <f t="shared" si="298"/>
        <v>0</v>
      </c>
      <c r="Q470" s="122">
        <f t="shared" si="298"/>
        <v>0</v>
      </c>
      <c r="R470" s="122">
        <f t="shared" si="298"/>
        <v>859000</v>
      </c>
      <c r="S470" s="122">
        <f t="shared" si="298"/>
        <v>859000</v>
      </c>
      <c r="T470" s="122">
        <f t="shared" si="298"/>
        <v>0</v>
      </c>
      <c r="U470" s="122">
        <f t="shared" si="298"/>
        <v>0</v>
      </c>
      <c r="V470" s="122">
        <f t="shared" si="298"/>
        <v>0</v>
      </c>
      <c r="W470" s="122">
        <f t="shared" si="298"/>
        <v>0</v>
      </c>
      <c r="X470" s="122">
        <f t="shared" si="298"/>
        <v>0</v>
      </c>
      <c r="Y470" s="122">
        <f t="shared" si="298"/>
        <v>0</v>
      </c>
      <c r="Z470" s="122">
        <f t="shared" si="298"/>
        <v>859000</v>
      </c>
      <c r="AA470" s="122">
        <f t="shared" si="298"/>
        <v>859000</v>
      </c>
      <c r="AB470" s="122">
        <f t="shared" si="298"/>
        <v>0</v>
      </c>
      <c r="AC470" s="122">
        <f t="shared" si="298"/>
        <v>0</v>
      </c>
      <c r="AD470" s="122">
        <f t="shared" si="298"/>
        <v>859000</v>
      </c>
      <c r="AE470" s="122">
        <f t="shared" si="298"/>
        <v>859000</v>
      </c>
      <c r="AF470" s="122">
        <f t="shared" si="298"/>
        <v>0</v>
      </c>
      <c r="AG470" s="122">
        <f t="shared" si="298"/>
        <v>0</v>
      </c>
      <c r="AH470" s="122">
        <f t="shared" si="298"/>
        <v>0</v>
      </c>
      <c r="AI470" s="122">
        <f t="shared" si="298"/>
        <v>0</v>
      </c>
      <c r="AJ470" s="122">
        <f t="shared" si="298"/>
        <v>0</v>
      </c>
      <c r="AK470" s="122">
        <f t="shared" si="298"/>
        <v>0</v>
      </c>
      <c r="AL470" s="122">
        <f t="shared" si="298"/>
        <v>859000</v>
      </c>
      <c r="AM470" s="122">
        <f t="shared" si="298"/>
        <v>859000</v>
      </c>
      <c r="AN470" s="122">
        <f t="shared" si="298"/>
        <v>0</v>
      </c>
      <c r="AO470" s="122">
        <f t="shared" si="298"/>
        <v>0</v>
      </c>
      <c r="AP470" s="122">
        <f t="shared" si="298"/>
        <v>859000</v>
      </c>
      <c r="AQ470" s="122">
        <f t="shared" si="298"/>
        <v>859000</v>
      </c>
      <c r="AR470" s="122">
        <f t="shared" si="298"/>
        <v>0</v>
      </c>
      <c r="AS470" s="122">
        <f t="shared" si="298"/>
        <v>0</v>
      </c>
      <c r="AT470" s="122">
        <f t="shared" si="298"/>
        <v>0</v>
      </c>
      <c r="AU470" s="122">
        <f t="shared" ref="AT470:BA472" si="299">AU471</f>
        <v>0</v>
      </c>
      <c r="AV470" s="122">
        <f t="shared" si="299"/>
        <v>0</v>
      </c>
      <c r="AW470" s="122">
        <f t="shared" si="299"/>
        <v>0</v>
      </c>
      <c r="AX470" s="122">
        <f t="shared" si="299"/>
        <v>859000</v>
      </c>
      <c r="AY470" s="122">
        <f t="shared" si="299"/>
        <v>859000</v>
      </c>
      <c r="AZ470" s="122">
        <f t="shared" si="299"/>
        <v>0</v>
      </c>
      <c r="BA470" s="122">
        <f t="shared" si="299"/>
        <v>0</v>
      </c>
      <c r="BB470" s="103">
        <v>0</v>
      </c>
      <c r="BC470" s="103">
        <v>0</v>
      </c>
    </row>
    <row r="471" spans="1:55" s="11" customFormat="1" ht="27.75" hidden="1" customHeight="1" x14ac:dyDescent="0.25">
      <c r="A471" s="15" t="s">
        <v>667</v>
      </c>
      <c r="B471" s="27"/>
      <c r="C471" s="27"/>
      <c r="D471" s="27"/>
      <c r="E471" s="74">
        <v>853</v>
      </c>
      <c r="F471" s="62" t="s">
        <v>629</v>
      </c>
      <c r="G471" s="62" t="s">
        <v>328</v>
      </c>
      <c r="H471" s="60" t="s">
        <v>632</v>
      </c>
      <c r="I471" s="62"/>
      <c r="J471" s="77">
        <f t="shared" si="298"/>
        <v>859000</v>
      </c>
      <c r="K471" s="77">
        <f t="shared" si="298"/>
        <v>859000</v>
      </c>
      <c r="L471" s="77">
        <f t="shared" si="298"/>
        <v>0</v>
      </c>
      <c r="M471" s="77">
        <f t="shared" si="298"/>
        <v>0</v>
      </c>
      <c r="N471" s="77">
        <f t="shared" si="298"/>
        <v>0</v>
      </c>
      <c r="O471" s="77">
        <f t="shared" si="298"/>
        <v>0</v>
      </c>
      <c r="P471" s="77">
        <f t="shared" si="298"/>
        <v>0</v>
      </c>
      <c r="Q471" s="77">
        <f t="shared" si="298"/>
        <v>0</v>
      </c>
      <c r="R471" s="77">
        <f t="shared" si="298"/>
        <v>859000</v>
      </c>
      <c r="S471" s="77">
        <f t="shared" si="298"/>
        <v>859000</v>
      </c>
      <c r="T471" s="77">
        <f t="shared" si="298"/>
        <v>0</v>
      </c>
      <c r="U471" s="77">
        <f t="shared" si="298"/>
        <v>0</v>
      </c>
      <c r="V471" s="77">
        <f t="shared" si="298"/>
        <v>0</v>
      </c>
      <c r="W471" s="77">
        <f t="shared" si="298"/>
        <v>0</v>
      </c>
      <c r="X471" s="77">
        <f t="shared" si="298"/>
        <v>0</v>
      </c>
      <c r="Y471" s="77">
        <f t="shared" si="298"/>
        <v>0</v>
      </c>
      <c r="Z471" s="77">
        <f t="shared" si="298"/>
        <v>859000</v>
      </c>
      <c r="AA471" s="77">
        <f t="shared" si="298"/>
        <v>859000</v>
      </c>
      <c r="AB471" s="77">
        <f t="shared" si="298"/>
        <v>0</v>
      </c>
      <c r="AC471" s="77">
        <f t="shared" si="298"/>
        <v>0</v>
      </c>
      <c r="AD471" s="77">
        <f t="shared" si="298"/>
        <v>859000</v>
      </c>
      <c r="AE471" s="77">
        <f t="shared" si="298"/>
        <v>859000</v>
      </c>
      <c r="AF471" s="77">
        <f t="shared" si="298"/>
        <v>0</v>
      </c>
      <c r="AG471" s="77">
        <f t="shared" si="298"/>
        <v>0</v>
      </c>
      <c r="AH471" s="77">
        <f t="shared" si="298"/>
        <v>0</v>
      </c>
      <c r="AI471" s="77">
        <f t="shared" si="298"/>
        <v>0</v>
      </c>
      <c r="AJ471" s="77">
        <f t="shared" si="298"/>
        <v>0</v>
      </c>
      <c r="AK471" s="77">
        <f t="shared" si="298"/>
        <v>0</v>
      </c>
      <c r="AL471" s="77">
        <f t="shared" si="298"/>
        <v>859000</v>
      </c>
      <c r="AM471" s="77">
        <f t="shared" si="298"/>
        <v>859000</v>
      </c>
      <c r="AN471" s="77">
        <f t="shared" si="298"/>
        <v>0</v>
      </c>
      <c r="AO471" s="77">
        <f t="shared" si="298"/>
        <v>0</v>
      </c>
      <c r="AP471" s="77">
        <f t="shared" si="298"/>
        <v>859000</v>
      </c>
      <c r="AQ471" s="77">
        <f t="shared" si="298"/>
        <v>859000</v>
      </c>
      <c r="AR471" s="77">
        <f t="shared" si="298"/>
        <v>0</v>
      </c>
      <c r="AS471" s="77">
        <f t="shared" si="298"/>
        <v>0</v>
      </c>
      <c r="AT471" s="77">
        <f t="shared" si="299"/>
        <v>0</v>
      </c>
      <c r="AU471" s="77">
        <f t="shared" si="299"/>
        <v>0</v>
      </c>
      <c r="AV471" s="77">
        <f t="shared" si="299"/>
        <v>0</v>
      </c>
      <c r="AW471" s="77">
        <f t="shared" si="299"/>
        <v>0</v>
      </c>
      <c r="AX471" s="77">
        <f t="shared" si="299"/>
        <v>859000</v>
      </c>
      <c r="AY471" s="77">
        <f t="shared" si="299"/>
        <v>859000</v>
      </c>
      <c r="AZ471" s="77">
        <f t="shared" si="299"/>
        <v>0</v>
      </c>
      <c r="BA471" s="77">
        <f t="shared" si="299"/>
        <v>0</v>
      </c>
      <c r="BB471" s="103">
        <v>0</v>
      </c>
      <c r="BC471" s="103">
        <v>0</v>
      </c>
    </row>
    <row r="472" spans="1:55" s="11" customFormat="1" ht="27.75" hidden="1" customHeight="1" x14ac:dyDescent="0.25">
      <c r="A472" s="15" t="s">
        <v>345</v>
      </c>
      <c r="B472" s="15"/>
      <c r="C472" s="15"/>
      <c r="D472" s="15"/>
      <c r="E472" s="74">
        <v>853</v>
      </c>
      <c r="F472" s="63" t="s">
        <v>629</v>
      </c>
      <c r="G472" s="63" t="s">
        <v>328</v>
      </c>
      <c r="H472" s="60" t="s">
        <v>632</v>
      </c>
      <c r="I472" s="63" t="s">
        <v>346</v>
      </c>
      <c r="J472" s="77">
        <f t="shared" si="298"/>
        <v>859000</v>
      </c>
      <c r="K472" s="77">
        <f t="shared" si="298"/>
        <v>859000</v>
      </c>
      <c r="L472" s="77">
        <f t="shared" si="298"/>
        <v>0</v>
      </c>
      <c r="M472" s="77">
        <f t="shared" si="298"/>
        <v>0</v>
      </c>
      <c r="N472" s="77">
        <f t="shared" si="298"/>
        <v>0</v>
      </c>
      <c r="O472" s="77">
        <f t="shared" si="298"/>
        <v>0</v>
      </c>
      <c r="P472" s="77">
        <f t="shared" si="298"/>
        <v>0</v>
      </c>
      <c r="Q472" s="77">
        <f t="shared" si="298"/>
        <v>0</v>
      </c>
      <c r="R472" s="77">
        <f t="shared" si="298"/>
        <v>859000</v>
      </c>
      <c r="S472" s="77">
        <f t="shared" si="298"/>
        <v>859000</v>
      </c>
      <c r="T472" s="77">
        <f t="shared" si="298"/>
        <v>0</v>
      </c>
      <c r="U472" s="77">
        <f t="shared" si="298"/>
        <v>0</v>
      </c>
      <c r="V472" s="77">
        <f t="shared" si="298"/>
        <v>0</v>
      </c>
      <c r="W472" s="77">
        <f t="shared" si="298"/>
        <v>0</v>
      </c>
      <c r="X472" s="77">
        <f t="shared" si="298"/>
        <v>0</v>
      </c>
      <c r="Y472" s="77">
        <f t="shared" si="298"/>
        <v>0</v>
      </c>
      <c r="Z472" s="77">
        <f t="shared" si="298"/>
        <v>859000</v>
      </c>
      <c r="AA472" s="77">
        <f t="shared" si="298"/>
        <v>859000</v>
      </c>
      <c r="AB472" s="77">
        <f t="shared" si="298"/>
        <v>0</v>
      </c>
      <c r="AC472" s="77">
        <f t="shared" si="298"/>
        <v>0</v>
      </c>
      <c r="AD472" s="77">
        <f t="shared" si="298"/>
        <v>859000</v>
      </c>
      <c r="AE472" s="77">
        <f t="shared" si="298"/>
        <v>859000</v>
      </c>
      <c r="AF472" s="77">
        <f t="shared" si="298"/>
        <v>0</v>
      </c>
      <c r="AG472" s="77">
        <f t="shared" si="298"/>
        <v>0</v>
      </c>
      <c r="AH472" s="77">
        <f t="shared" si="298"/>
        <v>0</v>
      </c>
      <c r="AI472" s="77">
        <f t="shared" si="298"/>
        <v>0</v>
      </c>
      <c r="AJ472" s="77">
        <f t="shared" si="298"/>
        <v>0</v>
      </c>
      <c r="AK472" s="77">
        <f t="shared" si="298"/>
        <v>0</v>
      </c>
      <c r="AL472" s="77">
        <f t="shared" si="298"/>
        <v>859000</v>
      </c>
      <c r="AM472" s="77">
        <f t="shared" si="298"/>
        <v>859000</v>
      </c>
      <c r="AN472" s="77">
        <f t="shared" si="298"/>
        <v>0</v>
      </c>
      <c r="AO472" s="77">
        <f t="shared" si="298"/>
        <v>0</v>
      </c>
      <c r="AP472" s="77">
        <f t="shared" si="298"/>
        <v>859000</v>
      </c>
      <c r="AQ472" s="77">
        <f t="shared" si="298"/>
        <v>859000</v>
      </c>
      <c r="AR472" s="77">
        <f t="shared" si="298"/>
        <v>0</v>
      </c>
      <c r="AS472" s="77">
        <f t="shared" si="298"/>
        <v>0</v>
      </c>
      <c r="AT472" s="77">
        <f t="shared" si="299"/>
        <v>0</v>
      </c>
      <c r="AU472" s="77">
        <f t="shared" si="299"/>
        <v>0</v>
      </c>
      <c r="AV472" s="77">
        <f t="shared" si="299"/>
        <v>0</v>
      </c>
      <c r="AW472" s="77">
        <f t="shared" si="299"/>
        <v>0</v>
      </c>
      <c r="AX472" s="77">
        <f t="shared" si="299"/>
        <v>859000</v>
      </c>
      <c r="AY472" s="77">
        <f t="shared" si="299"/>
        <v>859000</v>
      </c>
      <c r="AZ472" s="77">
        <f t="shared" si="299"/>
        <v>0</v>
      </c>
      <c r="BA472" s="77">
        <f t="shared" si="299"/>
        <v>0</v>
      </c>
      <c r="BB472" s="103">
        <v>0</v>
      </c>
      <c r="BC472" s="103">
        <v>0</v>
      </c>
    </row>
    <row r="473" spans="1:55" s="11" customFormat="1" ht="27.75" hidden="1" customHeight="1" x14ac:dyDescent="0.25">
      <c r="A473" s="15" t="s">
        <v>668</v>
      </c>
      <c r="B473" s="15"/>
      <c r="C473" s="15"/>
      <c r="D473" s="15"/>
      <c r="E473" s="74">
        <v>853</v>
      </c>
      <c r="F473" s="63" t="s">
        <v>629</v>
      </c>
      <c r="G473" s="63" t="s">
        <v>328</v>
      </c>
      <c r="H473" s="60" t="s">
        <v>632</v>
      </c>
      <c r="I473" s="63" t="s">
        <v>634</v>
      </c>
      <c r="J473" s="77">
        <f>'3.ВС'!J479</f>
        <v>859000</v>
      </c>
      <c r="K473" s="77">
        <f>'3.ВС'!K479</f>
        <v>859000</v>
      </c>
      <c r="L473" s="77">
        <f>'3.ВС'!L479</f>
        <v>0</v>
      </c>
      <c r="M473" s="77">
        <f>'3.ВС'!M479</f>
        <v>0</v>
      </c>
      <c r="N473" s="77">
        <f>'3.ВС'!N479</f>
        <v>0</v>
      </c>
      <c r="O473" s="77">
        <f>'3.ВС'!O479</f>
        <v>0</v>
      </c>
      <c r="P473" s="77">
        <f>'3.ВС'!P479</f>
        <v>0</v>
      </c>
      <c r="Q473" s="77">
        <f>'3.ВС'!Q479</f>
        <v>0</v>
      </c>
      <c r="R473" s="77">
        <f>'3.ВС'!R479</f>
        <v>859000</v>
      </c>
      <c r="S473" s="77">
        <f>'3.ВС'!S479</f>
        <v>859000</v>
      </c>
      <c r="T473" s="77">
        <f>'3.ВС'!T479</f>
        <v>0</v>
      </c>
      <c r="U473" s="77">
        <f>'3.ВС'!U479</f>
        <v>0</v>
      </c>
      <c r="V473" s="77">
        <f>'3.ВС'!V479</f>
        <v>0</v>
      </c>
      <c r="W473" s="77">
        <f>'3.ВС'!W479</f>
        <v>0</v>
      </c>
      <c r="X473" s="77">
        <f>'3.ВС'!X479</f>
        <v>0</v>
      </c>
      <c r="Y473" s="77">
        <f>'3.ВС'!Y479</f>
        <v>0</v>
      </c>
      <c r="Z473" s="77">
        <f>'3.ВС'!Z479</f>
        <v>859000</v>
      </c>
      <c r="AA473" s="77">
        <f>'3.ВС'!AA479</f>
        <v>859000</v>
      </c>
      <c r="AB473" s="77">
        <f>'3.ВС'!AB479</f>
        <v>0</v>
      </c>
      <c r="AC473" s="77">
        <f>'3.ВС'!AC479</f>
        <v>0</v>
      </c>
      <c r="AD473" s="77">
        <f>'3.ВС'!AD479</f>
        <v>859000</v>
      </c>
      <c r="AE473" s="77">
        <f>'3.ВС'!AE479</f>
        <v>859000</v>
      </c>
      <c r="AF473" s="77">
        <f>'3.ВС'!AF479</f>
        <v>0</v>
      </c>
      <c r="AG473" s="77">
        <f>'3.ВС'!AG479</f>
        <v>0</v>
      </c>
      <c r="AH473" s="77">
        <f>'3.ВС'!AH479</f>
        <v>0</v>
      </c>
      <c r="AI473" s="77">
        <f>'3.ВС'!AI479</f>
        <v>0</v>
      </c>
      <c r="AJ473" s="77">
        <f>'3.ВС'!AJ479</f>
        <v>0</v>
      </c>
      <c r="AK473" s="77">
        <f>'3.ВС'!AK479</f>
        <v>0</v>
      </c>
      <c r="AL473" s="77">
        <f>'3.ВС'!AL479</f>
        <v>859000</v>
      </c>
      <c r="AM473" s="77">
        <f>'3.ВС'!AM479</f>
        <v>859000</v>
      </c>
      <c r="AN473" s="77">
        <f>'3.ВС'!AN479</f>
        <v>0</v>
      </c>
      <c r="AO473" s="77">
        <f>'3.ВС'!AO479</f>
        <v>0</v>
      </c>
      <c r="AP473" s="77">
        <f>'3.ВС'!AP479</f>
        <v>859000</v>
      </c>
      <c r="AQ473" s="77">
        <f>'3.ВС'!AQ479</f>
        <v>859000</v>
      </c>
      <c r="AR473" s="77">
        <f>'3.ВС'!AR479</f>
        <v>0</v>
      </c>
      <c r="AS473" s="77">
        <f>'3.ВС'!AS479</f>
        <v>0</v>
      </c>
      <c r="AT473" s="77">
        <f>'3.ВС'!AT479</f>
        <v>0</v>
      </c>
      <c r="AU473" s="77">
        <f>'3.ВС'!AU479</f>
        <v>0</v>
      </c>
      <c r="AV473" s="77">
        <f>'3.ВС'!AV479</f>
        <v>0</v>
      </c>
      <c r="AW473" s="77">
        <f>'3.ВС'!AW479</f>
        <v>0</v>
      </c>
      <c r="AX473" s="77">
        <f>'3.ВС'!AX479</f>
        <v>859000</v>
      </c>
      <c r="AY473" s="77">
        <f>'3.ВС'!AY479</f>
        <v>859000</v>
      </c>
      <c r="AZ473" s="77">
        <f>'3.ВС'!AZ479</f>
        <v>0</v>
      </c>
      <c r="BA473" s="77">
        <f>'3.ВС'!BA479</f>
        <v>0</v>
      </c>
      <c r="BB473" s="103">
        <v>0</v>
      </c>
      <c r="BC473" s="103">
        <v>0</v>
      </c>
    </row>
    <row r="474" spans="1:55" s="11" customFormat="1" ht="27.75" hidden="1" customHeight="1" x14ac:dyDescent="0.25">
      <c r="A474" s="103" t="s">
        <v>635</v>
      </c>
      <c r="B474" s="152"/>
      <c r="C474" s="152"/>
      <c r="D474" s="152"/>
      <c r="E474" s="74">
        <v>853</v>
      </c>
      <c r="F474" s="63" t="s">
        <v>629</v>
      </c>
      <c r="G474" s="63" t="s">
        <v>399</v>
      </c>
      <c r="H474" s="60" t="s">
        <v>326</v>
      </c>
      <c r="I474" s="63"/>
      <c r="J474" s="77">
        <f t="shared" ref="J474:AT476" si="300">J475</f>
        <v>1500000</v>
      </c>
      <c r="K474" s="77">
        <f t="shared" si="300"/>
        <v>0</v>
      </c>
      <c r="L474" s="77">
        <f t="shared" si="300"/>
        <v>1500000</v>
      </c>
      <c r="M474" s="77">
        <f t="shared" si="300"/>
        <v>0</v>
      </c>
      <c r="N474" s="77">
        <f t="shared" si="300"/>
        <v>359000</v>
      </c>
      <c r="O474" s="77">
        <f t="shared" si="300"/>
        <v>0</v>
      </c>
      <c r="P474" s="77">
        <f t="shared" si="300"/>
        <v>359000</v>
      </c>
      <c r="Q474" s="77">
        <f t="shared" si="300"/>
        <v>0</v>
      </c>
      <c r="R474" s="77">
        <f t="shared" si="300"/>
        <v>1859000</v>
      </c>
      <c r="S474" s="77">
        <f t="shared" si="300"/>
        <v>0</v>
      </c>
      <c r="T474" s="77">
        <f t="shared" si="300"/>
        <v>1859000</v>
      </c>
      <c r="U474" s="77">
        <f t="shared" si="300"/>
        <v>0</v>
      </c>
      <c r="V474" s="77">
        <f t="shared" si="300"/>
        <v>0</v>
      </c>
      <c r="W474" s="77">
        <f t="shared" si="300"/>
        <v>0</v>
      </c>
      <c r="X474" s="77">
        <f t="shared" si="300"/>
        <v>0</v>
      </c>
      <c r="Y474" s="77">
        <f t="shared" si="300"/>
        <v>0</v>
      </c>
      <c r="Z474" s="77">
        <f t="shared" si="300"/>
        <v>1859000</v>
      </c>
      <c r="AA474" s="77">
        <f t="shared" si="300"/>
        <v>0</v>
      </c>
      <c r="AB474" s="77">
        <f t="shared" si="300"/>
        <v>1859000</v>
      </c>
      <c r="AC474" s="77">
        <f t="shared" si="300"/>
        <v>0</v>
      </c>
      <c r="AD474" s="77">
        <f t="shared" si="300"/>
        <v>1500000</v>
      </c>
      <c r="AE474" s="77">
        <f t="shared" si="300"/>
        <v>0</v>
      </c>
      <c r="AF474" s="77">
        <f t="shared" si="300"/>
        <v>1500000</v>
      </c>
      <c r="AG474" s="77">
        <f t="shared" si="300"/>
        <v>0</v>
      </c>
      <c r="AH474" s="77">
        <f t="shared" si="300"/>
        <v>0</v>
      </c>
      <c r="AI474" s="77">
        <f t="shared" si="300"/>
        <v>0</v>
      </c>
      <c r="AJ474" s="77">
        <f t="shared" si="300"/>
        <v>0</v>
      </c>
      <c r="AK474" s="77">
        <f t="shared" si="300"/>
        <v>0</v>
      </c>
      <c r="AL474" s="77">
        <f t="shared" si="300"/>
        <v>1500000</v>
      </c>
      <c r="AM474" s="77">
        <f t="shared" si="300"/>
        <v>0</v>
      </c>
      <c r="AN474" s="77">
        <f t="shared" si="300"/>
        <v>1500000</v>
      </c>
      <c r="AO474" s="77">
        <f t="shared" si="300"/>
        <v>0</v>
      </c>
      <c r="AP474" s="77">
        <f t="shared" si="300"/>
        <v>1500000</v>
      </c>
      <c r="AQ474" s="77">
        <f t="shared" si="300"/>
        <v>0</v>
      </c>
      <c r="AR474" s="77">
        <f t="shared" si="300"/>
        <v>1500000</v>
      </c>
      <c r="AS474" s="77">
        <f t="shared" si="300"/>
        <v>0</v>
      </c>
      <c r="AT474" s="77">
        <f t="shared" si="300"/>
        <v>0</v>
      </c>
      <c r="AU474" s="77">
        <f t="shared" ref="AT474:BA476" si="301">AU475</f>
        <v>0</v>
      </c>
      <c r="AV474" s="77">
        <f t="shared" si="301"/>
        <v>0</v>
      </c>
      <c r="AW474" s="77">
        <f t="shared" si="301"/>
        <v>0</v>
      </c>
      <c r="AX474" s="77">
        <f t="shared" si="301"/>
        <v>1500000</v>
      </c>
      <c r="AY474" s="77">
        <f t="shared" si="301"/>
        <v>0</v>
      </c>
      <c r="AZ474" s="77">
        <f t="shared" si="301"/>
        <v>1500000</v>
      </c>
      <c r="BA474" s="77">
        <f t="shared" si="301"/>
        <v>0</v>
      </c>
      <c r="BB474" s="103">
        <v>0</v>
      </c>
      <c r="BC474" s="103">
        <v>0</v>
      </c>
    </row>
    <row r="475" spans="1:55" s="11" customFormat="1" ht="27.75" hidden="1" customHeight="1" x14ac:dyDescent="0.25">
      <c r="A475" s="15" t="s">
        <v>669</v>
      </c>
      <c r="B475" s="27"/>
      <c r="C475" s="27"/>
      <c r="D475" s="27"/>
      <c r="E475" s="74">
        <v>853</v>
      </c>
      <c r="F475" s="63" t="s">
        <v>629</v>
      </c>
      <c r="G475" s="63" t="s">
        <v>399</v>
      </c>
      <c r="H475" s="60" t="s">
        <v>637</v>
      </c>
      <c r="I475" s="63"/>
      <c r="J475" s="77">
        <f t="shared" si="300"/>
        <v>1500000</v>
      </c>
      <c r="K475" s="77">
        <f t="shared" si="300"/>
        <v>0</v>
      </c>
      <c r="L475" s="77">
        <f t="shared" si="300"/>
        <v>1500000</v>
      </c>
      <c r="M475" s="77">
        <f t="shared" si="300"/>
        <v>0</v>
      </c>
      <c r="N475" s="77">
        <f t="shared" si="300"/>
        <v>359000</v>
      </c>
      <c r="O475" s="77">
        <f t="shared" si="300"/>
        <v>0</v>
      </c>
      <c r="P475" s="77">
        <f t="shared" si="300"/>
        <v>359000</v>
      </c>
      <c r="Q475" s="77">
        <f t="shared" si="300"/>
        <v>0</v>
      </c>
      <c r="R475" s="77">
        <f t="shared" si="300"/>
        <v>1859000</v>
      </c>
      <c r="S475" s="77">
        <f t="shared" si="300"/>
        <v>0</v>
      </c>
      <c r="T475" s="77">
        <f t="shared" si="300"/>
        <v>1859000</v>
      </c>
      <c r="U475" s="77">
        <f t="shared" si="300"/>
        <v>0</v>
      </c>
      <c r="V475" s="77">
        <f t="shared" si="300"/>
        <v>0</v>
      </c>
      <c r="W475" s="77">
        <f t="shared" si="300"/>
        <v>0</v>
      </c>
      <c r="X475" s="77">
        <f t="shared" si="300"/>
        <v>0</v>
      </c>
      <c r="Y475" s="77">
        <f t="shared" si="300"/>
        <v>0</v>
      </c>
      <c r="Z475" s="77">
        <f t="shared" si="300"/>
        <v>1859000</v>
      </c>
      <c r="AA475" s="77">
        <f t="shared" si="300"/>
        <v>0</v>
      </c>
      <c r="AB475" s="77">
        <f t="shared" si="300"/>
        <v>1859000</v>
      </c>
      <c r="AC475" s="77">
        <f t="shared" si="300"/>
        <v>0</v>
      </c>
      <c r="AD475" s="77">
        <f t="shared" si="300"/>
        <v>1500000</v>
      </c>
      <c r="AE475" s="77">
        <f t="shared" si="300"/>
        <v>0</v>
      </c>
      <c r="AF475" s="77">
        <f t="shared" si="300"/>
        <v>1500000</v>
      </c>
      <c r="AG475" s="77">
        <f t="shared" si="300"/>
        <v>0</v>
      </c>
      <c r="AH475" s="77">
        <f t="shared" si="300"/>
        <v>0</v>
      </c>
      <c r="AI475" s="77">
        <f t="shared" si="300"/>
        <v>0</v>
      </c>
      <c r="AJ475" s="77">
        <f t="shared" si="300"/>
        <v>0</v>
      </c>
      <c r="AK475" s="77">
        <f t="shared" si="300"/>
        <v>0</v>
      </c>
      <c r="AL475" s="77">
        <f t="shared" si="300"/>
        <v>1500000</v>
      </c>
      <c r="AM475" s="77">
        <f t="shared" si="300"/>
        <v>0</v>
      </c>
      <c r="AN475" s="77">
        <f t="shared" si="300"/>
        <v>1500000</v>
      </c>
      <c r="AO475" s="77">
        <f t="shared" si="300"/>
        <v>0</v>
      </c>
      <c r="AP475" s="77">
        <f t="shared" si="300"/>
        <v>1500000</v>
      </c>
      <c r="AQ475" s="77">
        <f t="shared" si="300"/>
        <v>0</v>
      </c>
      <c r="AR475" s="77">
        <f t="shared" si="300"/>
        <v>1500000</v>
      </c>
      <c r="AS475" s="77">
        <f t="shared" si="300"/>
        <v>0</v>
      </c>
      <c r="AT475" s="77">
        <f t="shared" si="301"/>
        <v>0</v>
      </c>
      <c r="AU475" s="77">
        <f t="shared" si="301"/>
        <v>0</v>
      </c>
      <c r="AV475" s="77">
        <f t="shared" si="301"/>
        <v>0</v>
      </c>
      <c r="AW475" s="77">
        <f t="shared" si="301"/>
        <v>0</v>
      </c>
      <c r="AX475" s="77">
        <f t="shared" si="301"/>
        <v>1500000</v>
      </c>
      <c r="AY475" s="77">
        <f t="shared" si="301"/>
        <v>0</v>
      </c>
      <c r="AZ475" s="77">
        <f t="shared" si="301"/>
        <v>1500000</v>
      </c>
      <c r="BA475" s="77">
        <f t="shared" si="301"/>
        <v>0</v>
      </c>
      <c r="BB475" s="103">
        <v>0</v>
      </c>
      <c r="BC475" s="103">
        <v>0</v>
      </c>
    </row>
    <row r="476" spans="1:55" s="11" customFormat="1" hidden="1" x14ac:dyDescent="0.25">
      <c r="A476" s="15" t="s">
        <v>345</v>
      </c>
      <c r="B476" s="27"/>
      <c r="C476" s="27"/>
      <c r="D476" s="27"/>
      <c r="E476" s="74">
        <v>853</v>
      </c>
      <c r="F476" s="63" t="s">
        <v>629</v>
      </c>
      <c r="G476" s="63" t="s">
        <v>399</v>
      </c>
      <c r="H476" s="60" t="s">
        <v>637</v>
      </c>
      <c r="I476" s="63" t="s">
        <v>346</v>
      </c>
      <c r="J476" s="77">
        <f t="shared" si="300"/>
        <v>1500000</v>
      </c>
      <c r="K476" s="77">
        <f t="shared" si="300"/>
        <v>0</v>
      </c>
      <c r="L476" s="77">
        <f t="shared" si="300"/>
        <v>1500000</v>
      </c>
      <c r="M476" s="77">
        <f t="shared" si="300"/>
        <v>0</v>
      </c>
      <c r="N476" s="77">
        <f t="shared" si="300"/>
        <v>359000</v>
      </c>
      <c r="O476" s="77">
        <f t="shared" si="300"/>
        <v>0</v>
      </c>
      <c r="P476" s="77">
        <f t="shared" si="300"/>
        <v>359000</v>
      </c>
      <c r="Q476" s="77">
        <f t="shared" si="300"/>
        <v>0</v>
      </c>
      <c r="R476" s="77">
        <f t="shared" si="300"/>
        <v>1859000</v>
      </c>
      <c r="S476" s="77">
        <f t="shared" si="300"/>
        <v>0</v>
      </c>
      <c r="T476" s="77">
        <f t="shared" si="300"/>
        <v>1859000</v>
      </c>
      <c r="U476" s="77">
        <f t="shared" si="300"/>
        <v>0</v>
      </c>
      <c r="V476" s="77">
        <f t="shared" si="300"/>
        <v>0</v>
      </c>
      <c r="W476" s="77">
        <f t="shared" si="300"/>
        <v>0</v>
      </c>
      <c r="X476" s="77">
        <f t="shared" si="300"/>
        <v>0</v>
      </c>
      <c r="Y476" s="77">
        <f t="shared" si="300"/>
        <v>0</v>
      </c>
      <c r="Z476" s="77">
        <f t="shared" si="300"/>
        <v>1859000</v>
      </c>
      <c r="AA476" s="77">
        <f t="shared" si="300"/>
        <v>0</v>
      </c>
      <c r="AB476" s="77">
        <f t="shared" si="300"/>
        <v>1859000</v>
      </c>
      <c r="AC476" s="77">
        <f t="shared" si="300"/>
        <v>0</v>
      </c>
      <c r="AD476" s="77">
        <f t="shared" si="300"/>
        <v>1500000</v>
      </c>
      <c r="AE476" s="77">
        <f t="shared" si="300"/>
        <v>0</v>
      </c>
      <c r="AF476" s="77">
        <f t="shared" si="300"/>
        <v>1500000</v>
      </c>
      <c r="AG476" s="77">
        <f t="shared" si="300"/>
        <v>0</v>
      </c>
      <c r="AH476" s="77">
        <f t="shared" si="300"/>
        <v>0</v>
      </c>
      <c r="AI476" s="77">
        <f t="shared" si="300"/>
        <v>0</v>
      </c>
      <c r="AJ476" s="77">
        <f t="shared" si="300"/>
        <v>0</v>
      </c>
      <c r="AK476" s="77">
        <f t="shared" si="300"/>
        <v>0</v>
      </c>
      <c r="AL476" s="77">
        <f t="shared" si="300"/>
        <v>1500000</v>
      </c>
      <c r="AM476" s="77">
        <f t="shared" si="300"/>
        <v>0</v>
      </c>
      <c r="AN476" s="77">
        <f t="shared" si="300"/>
        <v>1500000</v>
      </c>
      <c r="AO476" s="77">
        <f t="shared" si="300"/>
        <v>0</v>
      </c>
      <c r="AP476" s="77">
        <f t="shared" si="300"/>
        <v>1500000</v>
      </c>
      <c r="AQ476" s="77">
        <f t="shared" si="300"/>
        <v>0</v>
      </c>
      <c r="AR476" s="77">
        <f t="shared" si="300"/>
        <v>1500000</v>
      </c>
      <c r="AS476" s="77">
        <f t="shared" si="300"/>
        <v>0</v>
      </c>
      <c r="AT476" s="77">
        <f t="shared" si="301"/>
        <v>0</v>
      </c>
      <c r="AU476" s="77">
        <f t="shared" si="301"/>
        <v>0</v>
      </c>
      <c r="AV476" s="77">
        <f t="shared" si="301"/>
        <v>0</v>
      </c>
      <c r="AW476" s="77">
        <f t="shared" si="301"/>
        <v>0</v>
      </c>
      <c r="AX476" s="77">
        <f t="shared" si="301"/>
        <v>1500000</v>
      </c>
      <c r="AY476" s="77">
        <f t="shared" si="301"/>
        <v>0</v>
      </c>
      <c r="AZ476" s="77">
        <f t="shared" si="301"/>
        <v>1500000</v>
      </c>
      <c r="BA476" s="77">
        <f t="shared" si="301"/>
        <v>0</v>
      </c>
      <c r="BB476" s="103">
        <v>0</v>
      </c>
      <c r="BC476" s="103">
        <v>0</v>
      </c>
    </row>
    <row r="477" spans="1:55" s="11" customFormat="1" hidden="1" x14ac:dyDescent="0.25">
      <c r="A477" s="15" t="s">
        <v>633</v>
      </c>
      <c r="B477" s="27"/>
      <c r="C477" s="27"/>
      <c r="D477" s="27"/>
      <c r="E477" s="74">
        <v>853</v>
      </c>
      <c r="F477" s="63" t="s">
        <v>629</v>
      </c>
      <c r="G477" s="63" t="s">
        <v>399</v>
      </c>
      <c r="H477" s="60" t="s">
        <v>637</v>
      </c>
      <c r="I477" s="63" t="s">
        <v>634</v>
      </c>
      <c r="J477" s="77">
        <f>'3.ВС'!J483</f>
        <v>1500000</v>
      </c>
      <c r="K477" s="77">
        <f>'3.ВС'!K483</f>
        <v>0</v>
      </c>
      <c r="L477" s="77">
        <f>'3.ВС'!L483</f>
        <v>1500000</v>
      </c>
      <c r="M477" s="77">
        <f>'3.ВС'!M483</f>
        <v>0</v>
      </c>
      <c r="N477" s="77">
        <f>'3.ВС'!N483</f>
        <v>359000</v>
      </c>
      <c r="O477" s="77">
        <f>'3.ВС'!O483</f>
        <v>0</v>
      </c>
      <c r="P477" s="77">
        <f>'3.ВС'!P483</f>
        <v>359000</v>
      </c>
      <c r="Q477" s="77">
        <f>'3.ВС'!Q483</f>
        <v>0</v>
      </c>
      <c r="R477" s="77">
        <f>'3.ВС'!R483</f>
        <v>1859000</v>
      </c>
      <c r="S477" s="77">
        <f>'3.ВС'!S483</f>
        <v>0</v>
      </c>
      <c r="T477" s="77">
        <f>'3.ВС'!T483</f>
        <v>1859000</v>
      </c>
      <c r="U477" s="77">
        <f>'3.ВС'!U483</f>
        <v>0</v>
      </c>
      <c r="V477" s="77">
        <f>'3.ВС'!V483</f>
        <v>0</v>
      </c>
      <c r="W477" s="77">
        <f>'3.ВС'!W483</f>
        <v>0</v>
      </c>
      <c r="X477" s="77">
        <f>'3.ВС'!X483</f>
        <v>0</v>
      </c>
      <c r="Y477" s="77">
        <f>'3.ВС'!Y483</f>
        <v>0</v>
      </c>
      <c r="Z477" s="77">
        <f>'3.ВС'!Z483</f>
        <v>1859000</v>
      </c>
      <c r="AA477" s="77">
        <f>'3.ВС'!AA483</f>
        <v>0</v>
      </c>
      <c r="AB477" s="77">
        <f>'3.ВС'!AB483</f>
        <v>1859000</v>
      </c>
      <c r="AC477" s="77">
        <f>'3.ВС'!AC483</f>
        <v>0</v>
      </c>
      <c r="AD477" s="77">
        <f>'3.ВС'!AD483</f>
        <v>1500000</v>
      </c>
      <c r="AE477" s="77">
        <f>'3.ВС'!AE483</f>
        <v>0</v>
      </c>
      <c r="AF477" s="77">
        <f>'3.ВС'!AF483</f>
        <v>1500000</v>
      </c>
      <c r="AG477" s="77">
        <f>'3.ВС'!AG483</f>
        <v>0</v>
      </c>
      <c r="AH477" s="77">
        <f>'3.ВС'!AH483</f>
        <v>0</v>
      </c>
      <c r="AI477" s="77">
        <f>'3.ВС'!AI483</f>
        <v>0</v>
      </c>
      <c r="AJ477" s="77">
        <f>'3.ВС'!AJ483</f>
        <v>0</v>
      </c>
      <c r="AK477" s="77">
        <f>'3.ВС'!AK483</f>
        <v>0</v>
      </c>
      <c r="AL477" s="77">
        <f>'3.ВС'!AL483</f>
        <v>1500000</v>
      </c>
      <c r="AM477" s="77">
        <f>'3.ВС'!AM483</f>
        <v>0</v>
      </c>
      <c r="AN477" s="77">
        <f>'3.ВС'!AN483</f>
        <v>1500000</v>
      </c>
      <c r="AO477" s="77">
        <f>'3.ВС'!AO483</f>
        <v>0</v>
      </c>
      <c r="AP477" s="77">
        <f>'3.ВС'!AP483</f>
        <v>1500000</v>
      </c>
      <c r="AQ477" s="77">
        <f>'3.ВС'!AQ483</f>
        <v>0</v>
      </c>
      <c r="AR477" s="77">
        <f>'3.ВС'!AR483</f>
        <v>1500000</v>
      </c>
      <c r="AS477" s="77">
        <f>'3.ВС'!AS483</f>
        <v>0</v>
      </c>
      <c r="AT477" s="77">
        <f>'3.ВС'!AT483</f>
        <v>0</v>
      </c>
      <c r="AU477" s="77">
        <f>'3.ВС'!AU483</f>
        <v>0</v>
      </c>
      <c r="AV477" s="77">
        <f>'3.ВС'!AV483</f>
        <v>0</v>
      </c>
      <c r="AW477" s="77">
        <f>'3.ВС'!AW483</f>
        <v>0</v>
      </c>
      <c r="AX477" s="77">
        <f>'3.ВС'!AX483</f>
        <v>1500000</v>
      </c>
      <c r="AY477" s="77">
        <f>'3.ВС'!AY483</f>
        <v>0</v>
      </c>
      <c r="AZ477" s="77">
        <f>'3.ВС'!AZ483</f>
        <v>1500000</v>
      </c>
      <c r="BA477" s="77">
        <f>'3.ВС'!BA483</f>
        <v>0</v>
      </c>
      <c r="BB477" s="103">
        <v>0</v>
      </c>
      <c r="BC477" s="103">
        <v>0</v>
      </c>
    </row>
    <row r="478" spans="1:55" s="116" customFormat="1" ht="21.75" customHeight="1" x14ac:dyDescent="0.25">
      <c r="A478" s="13" t="s">
        <v>646</v>
      </c>
      <c r="B478" s="13"/>
      <c r="C478" s="13"/>
      <c r="D478" s="13"/>
      <c r="E478" s="128"/>
      <c r="F478" s="113"/>
      <c r="G478" s="113"/>
      <c r="H478" s="119"/>
      <c r="I478" s="113"/>
      <c r="J478" s="76">
        <f t="shared" ref="J478:BA478" si="302">J8+J117+J126+J138+J167+J214+J360+J406+J442+J469</f>
        <v>314596460.25</v>
      </c>
      <c r="K478" s="76">
        <f t="shared" si="302"/>
        <v>168355534.84999999</v>
      </c>
      <c r="L478" s="76">
        <f t="shared" si="302"/>
        <v>139636600</v>
      </c>
      <c r="M478" s="76">
        <f t="shared" si="302"/>
        <v>6604325.4000000004</v>
      </c>
      <c r="N478" s="76">
        <f t="shared" si="302"/>
        <v>67407698.890000015</v>
      </c>
      <c r="O478" s="76">
        <f t="shared" si="302"/>
        <v>53581033.410000004</v>
      </c>
      <c r="P478" s="76">
        <f t="shared" si="302"/>
        <v>13826665.48</v>
      </c>
      <c r="Q478" s="76">
        <f t="shared" si="302"/>
        <v>0</v>
      </c>
      <c r="R478" s="76">
        <f t="shared" si="302"/>
        <v>382004159.14000005</v>
      </c>
      <c r="S478" s="76">
        <f t="shared" si="302"/>
        <v>221936568.25999999</v>
      </c>
      <c r="T478" s="76">
        <f t="shared" si="302"/>
        <v>153463265.48000002</v>
      </c>
      <c r="U478" s="76">
        <f t="shared" si="302"/>
        <v>6604325.4000000004</v>
      </c>
      <c r="V478" s="76">
        <f t="shared" si="302"/>
        <v>941546.37000000011</v>
      </c>
      <c r="W478" s="76">
        <f t="shared" si="302"/>
        <v>-2588821.79</v>
      </c>
      <c r="X478" s="76">
        <f t="shared" si="302"/>
        <v>3530368.16</v>
      </c>
      <c r="Y478" s="76">
        <f t="shared" si="302"/>
        <v>0</v>
      </c>
      <c r="Z478" s="76">
        <f t="shared" si="302"/>
        <v>382945705.51000005</v>
      </c>
      <c r="AA478" s="76">
        <f t="shared" si="302"/>
        <v>219347746.47</v>
      </c>
      <c r="AB478" s="76">
        <f t="shared" si="302"/>
        <v>156993633.64000002</v>
      </c>
      <c r="AC478" s="76">
        <f t="shared" si="302"/>
        <v>6604325.4000000004</v>
      </c>
      <c r="AD478" s="76">
        <f t="shared" si="302"/>
        <v>284937300.91000003</v>
      </c>
      <c r="AE478" s="76">
        <f t="shared" si="302"/>
        <v>170864486.31</v>
      </c>
      <c r="AF478" s="76">
        <f t="shared" si="302"/>
        <v>107445400</v>
      </c>
      <c r="AG478" s="76">
        <f t="shared" si="302"/>
        <v>6627414.5999999996</v>
      </c>
      <c r="AH478" s="76">
        <f t="shared" si="302"/>
        <v>2.7311486405778851E-14</v>
      </c>
      <c r="AI478" s="76">
        <f t="shared" si="302"/>
        <v>0</v>
      </c>
      <c r="AJ478" s="76">
        <f t="shared" si="302"/>
        <v>2.7311486405778851E-14</v>
      </c>
      <c r="AK478" s="76">
        <f t="shared" si="302"/>
        <v>0</v>
      </c>
      <c r="AL478" s="76">
        <f t="shared" si="302"/>
        <v>284937300.90999997</v>
      </c>
      <c r="AM478" s="76">
        <f t="shared" si="302"/>
        <v>170864486.31</v>
      </c>
      <c r="AN478" s="76">
        <f t="shared" si="302"/>
        <v>107445400</v>
      </c>
      <c r="AO478" s="76">
        <f t="shared" si="302"/>
        <v>6627414.5999999996</v>
      </c>
      <c r="AP478" s="76">
        <f t="shared" si="302"/>
        <v>262559068.88</v>
      </c>
      <c r="AQ478" s="76">
        <f t="shared" si="302"/>
        <v>143604038.48000002</v>
      </c>
      <c r="AR478" s="76">
        <f t="shared" si="302"/>
        <v>112302600</v>
      </c>
      <c r="AS478" s="76">
        <f t="shared" si="302"/>
        <v>6652430.4000000004</v>
      </c>
      <c r="AT478" s="76">
        <f t="shared" si="302"/>
        <v>2.2204460492503131E-16</v>
      </c>
      <c r="AU478" s="76">
        <f t="shared" si="302"/>
        <v>0</v>
      </c>
      <c r="AV478" s="76">
        <f t="shared" si="302"/>
        <v>2.2204460492503131E-16</v>
      </c>
      <c r="AW478" s="76">
        <f t="shared" si="302"/>
        <v>0</v>
      </c>
      <c r="AX478" s="76">
        <f t="shared" si="302"/>
        <v>262559068.88000003</v>
      </c>
      <c r="AY478" s="76">
        <f t="shared" si="302"/>
        <v>143604038.48000002</v>
      </c>
      <c r="AZ478" s="76">
        <f t="shared" si="302"/>
        <v>112302600</v>
      </c>
      <c r="BA478" s="76">
        <f t="shared" si="302"/>
        <v>6652430.4000000004</v>
      </c>
      <c r="BB478" s="123">
        <v>0</v>
      </c>
      <c r="BC478" s="123">
        <v>0</v>
      </c>
    </row>
  </sheetData>
  <mergeCells count="4">
    <mergeCell ref="I1:BC1"/>
    <mergeCell ref="A5:BC5"/>
    <mergeCell ref="I4:BC4"/>
    <mergeCell ref="I2:BC2"/>
  </mergeCells>
  <pageMargins left="0.59055118110236227" right="0.39370078740157483" top="0.31496062992125984" bottom="0.3149606299212598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92"/>
  <sheetViews>
    <sheetView zoomScale="80" zoomScaleNormal="80" workbookViewId="0">
      <pane xSplit="9" ySplit="7" topLeftCell="J470"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8.42578125" style="43" customWidth="1"/>
    <col min="2" max="3" width="5.140625" style="2" customWidth="1"/>
    <col min="4" max="4" width="4.28515625" style="1" customWidth="1"/>
    <col min="5" max="5" width="5.140625" style="1" customWidth="1"/>
    <col min="6" max="7" width="3.5703125" style="1" hidden="1" customWidth="1"/>
    <col min="8" max="8" width="7.5703125" style="1" customWidth="1"/>
    <col min="9" max="9" width="4.85546875" style="2" customWidth="1"/>
    <col min="10" max="10" width="15.140625" style="2" hidden="1" customWidth="1"/>
    <col min="11" max="11" width="16.7109375" style="2" hidden="1" customWidth="1"/>
    <col min="12" max="12" width="15.28515625" style="2" hidden="1" customWidth="1"/>
    <col min="13" max="17" width="13.7109375" style="2" hidden="1" customWidth="1"/>
    <col min="18" max="18" width="16.42578125" style="2" hidden="1" customWidth="1"/>
    <col min="19" max="19" width="14.28515625" style="2" hidden="1" customWidth="1"/>
    <col min="20" max="20" width="14.5703125" style="2" hidden="1" customWidth="1"/>
    <col min="21" max="21" width="13.7109375" style="2" hidden="1" customWidth="1"/>
    <col min="22" max="22" width="13.7109375" style="2" customWidth="1"/>
    <col min="23" max="25" width="13.7109375" style="2" hidden="1" customWidth="1"/>
    <col min="26" max="26" width="16.42578125" style="2" hidden="1" customWidth="1"/>
    <col min="27" max="27" width="14.28515625" style="2" hidden="1" customWidth="1"/>
    <col min="28" max="28" width="14.5703125" style="2" hidden="1" customWidth="1"/>
    <col min="29" max="29" width="13.7109375" style="2" hidden="1" customWidth="1"/>
    <col min="30" max="30" width="14.42578125" style="2" hidden="1" customWidth="1"/>
    <col min="31" max="31" width="14.7109375" style="2" hidden="1" customWidth="1"/>
    <col min="32" max="32" width="15.140625" style="2" hidden="1" customWidth="1"/>
    <col min="33" max="37" width="13.7109375" style="2" hidden="1" customWidth="1"/>
    <col min="38" max="38" width="16.7109375" style="2" hidden="1" customWidth="1"/>
    <col min="39" max="39" width="15.5703125" style="2" hidden="1" customWidth="1"/>
    <col min="40" max="40" width="15" style="2" hidden="1" customWidth="1"/>
    <col min="41" max="41" width="13.7109375" style="2" hidden="1" customWidth="1"/>
    <col min="42" max="44" width="15.5703125" style="2" hidden="1" customWidth="1"/>
    <col min="45" max="45" width="13.7109375" style="2" hidden="1" customWidth="1"/>
    <col min="46" max="48" width="9.140625" style="2" hidden="1" customWidth="1"/>
    <col min="49" max="49" width="0" style="2" hidden="1" customWidth="1"/>
    <col min="50" max="52" width="15.42578125" style="2" hidden="1" customWidth="1"/>
    <col min="53" max="53" width="13.85546875" style="2" hidden="1" customWidth="1"/>
    <col min="54" max="55" width="10.28515625" style="2" customWidth="1"/>
    <col min="56" max="196" width="9.140625" style="2"/>
    <col min="197" max="197" width="1.42578125" style="2" customWidth="1"/>
    <col min="198" max="198" width="59.5703125" style="2" customWidth="1"/>
    <col min="199" max="199" width="9.140625" style="2" customWidth="1"/>
    <col min="200" max="201" width="3.85546875" style="2" customWidth="1"/>
    <col min="202" max="202" width="10.5703125" style="2" customWidth="1"/>
    <col min="203" max="203" width="3.85546875" style="2" customWidth="1"/>
    <col min="204" max="206" width="14.42578125" style="2" customWidth="1"/>
    <col min="207" max="207" width="4.140625" style="2" customWidth="1"/>
    <col min="208" max="208" width="15" style="2" customWidth="1"/>
    <col min="209" max="210" width="9.140625" style="2" customWidth="1"/>
    <col min="211" max="211" width="11.5703125" style="2" customWidth="1"/>
    <col min="212" max="212" width="18.140625" style="2" customWidth="1"/>
    <col min="213" max="213" width="13.140625" style="2" customWidth="1"/>
    <col min="214" max="214" width="12.28515625" style="2" customWidth="1"/>
    <col min="215" max="452" width="9.140625" style="2"/>
    <col min="453" max="453" width="1.42578125" style="2" customWidth="1"/>
    <col min="454" max="454" width="59.5703125" style="2" customWidth="1"/>
    <col min="455" max="455" width="9.140625" style="2" customWidth="1"/>
    <col min="456" max="457" width="3.85546875" style="2" customWidth="1"/>
    <col min="458" max="458" width="10.5703125" style="2" customWidth="1"/>
    <col min="459" max="459" width="3.85546875" style="2" customWidth="1"/>
    <col min="460" max="462" width="14.42578125" style="2" customWidth="1"/>
    <col min="463" max="463" width="4.140625" style="2" customWidth="1"/>
    <col min="464" max="464" width="15" style="2" customWidth="1"/>
    <col min="465" max="466" width="9.140625" style="2" customWidth="1"/>
    <col min="467" max="467" width="11.5703125" style="2" customWidth="1"/>
    <col min="468" max="468" width="18.140625" style="2" customWidth="1"/>
    <col min="469" max="469" width="13.140625" style="2" customWidth="1"/>
    <col min="470" max="470" width="12.28515625" style="2" customWidth="1"/>
    <col min="471" max="708" width="9.140625" style="2"/>
    <col min="709" max="709" width="1.42578125" style="2" customWidth="1"/>
    <col min="710" max="710" width="59.5703125" style="2" customWidth="1"/>
    <col min="711" max="711" width="9.140625" style="2" customWidth="1"/>
    <col min="712" max="713" width="3.85546875" style="2" customWidth="1"/>
    <col min="714" max="714" width="10.5703125" style="2" customWidth="1"/>
    <col min="715" max="715" width="3.85546875" style="2" customWidth="1"/>
    <col min="716" max="718" width="14.42578125" style="2" customWidth="1"/>
    <col min="719" max="719" width="4.140625" style="2" customWidth="1"/>
    <col min="720" max="720" width="15" style="2" customWidth="1"/>
    <col min="721" max="722" width="9.140625" style="2" customWidth="1"/>
    <col min="723" max="723" width="11.5703125" style="2" customWidth="1"/>
    <col min="724" max="724" width="18.140625" style="2" customWidth="1"/>
    <col min="725" max="725" width="13.140625" style="2" customWidth="1"/>
    <col min="726" max="726" width="12.28515625" style="2" customWidth="1"/>
    <col min="727" max="964" width="9.140625" style="2"/>
    <col min="965" max="965" width="1.42578125" style="2" customWidth="1"/>
    <col min="966" max="966" width="59.5703125" style="2" customWidth="1"/>
    <col min="967" max="967" width="9.140625" style="2" customWidth="1"/>
    <col min="968" max="969" width="3.85546875" style="2" customWidth="1"/>
    <col min="970" max="970" width="10.5703125" style="2" customWidth="1"/>
    <col min="971" max="971" width="3.85546875" style="2" customWidth="1"/>
    <col min="972" max="974" width="14.42578125" style="2" customWidth="1"/>
    <col min="975" max="975" width="4.140625" style="2" customWidth="1"/>
    <col min="976" max="976" width="15" style="2" customWidth="1"/>
    <col min="977" max="978" width="9.140625" style="2" customWidth="1"/>
    <col min="979" max="979" width="11.5703125" style="2" customWidth="1"/>
    <col min="980" max="980" width="18.140625" style="2" customWidth="1"/>
    <col min="981" max="981" width="13.140625" style="2" customWidth="1"/>
    <col min="982" max="982" width="12.28515625" style="2" customWidth="1"/>
    <col min="983" max="1220" width="9.140625" style="2"/>
    <col min="1221" max="1221" width="1.42578125" style="2" customWidth="1"/>
    <col min="1222" max="1222" width="59.5703125" style="2" customWidth="1"/>
    <col min="1223" max="1223" width="9.140625" style="2" customWidth="1"/>
    <col min="1224" max="1225" width="3.85546875" style="2" customWidth="1"/>
    <col min="1226" max="1226" width="10.5703125" style="2" customWidth="1"/>
    <col min="1227" max="1227" width="3.85546875" style="2" customWidth="1"/>
    <col min="1228" max="1230" width="14.42578125" style="2" customWidth="1"/>
    <col min="1231" max="1231" width="4.140625" style="2" customWidth="1"/>
    <col min="1232" max="1232" width="15" style="2" customWidth="1"/>
    <col min="1233" max="1234" width="9.140625" style="2" customWidth="1"/>
    <col min="1235" max="1235" width="11.5703125" style="2" customWidth="1"/>
    <col min="1236" max="1236" width="18.140625" style="2" customWidth="1"/>
    <col min="1237" max="1237" width="13.140625" style="2" customWidth="1"/>
    <col min="1238" max="1238" width="12.28515625" style="2" customWidth="1"/>
    <col min="1239" max="1476" width="9.140625" style="2"/>
    <col min="1477" max="1477" width="1.42578125" style="2" customWidth="1"/>
    <col min="1478" max="1478" width="59.5703125" style="2" customWidth="1"/>
    <col min="1479" max="1479" width="9.140625" style="2" customWidth="1"/>
    <col min="1480" max="1481" width="3.85546875" style="2" customWidth="1"/>
    <col min="1482" max="1482" width="10.5703125" style="2" customWidth="1"/>
    <col min="1483" max="1483" width="3.85546875" style="2" customWidth="1"/>
    <col min="1484" max="1486" width="14.42578125" style="2" customWidth="1"/>
    <col min="1487" max="1487" width="4.140625" style="2" customWidth="1"/>
    <col min="1488" max="1488" width="15" style="2" customWidth="1"/>
    <col min="1489" max="1490" width="9.140625" style="2" customWidth="1"/>
    <col min="1491" max="1491" width="11.5703125" style="2" customWidth="1"/>
    <col min="1492" max="1492" width="18.140625" style="2" customWidth="1"/>
    <col min="1493" max="1493" width="13.140625" style="2" customWidth="1"/>
    <col min="1494" max="1494" width="12.28515625" style="2" customWidth="1"/>
    <col min="1495" max="1732" width="9.140625" style="2"/>
    <col min="1733" max="1733" width="1.42578125" style="2" customWidth="1"/>
    <col min="1734" max="1734" width="59.5703125" style="2" customWidth="1"/>
    <col min="1735" max="1735" width="9.140625" style="2" customWidth="1"/>
    <col min="1736" max="1737" width="3.85546875" style="2" customWidth="1"/>
    <col min="1738" max="1738" width="10.5703125" style="2" customWidth="1"/>
    <col min="1739" max="1739" width="3.85546875" style="2" customWidth="1"/>
    <col min="1740" max="1742" width="14.42578125" style="2" customWidth="1"/>
    <col min="1743" max="1743" width="4.140625" style="2" customWidth="1"/>
    <col min="1744" max="1744" width="15" style="2" customWidth="1"/>
    <col min="1745" max="1746" width="9.140625" style="2" customWidth="1"/>
    <col min="1747" max="1747" width="11.5703125" style="2" customWidth="1"/>
    <col min="1748" max="1748" width="18.140625" style="2" customWidth="1"/>
    <col min="1749" max="1749" width="13.140625" style="2" customWidth="1"/>
    <col min="1750" max="1750" width="12.28515625" style="2" customWidth="1"/>
    <col min="1751" max="1988" width="9.140625" style="2"/>
    <col min="1989" max="1989" width="1.42578125" style="2" customWidth="1"/>
    <col min="1990" max="1990" width="59.5703125" style="2" customWidth="1"/>
    <col min="1991" max="1991" width="9.140625" style="2" customWidth="1"/>
    <col min="1992" max="1993" width="3.85546875" style="2" customWidth="1"/>
    <col min="1994" max="1994" width="10.5703125" style="2" customWidth="1"/>
    <col min="1995" max="1995" width="3.85546875" style="2" customWidth="1"/>
    <col min="1996" max="1998" width="14.42578125" style="2" customWidth="1"/>
    <col min="1999" max="1999" width="4.140625" style="2" customWidth="1"/>
    <col min="2000" max="2000" width="15" style="2" customWidth="1"/>
    <col min="2001" max="2002" width="9.140625" style="2" customWidth="1"/>
    <col min="2003" max="2003" width="11.5703125" style="2" customWidth="1"/>
    <col min="2004" max="2004" width="18.140625" style="2" customWidth="1"/>
    <col min="2005" max="2005" width="13.140625" style="2" customWidth="1"/>
    <col min="2006" max="2006" width="12.28515625" style="2" customWidth="1"/>
    <col min="2007" max="2244" width="9.140625" style="2"/>
    <col min="2245" max="2245" width="1.42578125" style="2" customWidth="1"/>
    <col min="2246" max="2246" width="59.5703125" style="2" customWidth="1"/>
    <col min="2247" max="2247" width="9.140625" style="2" customWidth="1"/>
    <col min="2248" max="2249" width="3.85546875" style="2" customWidth="1"/>
    <col min="2250" max="2250" width="10.5703125" style="2" customWidth="1"/>
    <col min="2251" max="2251" width="3.85546875" style="2" customWidth="1"/>
    <col min="2252" max="2254" width="14.42578125" style="2" customWidth="1"/>
    <col min="2255" max="2255" width="4.140625" style="2" customWidth="1"/>
    <col min="2256" max="2256" width="15" style="2" customWidth="1"/>
    <col min="2257" max="2258" width="9.140625" style="2" customWidth="1"/>
    <col min="2259" max="2259" width="11.5703125" style="2" customWidth="1"/>
    <col min="2260" max="2260" width="18.140625" style="2" customWidth="1"/>
    <col min="2261" max="2261" width="13.140625" style="2" customWidth="1"/>
    <col min="2262" max="2262" width="12.28515625" style="2" customWidth="1"/>
    <col min="2263" max="2500" width="9.140625" style="2"/>
    <col min="2501" max="2501" width="1.42578125" style="2" customWidth="1"/>
    <col min="2502" max="2502" width="59.5703125" style="2" customWidth="1"/>
    <col min="2503" max="2503" width="9.140625" style="2" customWidth="1"/>
    <col min="2504" max="2505" width="3.85546875" style="2" customWidth="1"/>
    <col min="2506" max="2506" width="10.5703125" style="2" customWidth="1"/>
    <col min="2507" max="2507" width="3.85546875" style="2" customWidth="1"/>
    <col min="2508" max="2510" width="14.42578125" style="2" customWidth="1"/>
    <col min="2511" max="2511" width="4.140625" style="2" customWidth="1"/>
    <col min="2512" max="2512" width="15" style="2" customWidth="1"/>
    <col min="2513" max="2514" width="9.140625" style="2" customWidth="1"/>
    <col min="2515" max="2515" width="11.5703125" style="2" customWidth="1"/>
    <col min="2516" max="2516" width="18.140625" style="2" customWidth="1"/>
    <col min="2517" max="2517" width="13.140625" style="2" customWidth="1"/>
    <col min="2518" max="2518" width="12.28515625" style="2" customWidth="1"/>
    <col min="2519" max="2756" width="9.140625" style="2"/>
    <col min="2757" max="2757" width="1.42578125" style="2" customWidth="1"/>
    <col min="2758" max="2758" width="59.5703125" style="2" customWidth="1"/>
    <col min="2759" max="2759" width="9.140625" style="2" customWidth="1"/>
    <col min="2760" max="2761" width="3.85546875" style="2" customWidth="1"/>
    <col min="2762" max="2762" width="10.5703125" style="2" customWidth="1"/>
    <col min="2763" max="2763" width="3.85546875" style="2" customWidth="1"/>
    <col min="2764" max="2766" width="14.42578125" style="2" customWidth="1"/>
    <col min="2767" max="2767" width="4.140625" style="2" customWidth="1"/>
    <col min="2768" max="2768" width="15" style="2" customWidth="1"/>
    <col min="2769" max="2770" width="9.140625" style="2" customWidth="1"/>
    <col min="2771" max="2771" width="11.5703125" style="2" customWidth="1"/>
    <col min="2772" max="2772" width="18.140625" style="2" customWidth="1"/>
    <col min="2773" max="2773" width="13.140625" style="2" customWidth="1"/>
    <col min="2774" max="2774" width="12.28515625" style="2" customWidth="1"/>
    <col min="2775" max="3012" width="9.140625" style="2"/>
    <col min="3013" max="3013" width="1.42578125" style="2" customWidth="1"/>
    <col min="3014" max="3014" width="59.5703125" style="2" customWidth="1"/>
    <col min="3015" max="3015" width="9.140625" style="2" customWidth="1"/>
    <col min="3016" max="3017" width="3.85546875" style="2" customWidth="1"/>
    <col min="3018" max="3018" width="10.5703125" style="2" customWidth="1"/>
    <col min="3019" max="3019" width="3.85546875" style="2" customWidth="1"/>
    <col min="3020" max="3022" width="14.42578125" style="2" customWidth="1"/>
    <col min="3023" max="3023" width="4.140625" style="2" customWidth="1"/>
    <col min="3024" max="3024" width="15" style="2" customWidth="1"/>
    <col min="3025" max="3026" width="9.140625" style="2" customWidth="1"/>
    <col min="3027" max="3027" width="11.5703125" style="2" customWidth="1"/>
    <col min="3028" max="3028" width="18.140625" style="2" customWidth="1"/>
    <col min="3029" max="3029" width="13.140625" style="2" customWidth="1"/>
    <col min="3030" max="3030" width="12.28515625" style="2" customWidth="1"/>
    <col min="3031" max="3268" width="9.140625" style="2"/>
    <col min="3269" max="3269" width="1.42578125" style="2" customWidth="1"/>
    <col min="3270" max="3270" width="59.5703125" style="2" customWidth="1"/>
    <col min="3271" max="3271" width="9.140625" style="2" customWidth="1"/>
    <col min="3272" max="3273" width="3.85546875" style="2" customWidth="1"/>
    <col min="3274" max="3274" width="10.5703125" style="2" customWidth="1"/>
    <col min="3275" max="3275" width="3.85546875" style="2" customWidth="1"/>
    <col min="3276" max="3278" width="14.42578125" style="2" customWidth="1"/>
    <col min="3279" max="3279" width="4.140625" style="2" customWidth="1"/>
    <col min="3280" max="3280" width="15" style="2" customWidth="1"/>
    <col min="3281" max="3282" width="9.140625" style="2" customWidth="1"/>
    <col min="3283" max="3283" width="11.5703125" style="2" customWidth="1"/>
    <col min="3284" max="3284" width="18.140625" style="2" customWidth="1"/>
    <col min="3285" max="3285" width="13.140625" style="2" customWidth="1"/>
    <col min="3286" max="3286" width="12.28515625" style="2" customWidth="1"/>
    <col min="3287" max="3524" width="9.140625" style="2"/>
    <col min="3525" max="3525" width="1.42578125" style="2" customWidth="1"/>
    <col min="3526" max="3526" width="59.5703125" style="2" customWidth="1"/>
    <col min="3527" max="3527" width="9.140625" style="2" customWidth="1"/>
    <col min="3528" max="3529" width="3.85546875" style="2" customWidth="1"/>
    <col min="3530" max="3530" width="10.5703125" style="2" customWidth="1"/>
    <col min="3531" max="3531" width="3.85546875" style="2" customWidth="1"/>
    <col min="3532" max="3534" width="14.42578125" style="2" customWidth="1"/>
    <col min="3535" max="3535" width="4.140625" style="2" customWidth="1"/>
    <col min="3536" max="3536" width="15" style="2" customWidth="1"/>
    <col min="3537" max="3538" width="9.140625" style="2" customWidth="1"/>
    <col min="3539" max="3539" width="11.5703125" style="2" customWidth="1"/>
    <col min="3540" max="3540" width="18.140625" style="2" customWidth="1"/>
    <col min="3541" max="3541" width="13.140625" style="2" customWidth="1"/>
    <col min="3542" max="3542" width="12.28515625" style="2" customWidth="1"/>
    <col min="3543" max="3780" width="9.140625" style="2"/>
    <col min="3781" max="3781" width="1.42578125" style="2" customWidth="1"/>
    <col min="3782" max="3782" width="59.5703125" style="2" customWidth="1"/>
    <col min="3783" max="3783" width="9.140625" style="2" customWidth="1"/>
    <col min="3784" max="3785" width="3.85546875" style="2" customWidth="1"/>
    <col min="3786" max="3786" width="10.5703125" style="2" customWidth="1"/>
    <col min="3787" max="3787" width="3.85546875" style="2" customWidth="1"/>
    <col min="3788" max="3790" width="14.42578125" style="2" customWidth="1"/>
    <col min="3791" max="3791" width="4.140625" style="2" customWidth="1"/>
    <col min="3792" max="3792" width="15" style="2" customWidth="1"/>
    <col min="3793" max="3794" width="9.140625" style="2" customWidth="1"/>
    <col min="3795" max="3795" width="11.5703125" style="2" customWidth="1"/>
    <col min="3796" max="3796" width="18.140625" style="2" customWidth="1"/>
    <col min="3797" max="3797" width="13.140625" style="2" customWidth="1"/>
    <col min="3798" max="3798" width="12.28515625" style="2" customWidth="1"/>
    <col min="3799" max="4036" width="9.140625" style="2"/>
    <col min="4037" max="4037" width="1.42578125" style="2" customWidth="1"/>
    <col min="4038" max="4038" width="59.5703125" style="2" customWidth="1"/>
    <col min="4039" max="4039" width="9.140625" style="2" customWidth="1"/>
    <col min="4040" max="4041" width="3.85546875" style="2" customWidth="1"/>
    <col min="4042" max="4042" width="10.5703125" style="2" customWidth="1"/>
    <col min="4043" max="4043" width="3.85546875" style="2" customWidth="1"/>
    <col min="4044" max="4046" width="14.42578125" style="2" customWidth="1"/>
    <col min="4047" max="4047" width="4.140625" style="2" customWidth="1"/>
    <col min="4048" max="4048" width="15" style="2" customWidth="1"/>
    <col min="4049" max="4050" width="9.140625" style="2" customWidth="1"/>
    <col min="4051" max="4051" width="11.5703125" style="2" customWidth="1"/>
    <col min="4052" max="4052" width="18.140625" style="2" customWidth="1"/>
    <col min="4053" max="4053" width="13.140625" style="2" customWidth="1"/>
    <col min="4054" max="4054" width="12.28515625" style="2" customWidth="1"/>
    <col min="4055" max="4292" width="9.140625" style="2"/>
    <col min="4293" max="4293" width="1.42578125" style="2" customWidth="1"/>
    <col min="4294" max="4294" width="59.5703125" style="2" customWidth="1"/>
    <col min="4295" max="4295" width="9.140625" style="2" customWidth="1"/>
    <col min="4296" max="4297" width="3.85546875" style="2" customWidth="1"/>
    <col min="4298" max="4298" width="10.5703125" style="2" customWidth="1"/>
    <col min="4299" max="4299" width="3.85546875" style="2" customWidth="1"/>
    <col min="4300" max="4302" width="14.42578125" style="2" customWidth="1"/>
    <col min="4303" max="4303" width="4.140625" style="2" customWidth="1"/>
    <col min="4304" max="4304" width="15" style="2" customWidth="1"/>
    <col min="4305" max="4306" width="9.140625" style="2" customWidth="1"/>
    <col min="4307" max="4307" width="11.5703125" style="2" customWidth="1"/>
    <col min="4308" max="4308" width="18.140625" style="2" customWidth="1"/>
    <col min="4309" max="4309" width="13.140625" style="2" customWidth="1"/>
    <col min="4310" max="4310" width="12.28515625" style="2" customWidth="1"/>
    <col min="4311" max="4548" width="9.140625" style="2"/>
    <col min="4549" max="4549" width="1.42578125" style="2" customWidth="1"/>
    <col min="4550" max="4550" width="59.5703125" style="2" customWidth="1"/>
    <col min="4551" max="4551" width="9.140625" style="2" customWidth="1"/>
    <col min="4552" max="4553" width="3.85546875" style="2" customWidth="1"/>
    <col min="4554" max="4554" width="10.5703125" style="2" customWidth="1"/>
    <col min="4555" max="4555" width="3.85546875" style="2" customWidth="1"/>
    <col min="4556" max="4558" width="14.42578125" style="2" customWidth="1"/>
    <col min="4559" max="4559" width="4.140625" style="2" customWidth="1"/>
    <col min="4560" max="4560" width="15" style="2" customWidth="1"/>
    <col min="4561" max="4562" width="9.140625" style="2" customWidth="1"/>
    <col min="4563" max="4563" width="11.5703125" style="2" customWidth="1"/>
    <col min="4564" max="4564" width="18.140625" style="2" customWidth="1"/>
    <col min="4565" max="4565" width="13.140625" style="2" customWidth="1"/>
    <col min="4566" max="4566" width="12.28515625" style="2" customWidth="1"/>
    <col min="4567" max="4804" width="9.140625" style="2"/>
    <col min="4805" max="4805" width="1.42578125" style="2" customWidth="1"/>
    <col min="4806" max="4806" width="59.5703125" style="2" customWidth="1"/>
    <col min="4807" max="4807" width="9.140625" style="2" customWidth="1"/>
    <col min="4808" max="4809" width="3.85546875" style="2" customWidth="1"/>
    <col min="4810" max="4810" width="10.5703125" style="2" customWidth="1"/>
    <col min="4811" max="4811" width="3.85546875" style="2" customWidth="1"/>
    <col min="4812" max="4814" width="14.42578125" style="2" customWidth="1"/>
    <col min="4815" max="4815" width="4.140625" style="2" customWidth="1"/>
    <col min="4816" max="4816" width="15" style="2" customWidth="1"/>
    <col min="4817" max="4818" width="9.140625" style="2" customWidth="1"/>
    <col min="4819" max="4819" width="11.5703125" style="2" customWidth="1"/>
    <col min="4820" max="4820" width="18.140625" style="2" customWidth="1"/>
    <col min="4821" max="4821" width="13.140625" style="2" customWidth="1"/>
    <col min="4822" max="4822" width="12.28515625" style="2" customWidth="1"/>
    <col min="4823" max="5060" width="9.140625" style="2"/>
    <col min="5061" max="5061" width="1.42578125" style="2" customWidth="1"/>
    <col min="5062" max="5062" width="59.5703125" style="2" customWidth="1"/>
    <col min="5063" max="5063" width="9.140625" style="2" customWidth="1"/>
    <col min="5064" max="5065" width="3.85546875" style="2" customWidth="1"/>
    <col min="5066" max="5066" width="10.5703125" style="2" customWidth="1"/>
    <col min="5067" max="5067" width="3.85546875" style="2" customWidth="1"/>
    <col min="5068" max="5070" width="14.42578125" style="2" customWidth="1"/>
    <col min="5071" max="5071" width="4.140625" style="2" customWidth="1"/>
    <col min="5072" max="5072" width="15" style="2" customWidth="1"/>
    <col min="5073" max="5074" width="9.140625" style="2" customWidth="1"/>
    <col min="5075" max="5075" width="11.5703125" style="2" customWidth="1"/>
    <col min="5076" max="5076" width="18.140625" style="2" customWidth="1"/>
    <col min="5077" max="5077" width="13.140625" style="2" customWidth="1"/>
    <col min="5078" max="5078" width="12.28515625" style="2" customWidth="1"/>
    <col min="5079" max="5316" width="9.140625" style="2"/>
    <col min="5317" max="5317" width="1.42578125" style="2" customWidth="1"/>
    <col min="5318" max="5318" width="59.5703125" style="2" customWidth="1"/>
    <col min="5319" max="5319" width="9.140625" style="2" customWidth="1"/>
    <col min="5320" max="5321" width="3.85546875" style="2" customWidth="1"/>
    <col min="5322" max="5322" width="10.5703125" style="2" customWidth="1"/>
    <col min="5323" max="5323" width="3.85546875" style="2" customWidth="1"/>
    <col min="5324" max="5326" width="14.42578125" style="2" customWidth="1"/>
    <col min="5327" max="5327" width="4.140625" style="2" customWidth="1"/>
    <col min="5328" max="5328" width="15" style="2" customWidth="1"/>
    <col min="5329" max="5330" width="9.140625" style="2" customWidth="1"/>
    <col min="5331" max="5331" width="11.5703125" style="2" customWidth="1"/>
    <col min="5332" max="5332" width="18.140625" style="2" customWidth="1"/>
    <col min="5333" max="5333" width="13.140625" style="2" customWidth="1"/>
    <col min="5334" max="5334" width="12.28515625" style="2" customWidth="1"/>
    <col min="5335" max="5572" width="9.140625" style="2"/>
    <col min="5573" max="5573" width="1.42578125" style="2" customWidth="1"/>
    <col min="5574" max="5574" width="59.5703125" style="2" customWidth="1"/>
    <col min="5575" max="5575" width="9.140625" style="2" customWidth="1"/>
    <col min="5576" max="5577" width="3.85546875" style="2" customWidth="1"/>
    <col min="5578" max="5578" width="10.5703125" style="2" customWidth="1"/>
    <col min="5579" max="5579" width="3.85546875" style="2" customWidth="1"/>
    <col min="5580" max="5582" width="14.42578125" style="2" customWidth="1"/>
    <col min="5583" max="5583" width="4.140625" style="2" customWidth="1"/>
    <col min="5584" max="5584" width="15" style="2" customWidth="1"/>
    <col min="5585" max="5586" width="9.140625" style="2" customWidth="1"/>
    <col min="5587" max="5587" width="11.5703125" style="2" customWidth="1"/>
    <col min="5588" max="5588" width="18.140625" style="2" customWidth="1"/>
    <col min="5589" max="5589" width="13.140625" style="2" customWidth="1"/>
    <col min="5590" max="5590" width="12.28515625" style="2" customWidth="1"/>
    <col min="5591" max="5828" width="9.140625" style="2"/>
    <col min="5829" max="5829" width="1.42578125" style="2" customWidth="1"/>
    <col min="5830" max="5830" width="59.5703125" style="2" customWidth="1"/>
    <col min="5831" max="5831" width="9.140625" style="2" customWidth="1"/>
    <col min="5832" max="5833" width="3.85546875" style="2" customWidth="1"/>
    <col min="5834" max="5834" width="10.5703125" style="2" customWidth="1"/>
    <col min="5835" max="5835" width="3.85546875" style="2" customWidth="1"/>
    <col min="5836" max="5838" width="14.42578125" style="2" customWidth="1"/>
    <col min="5839" max="5839" width="4.140625" style="2" customWidth="1"/>
    <col min="5840" max="5840" width="15" style="2" customWidth="1"/>
    <col min="5841" max="5842" width="9.140625" style="2" customWidth="1"/>
    <col min="5843" max="5843" width="11.5703125" style="2" customWidth="1"/>
    <col min="5844" max="5844" width="18.140625" style="2" customWidth="1"/>
    <col min="5845" max="5845" width="13.140625" style="2" customWidth="1"/>
    <col min="5846" max="5846" width="12.28515625" style="2" customWidth="1"/>
    <col min="5847" max="6084" width="9.140625" style="2"/>
    <col min="6085" max="6085" width="1.42578125" style="2" customWidth="1"/>
    <col min="6086" max="6086" width="59.5703125" style="2" customWidth="1"/>
    <col min="6087" max="6087" width="9.140625" style="2" customWidth="1"/>
    <col min="6088" max="6089" width="3.85546875" style="2" customWidth="1"/>
    <col min="6090" max="6090" width="10.5703125" style="2" customWidth="1"/>
    <col min="6091" max="6091" width="3.85546875" style="2" customWidth="1"/>
    <col min="6092" max="6094" width="14.42578125" style="2" customWidth="1"/>
    <col min="6095" max="6095" width="4.140625" style="2" customWidth="1"/>
    <col min="6096" max="6096" width="15" style="2" customWidth="1"/>
    <col min="6097" max="6098" width="9.140625" style="2" customWidth="1"/>
    <col min="6099" max="6099" width="11.5703125" style="2" customWidth="1"/>
    <col min="6100" max="6100" width="18.140625" style="2" customWidth="1"/>
    <col min="6101" max="6101" width="13.140625" style="2" customWidth="1"/>
    <col min="6102" max="6102" width="12.28515625" style="2" customWidth="1"/>
    <col min="6103" max="6340" width="9.140625" style="2"/>
    <col min="6341" max="6341" width="1.42578125" style="2" customWidth="1"/>
    <col min="6342" max="6342" width="59.5703125" style="2" customWidth="1"/>
    <col min="6343" max="6343" width="9.140625" style="2" customWidth="1"/>
    <col min="6344" max="6345" width="3.85546875" style="2" customWidth="1"/>
    <col min="6346" max="6346" width="10.5703125" style="2" customWidth="1"/>
    <col min="6347" max="6347" width="3.85546875" style="2" customWidth="1"/>
    <col min="6348" max="6350" width="14.42578125" style="2" customWidth="1"/>
    <col min="6351" max="6351" width="4.140625" style="2" customWidth="1"/>
    <col min="6352" max="6352" width="15" style="2" customWidth="1"/>
    <col min="6353" max="6354" width="9.140625" style="2" customWidth="1"/>
    <col min="6355" max="6355" width="11.5703125" style="2" customWidth="1"/>
    <col min="6356" max="6356" width="18.140625" style="2" customWidth="1"/>
    <col min="6357" max="6357" width="13.140625" style="2" customWidth="1"/>
    <col min="6358" max="6358" width="12.28515625" style="2" customWidth="1"/>
    <col min="6359" max="6596" width="9.140625" style="2"/>
    <col min="6597" max="6597" width="1.42578125" style="2" customWidth="1"/>
    <col min="6598" max="6598" width="59.5703125" style="2" customWidth="1"/>
    <col min="6599" max="6599" width="9.140625" style="2" customWidth="1"/>
    <col min="6600" max="6601" width="3.85546875" style="2" customWidth="1"/>
    <col min="6602" max="6602" width="10.5703125" style="2" customWidth="1"/>
    <col min="6603" max="6603" width="3.85546875" style="2" customWidth="1"/>
    <col min="6604" max="6606" width="14.42578125" style="2" customWidth="1"/>
    <col min="6607" max="6607" width="4.140625" style="2" customWidth="1"/>
    <col min="6608" max="6608" width="15" style="2" customWidth="1"/>
    <col min="6609" max="6610" width="9.140625" style="2" customWidth="1"/>
    <col min="6611" max="6611" width="11.5703125" style="2" customWidth="1"/>
    <col min="6612" max="6612" width="18.140625" style="2" customWidth="1"/>
    <col min="6613" max="6613" width="13.140625" style="2" customWidth="1"/>
    <col min="6614" max="6614" width="12.28515625" style="2" customWidth="1"/>
    <col min="6615" max="6852" width="9.140625" style="2"/>
    <col min="6853" max="6853" width="1.42578125" style="2" customWidth="1"/>
    <col min="6854" max="6854" width="59.5703125" style="2" customWidth="1"/>
    <col min="6855" max="6855" width="9.140625" style="2" customWidth="1"/>
    <col min="6856" max="6857" width="3.85546875" style="2" customWidth="1"/>
    <col min="6858" max="6858" width="10.5703125" style="2" customWidth="1"/>
    <col min="6859" max="6859" width="3.85546875" style="2" customWidth="1"/>
    <col min="6860" max="6862" width="14.42578125" style="2" customWidth="1"/>
    <col min="6863" max="6863" width="4.140625" style="2" customWidth="1"/>
    <col min="6864" max="6864" width="15" style="2" customWidth="1"/>
    <col min="6865" max="6866" width="9.140625" style="2" customWidth="1"/>
    <col min="6867" max="6867" width="11.5703125" style="2" customWidth="1"/>
    <col min="6868" max="6868" width="18.140625" style="2" customWidth="1"/>
    <col min="6869" max="6869" width="13.140625" style="2" customWidth="1"/>
    <col min="6870" max="6870" width="12.28515625" style="2" customWidth="1"/>
    <col min="6871" max="7108" width="9.140625" style="2"/>
    <col min="7109" max="7109" width="1.42578125" style="2" customWidth="1"/>
    <col min="7110" max="7110" width="59.5703125" style="2" customWidth="1"/>
    <col min="7111" max="7111" width="9.140625" style="2" customWidth="1"/>
    <col min="7112" max="7113" width="3.85546875" style="2" customWidth="1"/>
    <col min="7114" max="7114" width="10.5703125" style="2" customWidth="1"/>
    <col min="7115" max="7115" width="3.85546875" style="2" customWidth="1"/>
    <col min="7116" max="7118" width="14.42578125" style="2" customWidth="1"/>
    <col min="7119" max="7119" width="4.140625" style="2" customWidth="1"/>
    <col min="7120" max="7120" width="15" style="2" customWidth="1"/>
    <col min="7121" max="7122" width="9.140625" style="2" customWidth="1"/>
    <col min="7123" max="7123" width="11.5703125" style="2" customWidth="1"/>
    <col min="7124" max="7124" width="18.140625" style="2" customWidth="1"/>
    <col min="7125" max="7125" width="13.140625" style="2" customWidth="1"/>
    <col min="7126" max="7126" width="12.28515625" style="2" customWidth="1"/>
    <col min="7127" max="7364" width="9.140625" style="2"/>
    <col min="7365" max="7365" width="1.42578125" style="2" customWidth="1"/>
    <col min="7366" max="7366" width="59.5703125" style="2" customWidth="1"/>
    <col min="7367" max="7367" width="9.140625" style="2" customWidth="1"/>
    <col min="7368" max="7369" width="3.85546875" style="2" customWidth="1"/>
    <col min="7370" max="7370" width="10.5703125" style="2" customWidth="1"/>
    <col min="7371" max="7371" width="3.85546875" style="2" customWidth="1"/>
    <col min="7372" max="7374" width="14.42578125" style="2" customWidth="1"/>
    <col min="7375" max="7375" width="4.140625" style="2" customWidth="1"/>
    <col min="7376" max="7376" width="15" style="2" customWidth="1"/>
    <col min="7377" max="7378" width="9.140625" style="2" customWidth="1"/>
    <col min="7379" max="7379" width="11.5703125" style="2" customWidth="1"/>
    <col min="7380" max="7380" width="18.140625" style="2" customWidth="1"/>
    <col min="7381" max="7381" width="13.140625" style="2" customWidth="1"/>
    <col min="7382" max="7382" width="12.28515625" style="2" customWidth="1"/>
    <col min="7383" max="7620" width="9.140625" style="2"/>
    <col min="7621" max="7621" width="1.42578125" style="2" customWidth="1"/>
    <col min="7622" max="7622" width="59.5703125" style="2" customWidth="1"/>
    <col min="7623" max="7623" width="9.140625" style="2" customWidth="1"/>
    <col min="7624" max="7625" width="3.85546875" style="2" customWidth="1"/>
    <col min="7626" max="7626" width="10.5703125" style="2" customWidth="1"/>
    <col min="7627" max="7627" width="3.85546875" style="2" customWidth="1"/>
    <col min="7628" max="7630" width="14.42578125" style="2" customWidth="1"/>
    <col min="7631" max="7631" width="4.140625" style="2" customWidth="1"/>
    <col min="7632" max="7632" width="15" style="2" customWidth="1"/>
    <col min="7633" max="7634" width="9.140625" style="2" customWidth="1"/>
    <col min="7635" max="7635" width="11.5703125" style="2" customWidth="1"/>
    <col min="7636" max="7636" width="18.140625" style="2" customWidth="1"/>
    <col min="7637" max="7637" width="13.140625" style="2" customWidth="1"/>
    <col min="7638" max="7638" width="12.28515625" style="2" customWidth="1"/>
    <col min="7639" max="7876" width="9.140625" style="2"/>
    <col min="7877" max="7877" width="1.42578125" style="2" customWidth="1"/>
    <col min="7878" max="7878" width="59.5703125" style="2" customWidth="1"/>
    <col min="7879" max="7879" width="9.140625" style="2" customWidth="1"/>
    <col min="7880" max="7881" width="3.85546875" style="2" customWidth="1"/>
    <col min="7882" max="7882" width="10.5703125" style="2" customWidth="1"/>
    <col min="7883" max="7883" width="3.85546875" style="2" customWidth="1"/>
    <col min="7884" max="7886" width="14.42578125" style="2" customWidth="1"/>
    <col min="7887" max="7887" width="4.140625" style="2" customWidth="1"/>
    <col min="7888" max="7888" width="15" style="2" customWidth="1"/>
    <col min="7889" max="7890" width="9.140625" style="2" customWidth="1"/>
    <col min="7891" max="7891" width="11.5703125" style="2" customWidth="1"/>
    <col min="7892" max="7892" width="18.140625" style="2" customWidth="1"/>
    <col min="7893" max="7893" width="13.140625" style="2" customWidth="1"/>
    <col min="7894" max="7894" width="12.28515625" style="2" customWidth="1"/>
    <col min="7895" max="8132" width="9.140625" style="2"/>
    <col min="8133" max="8133" width="1.42578125" style="2" customWidth="1"/>
    <col min="8134" max="8134" width="59.5703125" style="2" customWidth="1"/>
    <col min="8135" max="8135" width="9.140625" style="2" customWidth="1"/>
    <col min="8136" max="8137" width="3.85546875" style="2" customWidth="1"/>
    <col min="8138" max="8138" width="10.5703125" style="2" customWidth="1"/>
    <col min="8139" max="8139" width="3.85546875" style="2" customWidth="1"/>
    <col min="8140" max="8142" width="14.42578125" style="2" customWidth="1"/>
    <col min="8143" max="8143" width="4.140625" style="2" customWidth="1"/>
    <col min="8144" max="8144" width="15" style="2" customWidth="1"/>
    <col min="8145" max="8146" width="9.140625" style="2" customWidth="1"/>
    <col min="8147" max="8147" width="11.5703125" style="2" customWidth="1"/>
    <col min="8148" max="8148" width="18.140625" style="2" customWidth="1"/>
    <col min="8149" max="8149" width="13.140625" style="2" customWidth="1"/>
    <col min="8150" max="8150" width="12.28515625" style="2" customWidth="1"/>
    <col min="8151" max="8388" width="9.140625" style="2"/>
    <col min="8389" max="8389" width="1.42578125" style="2" customWidth="1"/>
    <col min="8390" max="8390" width="59.5703125" style="2" customWidth="1"/>
    <col min="8391" max="8391" width="9.140625" style="2" customWidth="1"/>
    <col min="8392" max="8393" width="3.85546875" style="2" customWidth="1"/>
    <col min="8394" max="8394" width="10.5703125" style="2" customWidth="1"/>
    <col min="8395" max="8395" width="3.85546875" style="2" customWidth="1"/>
    <col min="8396" max="8398" width="14.42578125" style="2" customWidth="1"/>
    <col min="8399" max="8399" width="4.140625" style="2" customWidth="1"/>
    <col min="8400" max="8400" width="15" style="2" customWidth="1"/>
    <col min="8401" max="8402" width="9.140625" style="2" customWidth="1"/>
    <col min="8403" max="8403" width="11.5703125" style="2" customWidth="1"/>
    <col min="8404" max="8404" width="18.140625" style="2" customWidth="1"/>
    <col min="8405" max="8405" width="13.140625" style="2" customWidth="1"/>
    <col min="8406" max="8406" width="12.28515625" style="2" customWidth="1"/>
    <col min="8407" max="8644" width="9.140625" style="2"/>
    <col min="8645" max="8645" width="1.42578125" style="2" customWidth="1"/>
    <col min="8646" max="8646" width="59.5703125" style="2" customWidth="1"/>
    <col min="8647" max="8647" width="9.140625" style="2" customWidth="1"/>
    <col min="8648" max="8649" width="3.85546875" style="2" customWidth="1"/>
    <col min="8650" max="8650" width="10.5703125" style="2" customWidth="1"/>
    <col min="8651" max="8651" width="3.85546875" style="2" customWidth="1"/>
    <col min="8652" max="8654" width="14.42578125" style="2" customWidth="1"/>
    <col min="8655" max="8655" width="4.140625" style="2" customWidth="1"/>
    <col min="8656" max="8656" width="15" style="2" customWidth="1"/>
    <col min="8657" max="8658" width="9.140625" style="2" customWidth="1"/>
    <col min="8659" max="8659" width="11.5703125" style="2" customWidth="1"/>
    <col min="8660" max="8660" width="18.140625" style="2" customWidth="1"/>
    <col min="8661" max="8661" width="13.140625" style="2" customWidth="1"/>
    <col min="8662" max="8662" width="12.28515625" style="2" customWidth="1"/>
    <col min="8663" max="8900" width="9.140625" style="2"/>
    <col min="8901" max="8901" width="1.42578125" style="2" customWidth="1"/>
    <col min="8902" max="8902" width="59.5703125" style="2" customWidth="1"/>
    <col min="8903" max="8903" width="9.140625" style="2" customWidth="1"/>
    <col min="8904" max="8905" width="3.85546875" style="2" customWidth="1"/>
    <col min="8906" max="8906" width="10.5703125" style="2" customWidth="1"/>
    <col min="8907" max="8907" width="3.85546875" style="2" customWidth="1"/>
    <col min="8908" max="8910" width="14.42578125" style="2" customWidth="1"/>
    <col min="8911" max="8911" width="4.140625" style="2" customWidth="1"/>
    <col min="8912" max="8912" width="15" style="2" customWidth="1"/>
    <col min="8913" max="8914" width="9.140625" style="2" customWidth="1"/>
    <col min="8915" max="8915" width="11.5703125" style="2" customWidth="1"/>
    <col min="8916" max="8916" width="18.140625" style="2" customWidth="1"/>
    <col min="8917" max="8917" width="13.140625" style="2" customWidth="1"/>
    <col min="8918" max="8918" width="12.28515625" style="2" customWidth="1"/>
    <col min="8919" max="9156" width="9.140625" style="2"/>
    <col min="9157" max="9157" width="1.42578125" style="2" customWidth="1"/>
    <col min="9158" max="9158" width="59.5703125" style="2" customWidth="1"/>
    <col min="9159" max="9159" width="9.140625" style="2" customWidth="1"/>
    <col min="9160" max="9161" width="3.85546875" style="2" customWidth="1"/>
    <col min="9162" max="9162" width="10.5703125" style="2" customWidth="1"/>
    <col min="9163" max="9163" width="3.85546875" style="2" customWidth="1"/>
    <col min="9164" max="9166" width="14.42578125" style="2" customWidth="1"/>
    <col min="9167" max="9167" width="4.140625" style="2" customWidth="1"/>
    <col min="9168" max="9168" width="15" style="2" customWidth="1"/>
    <col min="9169" max="9170" width="9.140625" style="2" customWidth="1"/>
    <col min="9171" max="9171" width="11.5703125" style="2" customWidth="1"/>
    <col min="9172" max="9172" width="18.140625" style="2" customWidth="1"/>
    <col min="9173" max="9173" width="13.140625" style="2" customWidth="1"/>
    <col min="9174" max="9174" width="12.28515625" style="2" customWidth="1"/>
    <col min="9175" max="9412" width="9.140625" style="2"/>
    <col min="9413" max="9413" width="1.42578125" style="2" customWidth="1"/>
    <col min="9414" max="9414" width="59.5703125" style="2" customWidth="1"/>
    <col min="9415" max="9415" width="9.140625" style="2" customWidth="1"/>
    <col min="9416" max="9417" width="3.85546875" style="2" customWidth="1"/>
    <col min="9418" max="9418" width="10.5703125" style="2" customWidth="1"/>
    <col min="9419" max="9419" width="3.85546875" style="2" customWidth="1"/>
    <col min="9420" max="9422" width="14.42578125" style="2" customWidth="1"/>
    <col min="9423" max="9423" width="4.140625" style="2" customWidth="1"/>
    <col min="9424" max="9424" width="15" style="2" customWidth="1"/>
    <col min="9425" max="9426" width="9.140625" style="2" customWidth="1"/>
    <col min="9427" max="9427" width="11.5703125" style="2" customWidth="1"/>
    <col min="9428" max="9428" width="18.140625" style="2" customWidth="1"/>
    <col min="9429" max="9429" width="13.140625" style="2" customWidth="1"/>
    <col min="9430" max="9430" width="12.28515625" style="2" customWidth="1"/>
    <col min="9431" max="9668" width="9.140625" style="2"/>
    <col min="9669" max="9669" width="1.42578125" style="2" customWidth="1"/>
    <col min="9670" max="9670" width="59.5703125" style="2" customWidth="1"/>
    <col min="9671" max="9671" width="9.140625" style="2" customWidth="1"/>
    <col min="9672" max="9673" width="3.85546875" style="2" customWidth="1"/>
    <col min="9674" max="9674" width="10.5703125" style="2" customWidth="1"/>
    <col min="9675" max="9675" width="3.85546875" style="2" customWidth="1"/>
    <col min="9676" max="9678" width="14.42578125" style="2" customWidth="1"/>
    <col min="9679" max="9679" width="4.140625" style="2" customWidth="1"/>
    <col min="9680" max="9680" width="15" style="2" customWidth="1"/>
    <col min="9681" max="9682" width="9.140625" style="2" customWidth="1"/>
    <col min="9683" max="9683" width="11.5703125" style="2" customWidth="1"/>
    <col min="9684" max="9684" width="18.140625" style="2" customWidth="1"/>
    <col min="9685" max="9685" width="13.140625" style="2" customWidth="1"/>
    <col min="9686" max="9686" width="12.28515625" style="2" customWidth="1"/>
    <col min="9687" max="9924" width="9.140625" style="2"/>
    <col min="9925" max="9925" width="1.42578125" style="2" customWidth="1"/>
    <col min="9926" max="9926" width="59.5703125" style="2" customWidth="1"/>
    <col min="9927" max="9927" width="9.140625" style="2" customWidth="1"/>
    <col min="9928" max="9929" width="3.85546875" style="2" customWidth="1"/>
    <col min="9930" max="9930" width="10.5703125" style="2" customWidth="1"/>
    <col min="9931" max="9931" width="3.85546875" style="2" customWidth="1"/>
    <col min="9932" max="9934" width="14.42578125" style="2" customWidth="1"/>
    <col min="9935" max="9935" width="4.140625" style="2" customWidth="1"/>
    <col min="9936" max="9936" width="15" style="2" customWidth="1"/>
    <col min="9937" max="9938" width="9.140625" style="2" customWidth="1"/>
    <col min="9939" max="9939" width="11.5703125" style="2" customWidth="1"/>
    <col min="9940" max="9940" width="18.140625" style="2" customWidth="1"/>
    <col min="9941" max="9941" width="13.140625" style="2" customWidth="1"/>
    <col min="9942" max="9942" width="12.28515625" style="2" customWidth="1"/>
    <col min="9943" max="10180" width="9.140625" style="2"/>
    <col min="10181" max="10181" width="1.42578125" style="2" customWidth="1"/>
    <col min="10182" max="10182" width="59.5703125" style="2" customWidth="1"/>
    <col min="10183" max="10183" width="9.140625" style="2" customWidth="1"/>
    <col min="10184" max="10185" width="3.85546875" style="2" customWidth="1"/>
    <col min="10186" max="10186" width="10.5703125" style="2" customWidth="1"/>
    <col min="10187" max="10187" width="3.85546875" style="2" customWidth="1"/>
    <col min="10188" max="10190" width="14.42578125" style="2" customWidth="1"/>
    <col min="10191" max="10191" width="4.140625" style="2" customWidth="1"/>
    <col min="10192" max="10192" width="15" style="2" customWidth="1"/>
    <col min="10193" max="10194" width="9.140625" style="2" customWidth="1"/>
    <col min="10195" max="10195" width="11.5703125" style="2" customWidth="1"/>
    <col min="10196" max="10196" width="18.140625" style="2" customWidth="1"/>
    <col min="10197" max="10197" width="13.140625" style="2" customWidth="1"/>
    <col min="10198" max="10198" width="12.28515625" style="2" customWidth="1"/>
    <col min="10199" max="10436" width="9.140625" style="2"/>
    <col min="10437" max="10437" width="1.42578125" style="2" customWidth="1"/>
    <col min="10438" max="10438" width="59.5703125" style="2" customWidth="1"/>
    <col min="10439" max="10439" width="9.140625" style="2" customWidth="1"/>
    <col min="10440" max="10441" width="3.85546875" style="2" customWidth="1"/>
    <col min="10442" max="10442" width="10.5703125" style="2" customWidth="1"/>
    <col min="10443" max="10443" width="3.85546875" style="2" customWidth="1"/>
    <col min="10444" max="10446" width="14.42578125" style="2" customWidth="1"/>
    <col min="10447" max="10447" width="4.140625" style="2" customWidth="1"/>
    <col min="10448" max="10448" width="15" style="2" customWidth="1"/>
    <col min="10449" max="10450" width="9.140625" style="2" customWidth="1"/>
    <col min="10451" max="10451" width="11.5703125" style="2" customWidth="1"/>
    <col min="10452" max="10452" width="18.140625" style="2" customWidth="1"/>
    <col min="10453" max="10453" width="13.140625" style="2" customWidth="1"/>
    <col min="10454" max="10454" width="12.28515625" style="2" customWidth="1"/>
    <col min="10455" max="10692" width="9.140625" style="2"/>
    <col min="10693" max="10693" width="1.42578125" style="2" customWidth="1"/>
    <col min="10694" max="10694" width="59.5703125" style="2" customWidth="1"/>
    <col min="10695" max="10695" width="9.140625" style="2" customWidth="1"/>
    <col min="10696" max="10697" width="3.85546875" style="2" customWidth="1"/>
    <col min="10698" max="10698" width="10.5703125" style="2" customWidth="1"/>
    <col min="10699" max="10699" width="3.85546875" style="2" customWidth="1"/>
    <col min="10700" max="10702" width="14.42578125" style="2" customWidth="1"/>
    <col min="10703" max="10703" width="4.140625" style="2" customWidth="1"/>
    <col min="10704" max="10704" width="15" style="2" customWidth="1"/>
    <col min="10705" max="10706" width="9.140625" style="2" customWidth="1"/>
    <col min="10707" max="10707" width="11.5703125" style="2" customWidth="1"/>
    <col min="10708" max="10708" width="18.140625" style="2" customWidth="1"/>
    <col min="10709" max="10709" width="13.140625" style="2" customWidth="1"/>
    <col min="10710" max="10710" width="12.28515625" style="2" customWidth="1"/>
    <col min="10711" max="10948" width="9.140625" style="2"/>
    <col min="10949" max="10949" width="1.42578125" style="2" customWidth="1"/>
    <col min="10950" max="10950" width="59.5703125" style="2" customWidth="1"/>
    <col min="10951" max="10951" width="9.140625" style="2" customWidth="1"/>
    <col min="10952" max="10953" width="3.85546875" style="2" customWidth="1"/>
    <col min="10954" max="10954" width="10.5703125" style="2" customWidth="1"/>
    <col min="10955" max="10955" width="3.85546875" style="2" customWidth="1"/>
    <col min="10956" max="10958" width="14.42578125" style="2" customWidth="1"/>
    <col min="10959" max="10959" width="4.140625" style="2" customWidth="1"/>
    <col min="10960" max="10960" width="15" style="2" customWidth="1"/>
    <col min="10961" max="10962" width="9.140625" style="2" customWidth="1"/>
    <col min="10963" max="10963" width="11.5703125" style="2" customWidth="1"/>
    <col min="10964" max="10964" width="18.140625" style="2" customWidth="1"/>
    <col min="10965" max="10965" width="13.140625" style="2" customWidth="1"/>
    <col min="10966" max="10966" width="12.28515625" style="2" customWidth="1"/>
    <col min="10967" max="11204" width="9.140625" style="2"/>
    <col min="11205" max="11205" width="1.42578125" style="2" customWidth="1"/>
    <col min="11206" max="11206" width="59.5703125" style="2" customWidth="1"/>
    <col min="11207" max="11207" width="9.140625" style="2" customWidth="1"/>
    <col min="11208" max="11209" width="3.85546875" style="2" customWidth="1"/>
    <col min="11210" max="11210" width="10.5703125" style="2" customWidth="1"/>
    <col min="11211" max="11211" width="3.85546875" style="2" customWidth="1"/>
    <col min="11212" max="11214" width="14.42578125" style="2" customWidth="1"/>
    <col min="11215" max="11215" width="4.140625" style="2" customWidth="1"/>
    <col min="11216" max="11216" width="15" style="2" customWidth="1"/>
    <col min="11217" max="11218" width="9.140625" style="2" customWidth="1"/>
    <col min="11219" max="11219" width="11.5703125" style="2" customWidth="1"/>
    <col min="11220" max="11220" width="18.140625" style="2" customWidth="1"/>
    <col min="11221" max="11221" width="13.140625" style="2" customWidth="1"/>
    <col min="11222" max="11222" width="12.28515625" style="2" customWidth="1"/>
    <col min="11223" max="11460" width="9.140625" style="2"/>
    <col min="11461" max="11461" width="1.42578125" style="2" customWidth="1"/>
    <col min="11462" max="11462" width="59.5703125" style="2" customWidth="1"/>
    <col min="11463" max="11463" width="9.140625" style="2" customWidth="1"/>
    <col min="11464" max="11465" width="3.85546875" style="2" customWidth="1"/>
    <col min="11466" max="11466" width="10.5703125" style="2" customWidth="1"/>
    <col min="11467" max="11467" width="3.85546875" style="2" customWidth="1"/>
    <col min="11468" max="11470" width="14.42578125" style="2" customWidth="1"/>
    <col min="11471" max="11471" width="4.140625" style="2" customWidth="1"/>
    <col min="11472" max="11472" width="15" style="2" customWidth="1"/>
    <col min="11473" max="11474" width="9.140625" style="2" customWidth="1"/>
    <col min="11475" max="11475" width="11.5703125" style="2" customWidth="1"/>
    <col min="11476" max="11476" width="18.140625" style="2" customWidth="1"/>
    <col min="11477" max="11477" width="13.140625" style="2" customWidth="1"/>
    <col min="11478" max="11478" width="12.28515625" style="2" customWidth="1"/>
    <col min="11479" max="11716" width="9.140625" style="2"/>
    <col min="11717" max="11717" width="1.42578125" style="2" customWidth="1"/>
    <col min="11718" max="11718" width="59.5703125" style="2" customWidth="1"/>
    <col min="11719" max="11719" width="9.140625" style="2" customWidth="1"/>
    <col min="11720" max="11721" width="3.85546875" style="2" customWidth="1"/>
    <col min="11722" max="11722" width="10.5703125" style="2" customWidth="1"/>
    <col min="11723" max="11723" width="3.85546875" style="2" customWidth="1"/>
    <col min="11724" max="11726" width="14.42578125" style="2" customWidth="1"/>
    <col min="11727" max="11727" width="4.140625" style="2" customWidth="1"/>
    <col min="11728" max="11728" width="15" style="2" customWidth="1"/>
    <col min="11729" max="11730" width="9.140625" style="2" customWidth="1"/>
    <col min="11731" max="11731" width="11.5703125" style="2" customWidth="1"/>
    <col min="11732" max="11732" width="18.140625" style="2" customWidth="1"/>
    <col min="11733" max="11733" width="13.140625" style="2" customWidth="1"/>
    <col min="11734" max="11734" width="12.28515625" style="2" customWidth="1"/>
    <col min="11735" max="11972" width="9.140625" style="2"/>
    <col min="11973" max="11973" width="1.42578125" style="2" customWidth="1"/>
    <col min="11974" max="11974" width="59.5703125" style="2" customWidth="1"/>
    <col min="11975" max="11975" width="9.140625" style="2" customWidth="1"/>
    <col min="11976" max="11977" width="3.85546875" style="2" customWidth="1"/>
    <col min="11978" max="11978" width="10.5703125" style="2" customWidth="1"/>
    <col min="11979" max="11979" width="3.85546875" style="2" customWidth="1"/>
    <col min="11980" max="11982" width="14.42578125" style="2" customWidth="1"/>
    <col min="11983" max="11983" width="4.140625" style="2" customWidth="1"/>
    <col min="11984" max="11984" width="15" style="2" customWidth="1"/>
    <col min="11985" max="11986" width="9.140625" style="2" customWidth="1"/>
    <col min="11987" max="11987" width="11.5703125" style="2" customWidth="1"/>
    <col min="11988" max="11988" width="18.140625" style="2" customWidth="1"/>
    <col min="11989" max="11989" width="13.140625" style="2" customWidth="1"/>
    <col min="11990" max="11990" width="12.28515625" style="2" customWidth="1"/>
    <col min="11991" max="12228" width="9.140625" style="2"/>
    <col min="12229" max="12229" width="1.42578125" style="2" customWidth="1"/>
    <col min="12230" max="12230" width="59.5703125" style="2" customWidth="1"/>
    <col min="12231" max="12231" width="9.140625" style="2" customWidth="1"/>
    <col min="12232" max="12233" width="3.85546875" style="2" customWidth="1"/>
    <col min="12234" max="12234" width="10.5703125" style="2" customWidth="1"/>
    <col min="12235" max="12235" width="3.85546875" style="2" customWidth="1"/>
    <col min="12236" max="12238" width="14.42578125" style="2" customWidth="1"/>
    <col min="12239" max="12239" width="4.140625" style="2" customWidth="1"/>
    <col min="12240" max="12240" width="15" style="2" customWidth="1"/>
    <col min="12241" max="12242" width="9.140625" style="2" customWidth="1"/>
    <col min="12243" max="12243" width="11.5703125" style="2" customWidth="1"/>
    <col min="12244" max="12244" width="18.140625" style="2" customWidth="1"/>
    <col min="12245" max="12245" width="13.140625" style="2" customWidth="1"/>
    <col min="12246" max="12246" width="12.28515625" style="2" customWidth="1"/>
    <col min="12247" max="12484" width="9.140625" style="2"/>
    <col min="12485" max="12485" width="1.42578125" style="2" customWidth="1"/>
    <col min="12486" max="12486" width="59.5703125" style="2" customWidth="1"/>
    <col min="12487" max="12487" width="9.140625" style="2" customWidth="1"/>
    <col min="12488" max="12489" width="3.85546875" style="2" customWidth="1"/>
    <col min="12490" max="12490" width="10.5703125" style="2" customWidth="1"/>
    <col min="12491" max="12491" width="3.85546875" style="2" customWidth="1"/>
    <col min="12492" max="12494" width="14.42578125" style="2" customWidth="1"/>
    <col min="12495" max="12495" width="4.140625" style="2" customWidth="1"/>
    <col min="12496" max="12496" width="15" style="2" customWidth="1"/>
    <col min="12497" max="12498" width="9.140625" style="2" customWidth="1"/>
    <col min="12499" max="12499" width="11.5703125" style="2" customWidth="1"/>
    <col min="12500" max="12500" width="18.140625" style="2" customWidth="1"/>
    <col min="12501" max="12501" width="13.140625" style="2" customWidth="1"/>
    <col min="12502" max="12502" width="12.28515625" style="2" customWidth="1"/>
    <col min="12503" max="12740" width="9.140625" style="2"/>
    <col min="12741" max="12741" width="1.42578125" style="2" customWidth="1"/>
    <col min="12742" max="12742" width="59.5703125" style="2" customWidth="1"/>
    <col min="12743" max="12743" width="9.140625" style="2" customWidth="1"/>
    <col min="12744" max="12745" width="3.85546875" style="2" customWidth="1"/>
    <col min="12746" max="12746" width="10.5703125" style="2" customWidth="1"/>
    <col min="12747" max="12747" width="3.85546875" style="2" customWidth="1"/>
    <col min="12748" max="12750" width="14.42578125" style="2" customWidth="1"/>
    <col min="12751" max="12751" width="4.140625" style="2" customWidth="1"/>
    <col min="12752" max="12752" width="15" style="2" customWidth="1"/>
    <col min="12753" max="12754" width="9.140625" style="2" customWidth="1"/>
    <col min="12755" max="12755" width="11.5703125" style="2" customWidth="1"/>
    <col min="12756" max="12756" width="18.140625" style="2" customWidth="1"/>
    <col min="12757" max="12757" width="13.140625" style="2" customWidth="1"/>
    <col min="12758" max="12758" width="12.28515625" style="2" customWidth="1"/>
    <col min="12759" max="12996" width="9.140625" style="2"/>
    <col min="12997" max="12997" width="1.42578125" style="2" customWidth="1"/>
    <col min="12998" max="12998" width="59.5703125" style="2" customWidth="1"/>
    <col min="12999" max="12999" width="9.140625" style="2" customWidth="1"/>
    <col min="13000" max="13001" width="3.85546875" style="2" customWidth="1"/>
    <col min="13002" max="13002" width="10.5703125" style="2" customWidth="1"/>
    <col min="13003" max="13003" width="3.85546875" style="2" customWidth="1"/>
    <col min="13004" max="13006" width="14.42578125" style="2" customWidth="1"/>
    <col min="13007" max="13007" width="4.140625" style="2" customWidth="1"/>
    <col min="13008" max="13008" width="15" style="2" customWidth="1"/>
    <col min="13009" max="13010" width="9.140625" style="2" customWidth="1"/>
    <col min="13011" max="13011" width="11.5703125" style="2" customWidth="1"/>
    <col min="13012" max="13012" width="18.140625" style="2" customWidth="1"/>
    <col min="13013" max="13013" width="13.140625" style="2" customWidth="1"/>
    <col min="13014" max="13014" width="12.28515625" style="2" customWidth="1"/>
    <col min="13015" max="13252" width="9.140625" style="2"/>
    <col min="13253" max="13253" width="1.42578125" style="2" customWidth="1"/>
    <col min="13254" max="13254" width="59.5703125" style="2" customWidth="1"/>
    <col min="13255" max="13255" width="9.140625" style="2" customWidth="1"/>
    <col min="13256" max="13257" width="3.85546875" style="2" customWidth="1"/>
    <col min="13258" max="13258" width="10.5703125" style="2" customWidth="1"/>
    <col min="13259" max="13259" width="3.85546875" style="2" customWidth="1"/>
    <col min="13260" max="13262" width="14.42578125" style="2" customWidth="1"/>
    <col min="13263" max="13263" width="4.140625" style="2" customWidth="1"/>
    <col min="13264" max="13264" width="15" style="2" customWidth="1"/>
    <col min="13265" max="13266" width="9.140625" style="2" customWidth="1"/>
    <col min="13267" max="13267" width="11.5703125" style="2" customWidth="1"/>
    <col min="13268" max="13268" width="18.140625" style="2" customWidth="1"/>
    <col min="13269" max="13269" width="13.140625" style="2" customWidth="1"/>
    <col min="13270" max="13270" width="12.28515625" style="2" customWidth="1"/>
    <col min="13271" max="13508" width="9.140625" style="2"/>
    <col min="13509" max="13509" width="1.42578125" style="2" customWidth="1"/>
    <col min="13510" max="13510" width="59.5703125" style="2" customWidth="1"/>
    <col min="13511" max="13511" width="9.140625" style="2" customWidth="1"/>
    <col min="13512" max="13513" width="3.85546875" style="2" customWidth="1"/>
    <col min="13514" max="13514" width="10.5703125" style="2" customWidth="1"/>
    <col min="13515" max="13515" width="3.85546875" style="2" customWidth="1"/>
    <col min="13516" max="13518" width="14.42578125" style="2" customWidth="1"/>
    <col min="13519" max="13519" width="4.140625" style="2" customWidth="1"/>
    <col min="13520" max="13520" width="15" style="2" customWidth="1"/>
    <col min="13521" max="13522" width="9.140625" style="2" customWidth="1"/>
    <col min="13523" max="13523" width="11.5703125" style="2" customWidth="1"/>
    <col min="13524" max="13524" width="18.140625" style="2" customWidth="1"/>
    <col min="13525" max="13525" width="13.140625" style="2" customWidth="1"/>
    <col min="13526" max="13526" width="12.28515625" style="2" customWidth="1"/>
    <col min="13527" max="13764" width="9.140625" style="2"/>
    <col min="13765" max="13765" width="1.42578125" style="2" customWidth="1"/>
    <col min="13766" max="13766" width="59.5703125" style="2" customWidth="1"/>
    <col min="13767" max="13767" width="9.140625" style="2" customWidth="1"/>
    <col min="13768" max="13769" width="3.85546875" style="2" customWidth="1"/>
    <col min="13770" max="13770" width="10.5703125" style="2" customWidth="1"/>
    <col min="13771" max="13771" width="3.85546875" style="2" customWidth="1"/>
    <col min="13772" max="13774" width="14.42578125" style="2" customWidth="1"/>
    <col min="13775" max="13775" width="4.140625" style="2" customWidth="1"/>
    <col min="13776" max="13776" width="15" style="2" customWidth="1"/>
    <col min="13777" max="13778" width="9.140625" style="2" customWidth="1"/>
    <col min="13779" max="13779" width="11.5703125" style="2" customWidth="1"/>
    <col min="13780" max="13780" width="18.140625" style="2" customWidth="1"/>
    <col min="13781" max="13781" width="13.140625" style="2" customWidth="1"/>
    <col min="13782" max="13782" width="12.28515625" style="2" customWidth="1"/>
    <col min="13783" max="14020" width="9.140625" style="2"/>
    <col min="14021" max="14021" width="1.42578125" style="2" customWidth="1"/>
    <col min="14022" max="14022" width="59.5703125" style="2" customWidth="1"/>
    <col min="14023" max="14023" width="9.140625" style="2" customWidth="1"/>
    <col min="14024" max="14025" width="3.85546875" style="2" customWidth="1"/>
    <col min="14026" max="14026" width="10.5703125" style="2" customWidth="1"/>
    <col min="14027" max="14027" width="3.85546875" style="2" customWidth="1"/>
    <col min="14028" max="14030" width="14.42578125" style="2" customWidth="1"/>
    <col min="14031" max="14031" width="4.140625" style="2" customWidth="1"/>
    <col min="14032" max="14032" width="15" style="2" customWidth="1"/>
    <col min="14033" max="14034" width="9.140625" style="2" customWidth="1"/>
    <col min="14035" max="14035" width="11.5703125" style="2" customWidth="1"/>
    <col min="14036" max="14036" width="18.140625" style="2" customWidth="1"/>
    <col min="14037" max="14037" width="13.140625" style="2" customWidth="1"/>
    <col min="14038" max="14038" width="12.28515625" style="2" customWidth="1"/>
    <col min="14039" max="14276" width="9.140625" style="2"/>
    <col min="14277" max="14277" width="1.42578125" style="2" customWidth="1"/>
    <col min="14278" max="14278" width="59.5703125" style="2" customWidth="1"/>
    <col min="14279" max="14279" width="9.140625" style="2" customWidth="1"/>
    <col min="14280" max="14281" width="3.85546875" style="2" customWidth="1"/>
    <col min="14282" max="14282" width="10.5703125" style="2" customWidth="1"/>
    <col min="14283" max="14283" width="3.85546875" style="2" customWidth="1"/>
    <col min="14284" max="14286" width="14.42578125" style="2" customWidth="1"/>
    <col min="14287" max="14287" width="4.140625" style="2" customWidth="1"/>
    <col min="14288" max="14288" width="15" style="2" customWidth="1"/>
    <col min="14289" max="14290" width="9.140625" style="2" customWidth="1"/>
    <col min="14291" max="14291" width="11.5703125" style="2" customWidth="1"/>
    <col min="14292" max="14292" width="18.140625" style="2" customWidth="1"/>
    <col min="14293" max="14293" width="13.140625" style="2" customWidth="1"/>
    <col min="14294" max="14294" width="12.28515625" style="2" customWidth="1"/>
    <col min="14295" max="14532" width="9.140625" style="2"/>
    <col min="14533" max="14533" width="1.42578125" style="2" customWidth="1"/>
    <col min="14534" max="14534" width="59.5703125" style="2" customWidth="1"/>
    <col min="14535" max="14535" width="9.140625" style="2" customWidth="1"/>
    <col min="14536" max="14537" width="3.85546875" style="2" customWidth="1"/>
    <col min="14538" max="14538" width="10.5703125" style="2" customWidth="1"/>
    <col min="14539" max="14539" width="3.85546875" style="2" customWidth="1"/>
    <col min="14540" max="14542" width="14.42578125" style="2" customWidth="1"/>
    <col min="14543" max="14543" width="4.140625" style="2" customWidth="1"/>
    <col min="14544" max="14544" width="15" style="2" customWidth="1"/>
    <col min="14545" max="14546" width="9.140625" style="2" customWidth="1"/>
    <col min="14547" max="14547" width="11.5703125" style="2" customWidth="1"/>
    <col min="14548" max="14548" width="18.140625" style="2" customWidth="1"/>
    <col min="14549" max="14549" width="13.140625" style="2" customWidth="1"/>
    <col min="14550" max="14550" width="12.28515625" style="2" customWidth="1"/>
    <col min="14551" max="14788" width="9.140625" style="2"/>
    <col min="14789" max="14789" width="1.42578125" style="2" customWidth="1"/>
    <col min="14790" max="14790" width="59.5703125" style="2" customWidth="1"/>
    <col min="14791" max="14791" width="9.140625" style="2" customWidth="1"/>
    <col min="14792" max="14793" width="3.85546875" style="2" customWidth="1"/>
    <col min="14794" max="14794" width="10.5703125" style="2" customWidth="1"/>
    <col min="14795" max="14795" width="3.85546875" style="2" customWidth="1"/>
    <col min="14796" max="14798" width="14.42578125" style="2" customWidth="1"/>
    <col min="14799" max="14799" width="4.140625" style="2" customWidth="1"/>
    <col min="14800" max="14800" width="15" style="2" customWidth="1"/>
    <col min="14801" max="14802" width="9.140625" style="2" customWidth="1"/>
    <col min="14803" max="14803" width="11.5703125" style="2" customWidth="1"/>
    <col min="14804" max="14804" width="18.140625" style="2" customWidth="1"/>
    <col min="14805" max="14805" width="13.140625" style="2" customWidth="1"/>
    <col min="14806" max="14806" width="12.28515625" style="2" customWidth="1"/>
    <col min="14807" max="15044" width="9.140625" style="2"/>
    <col min="15045" max="15045" width="1.42578125" style="2" customWidth="1"/>
    <col min="15046" max="15046" width="59.5703125" style="2" customWidth="1"/>
    <col min="15047" max="15047" width="9.140625" style="2" customWidth="1"/>
    <col min="15048" max="15049" width="3.85546875" style="2" customWidth="1"/>
    <col min="15050" max="15050" width="10.5703125" style="2" customWidth="1"/>
    <col min="15051" max="15051" width="3.85546875" style="2" customWidth="1"/>
    <col min="15052" max="15054" width="14.42578125" style="2" customWidth="1"/>
    <col min="15055" max="15055" width="4.140625" style="2" customWidth="1"/>
    <col min="15056" max="15056" width="15" style="2" customWidth="1"/>
    <col min="15057" max="15058" width="9.140625" style="2" customWidth="1"/>
    <col min="15059" max="15059" width="11.5703125" style="2" customWidth="1"/>
    <col min="15060" max="15060" width="18.140625" style="2" customWidth="1"/>
    <col min="15061" max="15061" width="13.140625" style="2" customWidth="1"/>
    <col min="15062" max="15062" width="12.28515625" style="2" customWidth="1"/>
    <col min="15063" max="15300" width="9.140625" style="2"/>
    <col min="15301" max="15301" width="1.42578125" style="2" customWidth="1"/>
    <col min="15302" max="15302" width="59.5703125" style="2" customWidth="1"/>
    <col min="15303" max="15303" width="9.140625" style="2" customWidth="1"/>
    <col min="15304" max="15305" width="3.85546875" style="2" customWidth="1"/>
    <col min="15306" max="15306" width="10.5703125" style="2" customWidth="1"/>
    <col min="15307" max="15307" width="3.85546875" style="2" customWidth="1"/>
    <col min="15308" max="15310" width="14.42578125" style="2" customWidth="1"/>
    <col min="15311" max="15311" width="4.140625" style="2" customWidth="1"/>
    <col min="15312" max="15312" width="15" style="2" customWidth="1"/>
    <col min="15313" max="15314" width="9.140625" style="2" customWidth="1"/>
    <col min="15315" max="15315" width="11.5703125" style="2" customWidth="1"/>
    <col min="15316" max="15316" width="18.140625" style="2" customWidth="1"/>
    <col min="15317" max="15317" width="13.140625" style="2" customWidth="1"/>
    <col min="15318" max="15318" width="12.28515625" style="2" customWidth="1"/>
    <col min="15319" max="15556" width="9.140625" style="2"/>
    <col min="15557" max="15557" width="1.42578125" style="2" customWidth="1"/>
    <col min="15558" max="15558" width="59.5703125" style="2" customWidth="1"/>
    <col min="15559" max="15559" width="9.140625" style="2" customWidth="1"/>
    <col min="15560" max="15561" width="3.85546875" style="2" customWidth="1"/>
    <col min="15562" max="15562" width="10.5703125" style="2" customWidth="1"/>
    <col min="15563" max="15563" width="3.85546875" style="2" customWidth="1"/>
    <col min="15564" max="15566" width="14.42578125" style="2" customWidth="1"/>
    <col min="15567" max="15567" width="4.140625" style="2" customWidth="1"/>
    <col min="15568" max="15568" width="15" style="2" customWidth="1"/>
    <col min="15569" max="15570" width="9.140625" style="2" customWidth="1"/>
    <col min="15571" max="15571" width="11.5703125" style="2" customWidth="1"/>
    <col min="15572" max="15572" width="18.140625" style="2" customWidth="1"/>
    <col min="15573" max="15573" width="13.140625" style="2" customWidth="1"/>
    <col min="15574" max="15574" width="12.28515625" style="2" customWidth="1"/>
    <col min="15575" max="15812" width="9.140625" style="2"/>
    <col min="15813" max="15813" width="1.42578125" style="2" customWidth="1"/>
    <col min="15814" max="15814" width="59.5703125" style="2" customWidth="1"/>
    <col min="15815" max="15815" width="9.140625" style="2" customWidth="1"/>
    <col min="15816" max="15817" width="3.85546875" style="2" customWidth="1"/>
    <col min="15818" max="15818" width="10.5703125" style="2" customWidth="1"/>
    <col min="15819" max="15819" width="3.85546875" style="2" customWidth="1"/>
    <col min="15820" max="15822" width="14.42578125" style="2" customWidth="1"/>
    <col min="15823" max="15823" width="4.140625" style="2" customWidth="1"/>
    <col min="15824" max="15824" width="15" style="2" customWidth="1"/>
    <col min="15825" max="15826" width="9.140625" style="2" customWidth="1"/>
    <col min="15827" max="15827" width="11.5703125" style="2" customWidth="1"/>
    <col min="15828" max="15828" width="18.140625" style="2" customWidth="1"/>
    <col min="15829" max="15829" width="13.140625" style="2" customWidth="1"/>
    <col min="15830" max="15830" width="12.28515625" style="2" customWidth="1"/>
    <col min="15831" max="16068" width="9.140625" style="2"/>
    <col min="16069" max="16069" width="1.42578125" style="2" customWidth="1"/>
    <col min="16070" max="16070" width="59.5703125" style="2" customWidth="1"/>
    <col min="16071" max="16071" width="9.140625" style="2" customWidth="1"/>
    <col min="16072" max="16073" width="3.85546875" style="2" customWidth="1"/>
    <col min="16074" max="16074" width="10.5703125" style="2" customWidth="1"/>
    <col min="16075" max="16075" width="3.85546875" style="2" customWidth="1"/>
    <col min="16076" max="16078" width="14.42578125" style="2" customWidth="1"/>
    <col min="16079" max="16079" width="4.140625" style="2" customWidth="1"/>
    <col min="16080" max="16080" width="15" style="2" customWidth="1"/>
    <col min="16081" max="16082" width="9.140625" style="2" customWidth="1"/>
    <col min="16083" max="16083" width="11.5703125" style="2" customWidth="1"/>
    <col min="16084" max="16084" width="18.140625" style="2" customWidth="1"/>
    <col min="16085" max="16085" width="13.140625" style="2" customWidth="1"/>
    <col min="16086" max="16086" width="12.28515625" style="2" customWidth="1"/>
    <col min="16087" max="16384" width="9.140625" style="2"/>
  </cols>
  <sheetData>
    <row r="1" spans="1:55" x14ac:dyDescent="0.25">
      <c r="I1" s="162" t="s">
        <v>884</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55" ht="108" customHeight="1" x14ac:dyDescent="0.25">
      <c r="I2" s="160" t="s">
        <v>874</v>
      </c>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row>
    <row r="3" spans="1:55" ht="18" customHeight="1" x14ac:dyDescent="0.25">
      <c r="I3" s="162" t="s">
        <v>886</v>
      </c>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row>
    <row r="4" spans="1:55" ht="76.5" customHeight="1" x14ac:dyDescent="0.25">
      <c r="I4" s="163" t="s">
        <v>879</v>
      </c>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row>
    <row r="5" spans="1:55" ht="46.5" customHeight="1" x14ac:dyDescent="0.25">
      <c r="A5" s="158" t="s">
        <v>885</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row>
    <row r="6" spans="1:55" ht="15" customHeight="1" x14ac:dyDescent="0.25">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t="s">
        <v>2</v>
      </c>
      <c r="AQ6" s="79"/>
      <c r="AR6" s="79"/>
      <c r="AS6" s="79"/>
      <c r="BC6" s="2" t="s">
        <v>2</v>
      </c>
    </row>
    <row r="7" spans="1:55" s="43" customFormat="1" ht="39.75" customHeight="1" x14ac:dyDescent="0.25">
      <c r="A7" s="80" t="s">
        <v>308</v>
      </c>
      <c r="B7" s="34" t="s">
        <v>672</v>
      </c>
      <c r="C7" s="34" t="s">
        <v>673</v>
      </c>
      <c r="D7" s="48" t="s">
        <v>674</v>
      </c>
      <c r="E7" s="34" t="s">
        <v>675</v>
      </c>
      <c r="F7" s="48" t="s">
        <v>310</v>
      </c>
      <c r="G7" s="48" t="s">
        <v>311</v>
      </c>
      <c r="H7" s="48" t="s">
        <v>676</v>
      </c>
      <c r="I7" s="48" t="s">
        <v>313</v>
      </c>
      <c r="J7" s="48" t="s">
        <v>314</v>
      </c>
      <c r="K7" s="34" t="s">
        <v>297</v>
      </c>
      <c r="L7" s="34" t="s">
        <v>315</v>
      </c>
      <c r="M7" s="34" t="s">
        <v>302</v>
      </c>
      <c r="N7" s="48" t="s">
        <v>316</v>
      </c>
      <c r="O7" s="34" t="s">
        <v>297</v>
      </c>
      <c r="P7" s="34" t="s">
        <v>315</v>
      </c>
      <c r="Q7" s="34" t="s">
        <v>302</v>
      </c>
      <c r="R7" s="48" t="s">
        <v>317</v>
      </c>
      <c r="S7" s="34" t="s">
        <v>297</v>
      </c>
      <c r="T7" s="34" t="s">
        <v>315</v>
      </c>
      <c r="U7" s="34" t="s">
        <v>302</v>
      </c>
      <c r="V7" s="48" t="s">
        <v>848</v>
      </c>
      <c r="W7" s="34" t="s">
        <v>297</v>
      </c>
      <c r="X7" s="34" t="s">
        <v>315</v>
      </c>
      <c r="Y7" s="34" t="s">
        <v>302</v>
      </c>
      <c r="Z7" s="48" t="s">
        <v>318</v>
      </c>
      <c r="AA7" s="34" t="s">
        <v>297</v>
      </c>
      <c r="AB7" s="34" t="s">
        <v>315</v>
      </c>
      <c r="AC7" s="34" t="s">
        <v>302</v>
      </c>
      <c r="AD7" s="48" t="s">
        <v>319</v>
      </c>
      <c r="AE7" s="34" t="s">
        <v>297</v>
      </c>
      <c r="AF7" s="34" t="s">
        <v>315</v>
      </c>
      <c r="AG7" s="34" t="s">
        <v>302</v>
      </c>
      <c r="AH7" s="48" t="s">
        <v>320</v>
      </c>
      <c r="AI7" s="34" t="s">
        <v>297</v>
      </c>
      <c r="AJ7" s="34" t="s">
        <v>315</v>
      </c>
      <c r="AK7" s="34" t="s">
        <v>302</v>
      </c>
      <c r="AL7" s="48" t="s">
        <v>321</v>
      </c>
      <c r="AM7" s="34" t="s">
        <v>297</v>
      </c>
      <c r="AN7" s="34" t="s">
        <v>315</v>
      </c>
      <c r="AO7" s="34" t="s">
        <v>302</v>
      </c>
      <c r="AP7" s="48" t="s">
        <v>322</v>
      </c>
      <c r="AQ7" s="34" t="s">
        <v>297</v>
      </c>
      <c r="AR7" s="34" t="s">
        <v>315</v>
      </c>
      <c r="AS7" s="34" t="s">
        <v>302</v>
      </c>
      <c r="AT7" s="48" t="s">
        <v>320</v>
      </c>
      <c r="AU7" s="34" t="s">
        <v>297</v>
      </c>
      <c r="AV7" s="34" t="s">
        <v>315</v>
      </c>
      <c r="AW7" s="34" t="s">
        <v>302</v>
      </c>
      <c r="AX7" s="48" t="s">
        <v>321</v>
      </c>
      <c r="AY7" s="34" t="s">
        <v>297</v>
      </c>
      <c r="AZ7" s="34" t="s">
        <v>315</v>
      </c>
      <c r="BA7" s="34" t="s">
        <v>302</v>
      </c>
      <c r="BB7" s="34" t="s">
        <v>849</v>
      </c>
      <c r="BC7" s="34" t="s">
        <v>850</v>
      </c>
    </row>
    <row r="8" spans="1:55" s="116" customFormat="1" ht="28.5" x14ac:dyDescent="0.25">
      <c r="A8" s="155" t="s">
        <v>677</v>
      </c>
      <c r="B8" s="128">
        <v>51</v>
      </c>
      <c r="C8" s="128"/>
      <c r="D8" s="113"/>
      <c r="E8" s="128"/>
      <c r="F8" s="113"/>
      <c r="G8" s="113"/>
      <c r="H8" s="113"/>
      <c r="I8" s="113"/>
      <c r="J8" s="115">
        <f t="shared" ref="J8:BA8" si="0">J9+J61+J81+J89+J101+J113+J121+J132+J137+J166+J171+J182+J187+J192+J200+J254+J260+J286+J300+J306</f>
        <v>108027004.24999999</v>
      </c>
      <c r="K8" s="115">
        <f t="shared" si="0"/>
        <v>33200336.850000001</v>
      </c>
      <c r="L8" s="115">
        <f t="shared" si="0"/>
        <v>68242742</v>
      </c>
      <c r="M8" s="115">
        <f t="shared" si="0"/>
        <v>6583925.4000000004</v>
      </c>
      <c r="N8" s="115">
        <f t="shared" si="0"/>
        <v>13564525.959999999</v>
      </c>
      <c r="O8" s="115">
        <f t="shared" si="0"/>
        <v>4365293</v>
      </c>
      <c r="P8" s="115">
        <f t="shared" si="0"/>
        <v>9199232.9600000009</v>
      </c>
      <c r="Q8" s="115">
        <f t="shared" si="0"/>
        <v>0</v>
      </c>
      <c r="R8" s="115">
        <f t="shared" si="0"/>
        <v>121591530.20999999</v>
      </c>
      <c r="S8" s="115">
        <f t="shared" si="0"/>
        <v>37565629.850000001</v>
      </c>
      <c r="T8" s="115">
        <f t="shared" si="0"/>
        <v>77441974.959999993</v>
      </c>
      <c r="U8" s="115">
        <f t="shared" si="0"/>
        <v>6583925.4000000004</v>
      </c>
      <c r="V8" s="115">
        <f t="shared" si="0"/>
        <v>-658777.79</v>
      </c>
      <c r="W8" s="115">
        <f t="shared" si="0"/>
        <v>-1427119.79</v>
      </c>
      <c r="X8" s="115">
        <f t="shared" si="0"/>
        <v>768342</v>
      </c>
      <c r="Y8" s="115">
        <f t="shared" si="0"/>
        <v>0</v>
      </c>
      <c r="Z8" s="115">
        <f t="shared" si="0"/>
        <v>120932752.41999999</v>
      </c>
      <c r="AA8" s="115">
        <f t="shared" si="0"/>
        <v>36138510.060000002</v>
      </c>
      <c r="AB8" s="115">
        <f t="shared" si="0"/>
        <v>78210316.959999993</v>
      </c>
      <c r="AC8" s="115">
        <f t="shared" si="0"/>
        <v>6583925.4000000004</v>
      </c>
      <c r="AD8" s="115">
        <f t="shared" si="0"/>
        <v>110397156.91</v>
      </c>
      <c r="AE8" s="115">
        <f t="shared" si="0"/>
        <v>48438984.310000002</v>
      </c>
      <c r="AF8" s="115">
        <f t="shared" si="0"/>
        <v>55351157.999999993</v>
      </c>
      <c r="AG8" s="115">
        <f t="shared" si="0"/>
        <v>6607014.5999999996</v>
      </c>
      <c r="AH8" s="115">
        <f t="shared" si="0"/>
        <v>-1737.73</v>
      </c>
      <c r="AI8" s="115">
        <f t="shared" si="0"/>
        <v>0</v>
      </c>
      <c r="AJ8" s="115">
        <f t="shared" si="0"/>
        <v>-1737.73</v>
      </c>
      <c r="AK8" s="115">
        <f t="shared" si="0"/>
        <v>0</v>
      </c>
      <c r="AL8" s="115">
        <f t="shared" si="0"/>
        <v>110395419.17999999</v>
      </c>
      <c r="AM8" s="115">
        <f t="shared" si="0"/>
        <v>48438984.310000002</v>
      </c>
      <c r="AN8" s="115">
        <f t="shared" si="0"/>
        <v>55349420.269999996</v>
      </c>
      <c r="AO8" s="115">
        <f t="shared" si="0"/>
        <v>6607014.5999999996</v>
      </c>
      <c r="AP8" s="115">
        <f t="shared" si="0"/>
        <v>82097960.879999995</v>
      </c>
      <c r="AQ8" s="115">
        <f t="shared" si="0"/>
        <v>19812650.48</v>
      </c>
      <c r="AR8" s="115">
        <f t="shared" si="0"/>
        <v>55653279.999999993</v>
      </c>
      <c r="AS8" s="115">
        <f t="shared" si="0"/>
        <v>6632030.4000000004</v>
      </c>
      <c r="AT8" s="115">
        <f t="shared" si="0"/>
        <v>-0.92</v>
      </c>
      <c r="AU8" s="115">
        <f t="shared" si="0"/>
        <v>0</v>
      </c>
      <c r="AV8" s="115">
        <f t="shared" si="0"/>
        <v>-0.92</v>
      </c>
      <c r="AW8" s="115">
        <f t="shared" si="0"/>
        <v>0</v>
      </c>
      <c r="AX8" s="115">
        <f t="shared" si="0"/>
        <v>82097959.959999993</v>
      </c>
      <c r="AY8" s="115">
        <f t="shared" si="0"/>
        <v>19812650.48</v>
      </c>
      <c r="AZ8" s="115">
        <f t="shared" si="0"/>
        <v>55653279.079999991</v>
      </c>
      <c r="BA8" s="115">
        <f t="shared" si="0"/>
        <v>6632030.4000000004</v>
      </c>
      <c r="BB8" s="123">
        <v>0</v>
      </c>
      <c r="BC8" s="123">
        <v>0</v>
      </c>
    </row>
    <row r="9" spans="1:55" s="11" customFormat="1" ht="45" hidden="1" x14ac:dyDescent="0.25">
      <c r="A9" s="148" t="s">
        <v>678</v>
      </c>
      <c r="B9" s="74">
        <v>51</v>
      </c>
      <c r="C9" s="74">
        <v>0</v>
      </c>
      <c r="D9" s="63" t="s">
        <v>328</v>
      </c>
      <c r="E9" s="74"/>
      <c r="F9" s="63"/>
      <c r="G9" s="63"/>
      <c r="H9" s="63"/>
      <c r="I9" s="63"/>
      <c r="J9" s="122">
        <f t="shared" ref="J9:BA9" si="1">J10</f>
        <v>24168640</v>
      </c>
      <c r="K9" s="122">
        <f t="shared" si="1"/>
        <v>1566940</v>
      </c>
      <c r="L9" s="122">
        <f t="shared" si="1"/>
        <v>22599000</v>
      </c>
      <c r="M9" s="122">
        <f t="shared" si="1"/>
        <v>2700</v>
      </c>
      <c r="N9" s="122">
        <f t="shared" si="1"/>
        <v>1765575</v>
      </c>
      <c r="O9" s="122">
        <f t="shared" si="1"/>
        <v>0</v>
      </c>
      <c r="P9" s="122">
        <f t="shared" si="1"/>
        <v>1765575</v>
      </c>
      <c r="Q9" s="122">
        <f t="shared" si="1"/>
        <v>0</v>
      </c>
      <c r="R9" s="122">
        <f t="shared" si="1"/>
        <v>25934215</v>
      </c>
      <c r="S9" s="122">
        <f t="shared" si="1"/>
        <v>1566940</v>
      </c>
      <c r="T9" s="122">
        <f t="shared" si="1"/>
        <v>24364575</v>
      </c>
      <c r="U9" s="122">
        <f t="shared" si="1"/>
        <v>2700</v>
      </c>
      <c r="V9" s="122">
        <f t="shared" si="1"/>
        <v>0</v>
      </c>
      <c r="W9" s="122">
        <f t="shared" si="1"/>
        <v>0</v>
      </c>
      <c r="X9" s="122">
        <f t="shared" si="1"/>
        <v>0</v>
      </c>
      <c r="Y9" s="122">
        <f t="shared" si="1"/>
        <v>0</v>
      </c>
      <c r="Z9" s="122">
        <f t="shared" si="1"/>
        <v>25934215</v>
      </c>
      <c r="AA9" s="122">
        <f t="shared" si="1"/>
        <v>1566940</v>
      </c>
      <c r="AB9" s="122">
        <f t="shared" si="1"/>
        <v>24364575</v>
      </c>
      <c r="AC9" s="122">
        <f t="shared" si="1"/>
        <v>2700</v>
      </c>
      <c r="AD9" s="122">
        <f t="shared" si="1"/>
        <v>20291440</v>
      </c>
      <c r="AE9" s="122">
        <f t="shared" si="1"/>
        <v>1566940</v>
      </c>
      <c r="AF9" s="122">
        <f t="shared" si="1"/>
        <v>18721800</v>
      </c>
      <c r="AG9" s="122">
        <f t="shared" si="1"/>
        <v>2700</v>
      </c>
      <c r="AH9" s="122">
        <f t="shared" si="1"/>
        <v>0</v>
      </c>
      <c r="AI9" s="122">
        <f t="shared" si="1"/>
        <v>0</v>
      </c>
      <c r="AJ9" s="122">
        <f t="shared" si="1"/>
        <v>0</v>
      </c>
      <c r="AK9" s="122">
        <f t="shared" si="1"/>
        <v>0</v>
      </c>
      <c r="AL9" s="122">
        <f t="shared" si="1"/>
        <v>20291440</v>
      </c>
      <c r="AM9" s="122">
        <f t="shared" si="1"/>
        <v>1566940</v>
      </c>
      <c r="AN9" s="122">
        <f t="shared" si="1"/>
        <v>18721800</v>
      </c>
      <c r="AO9" s="122">
        <f t="shared" si="1"/>
        <v>2700</v>
      </c>
      <c r="AP9" s="122">
        <f t="shared" si="1"/>
        <v>20291440</v>
      </c>
      <c r="AQ9" s="122">
        <f t="shared" si="1"/>
        <v>1566940</v>
      </c>
      <c r="AR9" s="122">
        <f t="shared" si="1"/>
        <v>18721800</v>
      </c>
      <c r="AS9" s="122">
        <f t="shared" si="1"/>
        <v>2700</v>
      </c>
      <c r="AT9" s="122">
        <f t="shared" si="1"/>
        <v>0</v>
      </c>
      <c r="AU9" s="122">
        <f t="shared" si="1"/>
        <v>0</v>
      </c>
      <c r="AV9" s="122">
        <f t="shared" si="1"/>
        <v>0</v>
      </c>
      <c r="AW9" s="122">
        <f t="shared" si="1"/>
        <v>0</v>
      </c>
      <c r="AX9" s="122">
        <f t="shared" si="1"/>
        <v>20291440</v>
      </c>
      <c r="AY9" s="122">
        <f t="shared" si="1"/>
        <v>1566940</v>
      </c>
      <c r="AZ9" s="122">
        <f t="shared" si="1"/>
        <v>18721800</v>
      </c>
      <c r="BA9" s="122">
        <f t="shared" si="1"/>
        <v>2700</v>
      </c>
      <c r="BB9" s="103">
        <v>0</v>
      </c>
      <c r="BC9" s="103">
        <v>0</v>
      </c>
    </row>
    <row r="10" spans="1:55" s="11" customFormat="1" hidden="1" x14ac:dyDescent="0.25">
      <c r="A10" s="148" t="s">
        <v>325</v>
      </c>
      <c r="B10" s="74">
        <v>51</v>
      </c>
      <c r="C10" s="74">
        <v>0</v>
      </c>
      <c r="D10" s="63" t="s">
        <v>328</v>
      </c>
      <c r="E10" s="74">
        <v>851</v>
      </c>
      <c r="F10" s="63"/>
      <c r="G10" s="63"/>
      <c r="H10" s="63"/>
      <c r="I10" s="63"/>
      <c r="J10" s="122">
        <f>J11+J16+J21+J26+J31+J34+J37+J46+J49+J52+J55+J58</f>
        <v>24168640</v>
      </c>
      <c r="K10" s="122">
        <f t="shared" ref="K10:BA10" si="2">K11+K16+K21+K26+K31+K34+K37+K46+K49+K52+K55+K58</f>
        <v>1566940</v>
      </c>
      <c r="L10" s="122">
        <f t="shared" si="2"/>
        <v>22599000</v>
      </c>
      <c r="M10" s="122">
        <f t="shared" si="2"/>
        <v>2700</v>
      </c>
      <c r="N10" s="122">
        <f t="shared" si="2"/>
        <v>1765575</v>
      </c>
      <c r="O10" s="122">
        <f t="shared" si="2"/>
        <v>0</v>
      </c>
      <c r="P10" s="122">
        <f t="shared" si="2"/>
        <v>1765575</v>
      </c>
      <c r="Q10" s="122">
        <f t="shared" si="2"/>
        <v>0</v>
      </c>
      <c r="R10" s="122">
        <f t="shared" si="2"/>
        <v>25934215</v>
      </c>
      <c r="S10" s="122">
        <f t="shared" si="2"/>
        <v>1566940</v>
      </c>
      <c r="T10" s="122">
        <f t="shared" si="2"/>
        <v>24364575</v>
      </c>
      <c r="U10" s="122">
        <f t="shared" si="2"/>
        <v>2700</v>
      </c>
      <c r="V10" s="122">
        <f t="shared" si="2"/>
        <v>0</v>
      </c>
      <c r="W10" s="122">
        <f t="shared" si="2"/>
        <v>0</v>
      </c>
      <c r="X10" s="122">
        <f t="shared" si="2"/>
        <v>0</v>
      </c>
      <c r="Y10" s="122">
        <f t="shared" si="2"/>
        <v>0</v>
      </c>
      <c r="Z10" s="122">
        <f t="shared" si="2"/>
        <v>25934215</v>
      </c>
      <c r="AA10" s="122">
        <f t="shared" si="2"/>
        <v>1566940</v>
      </c>
      <c r="AB10" s="122">
        <f t="shared" si="2"/>
        <v>24364575</v>
      </c>
      <c r="AC10" s="122">
        <f t="shared" si="2"/>
        <v>2700</v>
      </c>
      <c r="AD10" s="122">
        <f t="shared" si="2"/>
        <v>20291440</v>
      </c>
      <c r="AE10" s="122">
        <f t="shared" si="2"/>
        <v>1566940</v>
      </c>
      <c r="AF10" s="122">
        <f t="shared" si="2"/>
        <v>18721800</v>
      </c>
      <c r="AG10" s="122">
        <f t="shared" si="2"/>
        <v>2700</v>
      </c>
      <c r="AH10" s="122">
        <f t="shared" si="2"/>
        <v>0</v>
      </c>
      <c r="AI10" s="122">
        <f t="shared" si="2"/>
        <v>0</v>
      </c>
      <c r="AJ10" s="122">
        <f t="shared" si="2"/>
        <v>0</v>
      </c>
      <c r="AK10" s="122">
        <f t="shared" si="2"/>
        <v>0</v>
      </c>
      <c r="AL10" s="122">
        <f t="shared" si="2"/>
        <v>20291440</v>
      </c>
      <c r="AM10" s="122">
        <f t="shared" si="2"/>
        <v>1566940</v>
      </c>
      <c r="AN10" s="122">
        <f t="shared" si="2"/>
        <v>18721800</v>
      </c>
      <c r="AO10" s="122">
        <f t="shared" si="2"/>
        <v>2700</v>
      </c>
      <c r="AP10" s="122">
        <f t="shared" si="2"/>
        <v>20291440</v>
      </c>
      <c r="AQ10" s="122">
        <f t="shared" si="2"/>
        <v>1566940</v>
      </c>
      <c r="AR10" s="122">
        <f t="shared" si="2"/>
        <v>18721800</v>
      </c>
      <c r="AS10" s="122">
        <f t="shared" si="2"/>
        <v>2700</v>
      </c>
      <c r="AT10" s="122">
        <f t="shared" si="2"/>
        <v>0</v>
      </c>
      <c r="AU10" s="122">
        <f t="shared" si="2"/>
        <v>0</v>
      </c>
      <c r="AV10" s="122">
        <f t="shared" si="2"/>
        <v>0</v>
      </c>
      <c r="AW10" s="122">
        <f t="shared" si="2"/>
        <v>0</v>
      </c>
      <c r="AX10" s="122">
        <f t="shared" si="2"/>
        <v>20291440</v>
      </c>
      <c r="AY10" s="122">
        <f t="shared" si="2"/>
        <v>1566940</v>
      </c>
      <c r="AZ10" s="122">
        <f t="shared" si="2"/>
        <v>18721800</v>
      </c>
      <c r="BA10" s="122">
        <f t="shared" si="2"/>
        <v>2700</v>
      </c>
      <c r="BB10" s="103">
        <v>0</v>
      </c>
      <c r="BC10" s="103">
        <v>0</v>
      </c>
    </row>
    <row r="11" spans="1:55" s="11" customFormat="1" ht="195" x14ac:dyDescent="0.25">
      <c r="A11" s="61" t="s">
        <v>331</v>
      </c>
      <c r="B11" s="12">
        <v>51</v>
      </c>
      <c r="C11" s="12">
        <v>0</v>
      </c>
      <c r="D11" s="63" t="s">
        <v>328</v>
      </c>
      <c r="E11" s="12">
        <v>851</v>
      </c>
      <c r="F11" s="62" t="s">
        <v>679</v>
      </c>
      <c r="G11" s="62" t="s">
        <v>680</v>
      </c>
      <c r="H11" s="63" t="s">
        <v>681</v>
      </c>
      <c r="I11" s="63"/>
      <c r="J11" s="122">
        <f>J12+J14</f>
        <v>783270</v>
      </c>
      <c r="K11" s="122">
        <f t="shared" ref="K11:BA11" si="3">K12+K14</f>
        <v>783270</v>
      </c>
      <c r="L11" s="122">
        <f t="shared" si="3"/>
        <v>0</v>
      </c>
      <c r="M11" s="122">
        <f t="shared" si="3"/>
        <v>0</v>
      </c>
      <c r="N11" s="122">
        <f t="shared" si="3"/>
        <v>0</v>
      </c>
      <c r="O11" s="122">
        <f t="shared" si="3"/>
        <v>0</v>
      </c>
      <c r="P11" s="122">
        <f t="shared" si="3"/>
        <v>0</v>
      </c>
      <c r="Q11" s="122">
        <f t="shared" si="3"/>
        <v>0</v>
      </c>
      <c r="R11" s="122">
        <f t="shared" si="3"/>
        <v>783270</v>
      </c>
      <c r="S11" s="122">
        <f t="shared" si="3"/>
        <v>783270</v>
      </c>
      <c r="T11" s="122">
        <f t="shared" si="3"/>
        <v>0</v>
      </c>
      <c r="U11" s="122">
        <f t="shared" si="3"/>
        <v>0</v>
      </c>
      <c r="V11" s="122">
        <f t="shared" si="3"/>
        <v>0</v>
      </c>
      <c r="W11" s="122">
        <f t="shared" si="3"/>
        <v>0</v>
      </c>
      <c r="X11" s="122">
        <f t="shared" si="3"/>
        <v>0</v>
      </c>
      <c r="Y11" s="122">
        <f t="shared" si="3"/>
        <v>0</v>
      </c>
      <c r="Z11" s="122">
        <f t="shared" si="3"/>
        <v>783270</v>
      </c>
      <c r="AA11" s="122">
        <f t="shared" si="3"/>
        <v>783270</v>
      </c>
      <c r="AB11" s="122">
        <f t="shared" si="3"/>
        <v>0</v>
      </c>
      <c r="AC11" s="122">
        <f t="shared" si="3"/>
        <v>0</v>
      </c>
      <c r="AD11" s="122">
        <f t="shared" si="3"/>
        <v>783270</v>
      </c>
      <c r="AE11" s="122">
        <f t="shared" si="3"/>
        <v>783270</v>
      </c>
      <c r="AF11" s="122">
        <f t="shared" si="3"/>
        <v>0</v>
      </c>
      <c r="AG11" s="122">
        <f t="shared" si="3"/>
        <v>0</v>
      </c>
      <c r="AH11" s="122">
        <f t="shared" si="3"/>
        <v>0</v>
      </c>
      <c r="AI11" s="122">
        <f t="shared" si="3"/>
        <v>0</v>
      </c>
      <c r="AJ11" s="122">
        <f t="shared" si="3"/>
        <v>0</v>
      </c>
      <c r="AK11" s="122">
        <f t="shared" si="3"/>
        <v>0</v>
      </c>
      <c r="AL11" s="122">
        <f t="shared" si="3"/>
        <v>783270</v>
      </c>
      <c r="AM11" s="122">
        <f t="shared" si="3"/>
        <v>783270</v>
      </c>
      <c r="AN11" s="122">
        <f t="shared" si="3"/>
        <v>0</v>
      </c>
      <c r="AO11" s="122">
        <f t="shared" si="3"/>
        <v>0</v>
      </c>
      <c r="AP11" s="122">
        <f t="shared" si="3"/>
        <v>783270</v>
      </c>
      <c r="AQ11" s="122">
        <f t="shared" si="3"/>
        <v>783270</v>
      </c>
      <c r="AR11" s="122">
        <f t="shared" si="3"/>
        <v>0</v>
      </c>
      <c r="AS11" s="122">
        <f t="shared" si="3"/>
        <v>0</v>
      </c>
      <c r="AT11" s="122">
        <f t="shared" si="3"/>
        <v>0</v>
      </c>
      <c r="AU11" s="122">
        <f t="shared" si="3"/>
        <v>0</v>
      </c>
      <c r="AV11" s="122">
        <f t="shared" si="3"/>
        <v>0</v>
      </c>
      <c r="AW11" s="122">
        <f t="shared" si="3"/>
        <v>0</v>
      </c>
      <c r="AX11" s="122">
        <f t="shared" si="3"/>
        <v>783270</v>
      </c>
      <c r="AY11" s="122">
        <f t="shared" si="3"/>
        <v>783270</v>
      </c>
      <c r="AZ11" s="122">
        <f t="shared" si="3"/>
        <v>0</v>
      </c>
      <c r="BA11" s="122">
        <f t="shared" si="3"/>
        <v>0</v>
      </c>
      <c r="BB11" s="103">
        <v>0</v>
      </c>
      <c r="BC11" s="103">
        <v>0</v>
      </c>
    </row>
    <row r="12" spans="1:55" s="11" customFormat="1" ht="75" x14ac:dyDescent="0.25">
      <c r="A12" s="61" t="s">
        <v>333</v>
      </c>
      <c r="B12" s="12">
        <v>51</v>
      </c>
      <c r="C12" s="12">
        <v>0</v>
      </c>
      <c r="D12" s="63" t="s">
        <v>328</v>
      </c>
      <c r="E12" s="12">
        <v>851</v>
      </c>
      <c r="F12" s="62" t="s">
        <v>679</v>
      </c>
      <c r="G12" s="62" t="s">
        <v>680</v>
      </c>
      <c r="H12" s="63" t="s">
        <v>681</v>
      </c>
      <c r="I12" s="63" t="s">
        <v>334</v>
      </c>
      <c r="J12" s="122">
        <f>J13</f>
        <v>430300</v>
      </c>
      <c r="K12" s="122">
        <f t="shared" ref="K12:BA12" si="4">K13</f>
        <v>430300</v>
      </c>
      <c r="L12" s="122">
        <f t="shared" si="4"/>
        <v>0</v>
      </c>
      <c r="M12" s="122">
        <f t="shared" si="4"/>
        <v>0</v>
      </c>
      <c r="N12" s="122">
        <f t="shared" si="4"/>
        <v>40800</v>
      </c>
      <c r="O12" s="122">
        <f t="shared" si="4"/>
        <v>40800</v>
      </c>
      <c r="P12" s="122">
        <f t="shared" si="4"/>
        <v>0</v>
      </c>
      <c r="Q12" s="122">
        <f t="shared" si="4"/>
        <v>0</v>
      </c>
      <c r="R12" s="122">
        <f t="shared" si="4"/>
        <v>471100</v>
      </c>
      <c r="S12" s="122">
        <f t="shared" si="4"/>
        <v>471100</v>
      </c>
      <c r="T12" s="122">
        <f t="shared" si="4"/>
        <v>0</v>
      </c>
      <c r="U12" s="122">
        <f t="shared" si="4"/>
        <v>0</v>
      </c>
      <c r="V12" s="122">
        <f t="shared" si="4"/>
        <v>35029</v>
      </c>
      <c r="W12" s="122">
        <f t="shared" si="4"/>
        <v>35029</v>
      </c>
      <c r="X12" s="122">
        <f t="shared" si="4"/>
        <v>0</v>
      </c>
      <c r="Y12" s="122">
        <f t="shared" si="4"/>
        <v>0</v>
      </c>
      <c r="Z12" s="122">
        <f t="shared" si="4"/>
        <v>506129</v>
      </c>
      <c r="AA12" s="122">
        <f t="shared" si="4"/>
        <v>506129</v>
      </c>
      <c r="AB12" s="122">
        <f t="shared" si="4"/>
        <v>0</v>
      </c>
      <c r="AC12" s="122">
        <f t="shared" si="4"/>
        <v>0</v>
      </c>
      <c r="AD12" s="122">
        <f t="shared" si="4"/>
        <v>430300</v>
      </c>
      <c r="AE12" s="122">
        <f t="shared" si="4"/>
        <v>430300</v>
      </c>
      <c r="AF12" s="122">
        <f t="shared" si="4"/>
        <v>0</v>
      </c>
      <c r="AG12" s="122">
        <f t="shared" si="4"/>
        <v>0</v>
      </c>
      <c r="AH12" s="122">
        <f t="shared" si="4"/>
        <v>0</v>
      </c>
      <c r="AI12" s="122">
        <f t="shared" si="4"/>
        <v>0</v>
      </c>
      <c r="AJ12" s="122">
        <f t="shared" si="4"/>
        <v>0</v>
      </c>
      <c r="AK12" s="122">
        <f t="shared" si="4"/>
        <v>0</v>
      </c>
      <c r="AL12" s="122">
        <f t="shared" si="4"/>
        <v>430300</v>
      </c>
      <c r="AM12" s="122">
        <f t="shared" si="4"/>
        <v>430300</v>
      </c>
      <c r="AN12" s="122">
        <f t="shared" si="4"/>
        <v>0</v>
      </c>
      <c r="AO12" s="122">
        <f t="shared" si="4"/>
        <v>0</v>
      </c>
      <c r="AP12" s="122">
        <f t="shared" si="4"/>
        <v>430300</v>
      </c>
      <c r="AQ12" s="122">
        <f t="shared" si="4"/>
        <v>430300</v>
      </c>
      <c r="AR12" s="122">
        <f t="shared" si="4"/>
        <v>0</v>
      </c>
      <c r="AS12" s="122">
        <f t="shared" si="4"/>
        <v>0</v>
      </c>
      <c r="AT12" s="122">
        <f t="shared" si="4"/>
        <v>0</v>
      </c>
      <c r="AU12" s="122">
        <f t="shared" si="4"/>
        <v>0</v>
      </c>
      <c r="AV12" s="122">
        <f t="shared" si="4"/>
        <v>0</v>
      </c>
      <c r="AW12" s="122">
        <f t="shared" si="4"/>
        <v>0</v>
      </c>
      <c r="AX12" s="122">
        <f t="shared" si="4"/>
        <v>430300</v>
      </c>
      <c r="AY12" s="122">
        <f t="shared" si="4"/>
        <v>430300</v>
      </c>
      <c r="AZ12" s="122">
        <f t="shared" si="4"/>
        <v>0</v>
      </c>
      <c r="BA12" s="122">
        <f t="shared" si="4"/>
        <v>0</v>
      </c>
      <c r="BB12" s="103">
        <v>0</v>
      </c>
      <c r="BC12" s="103">
        <v>0</v>
      </c>
    </row>
    <row r="13" spans="1:55" s="11" customFormat="1" ht="30" x14ac:dyDescent="0.25">
      <c r="A13" s="61" t="s">
        <v>335</v>
      </c>
      <c r="B13" s="12">
        <v>51</v>
      </c>
      <c r="C13" s="12">
        <v>0</v>
      </c>
      <c r="D13" s="63" t="s">
        <v>328</v>
      </c>
      <c r="E13" s="12">
        <v>851</v>
      </c>
      <c r="F13" s="62" t="s">
        <v>679</v>
      </c>
      <c r="G13" s="62" t="s">
        <v>680</v>
      </c>
      <c r="H13" s="63" t="s">
        <v>681</v>
      </c>
      <c r="I13" s="63" t="s">
        <v>336</v>
      </c>
      <c r="J13" s="122">
        <f>'3.ВС'!J14</f>
        <v>430300</v>
      </c>
      <c r="K13" s="122">
        <f>'3.ВС'!K14</f>
        <v>430300</v>
      </c>
      <c r="L13" s="122">
        <f>'3.ВС'!L14</f>
        <v>0</v>
      </c>
      <c r="M13" s="122">
        <f>'3.ВС'!M14</f>
        <v>0</v>
      </c>
      <c r="N13" s="122">
        <f>'3.ВС'!N14</f>
        <v>40800</v>
      </c>
      <c r="O13" s="122">
        <f>'3.ВС'!O14</f>
        <v>40800</v>
      </c>
      <c r="P13" s="122">
        <f>'3.ВС'!P14</f>
        <v>0</v>
      </c>
      <c r="Q13" s="122">
        <f>'3.ВС'!Q14</f>
        <v>0</v>
      </c>
      <c r="R13" s="122">
        <f>'3.ВС'!R14</f>
        <v>471100</v>
      </c>
      <c r="S13" s="122">
        <f>'3.ВС'!S14</f>
        <v>471100</v>
      </c>
      <c r="T13" s="122">
        <f>'3.ВС'!T14</f>
        <v>0</v>
      </c>
      <c r="U13" s="122">
        <f>'3.ВС'!U14</f>
        <v>0</v>
      </c>
      <c r="V13" s="122">
        <f>'3.ВС'!V14</f>
        <v>35029</v>
      </c>
      <c r="W13" s="122">
        <f>'3.ВС'!W14</f>
        <v>35029</v>
      </c>
      <c r="X13" s="122">
        <f>'3.ВС'!X14</f>
        <v>0</v>
      </c>
      <c r="Y13" s="122">
        <f>'3.ВС'!Y14</f>
        <v>0</v>
      </c>
      <c r="Z13" s="122">
        <f>'3.ВС'!Z14</f>
        <v>506129</v>
      </c>
      <c r="AA13" s="122">
        <f>'3.ВС'!AA14</f>
        <v>506129</v>
      </c>
      <c r="AB13" s="122">
        <f>'3.ВС'!AB14</f>
        <v>0</v>
      </c>
      <c r="AC13" s="122">
        <f>'3.ВС'!AC14</f>
        <v>0</v>
      </c>
      <c r="AD13" s="122">
        <f>'3.ВС'!AD14</f>
        <v>430300</v>
      </c>
      <c r="AE13" s="122">
        <f>'3.ВС'!AE14</f>
        <v>430300</v>
      </c>
      <c r="AF13" s="122">
        <f>'3.ВС'!AF14</f>
        <v>0</v>
      </c>
      <c r="AG13" s="122">
        <f>'3.ВС'!AG14</f>
        <v>0</v>
      </c>
      <c r="AH13" s="122">
        <f>'3.ВС'!AH14</f>
        <v>0</v>
      </c>
      <c r="AI13" s="122">
        <f>'3.ВС'!AI14</f>
        <v>0</v>
      </c>
      <c r="AJ13" s="122">
        <f>'3.ВС'!AJ14</f>
        <v>0</v>
      </c>
      <c r="AK13" s="122">
        <f>'3.ВС'!AK14</f>
        <v>0</v>
      </c>
      <c r="AL13" s="122">
        <f>'3.ВС'!AL14</f>
        <v>430300</v>
      </c>
      <c r="AM13" s="122">
        <f>'3.ВС'!AM14</f>
        <v>430300</v>
      </c>
      <c r="AN13" s="122">
        <f>'3.ВС'!AN14</f>
        <v>0</v>
      </c>
      <c r="AO13" s="122">
        <f>'3.ВС'!AO14</f>
        <v>0</v>
      </c>
      <c r="AP13" s="122">
        <f>'3.ВС'!AP14</f>
        <v>430300</v>
      </c>
      <c r="AQ13" s="122">
        <f>'3.ВС'!AQ14</f>
        <v>430300</v>
      </c>
      <c r="AR13" s="122">
        <f>'3.ВС'!AR14</f>
        <v>0</v>
      </c>
      <c r="AS13" s="122">
        <f>'3.ВС'!AS14</f>
        <v>0</v>
      </c>
      <c r="AT13" s="122">
        <f>'3.ВС'!AT14</f>
        <v>0</v>
      </c>
      <c r="AU13" s="122">
        <f>'3.ВС'!AU14</f>
        <v>0</v>
      </c>
      <c r="AV13" s="122">
        <f>'3.ВС'!AV14</f>
        <v>0</v>
      </c>
      <c r="AW13" s="122">
        <f>'3.ВС'!AW14</f>
        <v>0</v>
      </c>
      <c r="AX13" s="122">
        <f>'3.ВС'!AX14</f>
        <v>430300</v>
      </c>
      <c r="AY13" s="122">
        <f>'3.ВС'!AY14</f>
        <v>430300</v>
      </c>
      <c r="AZ13" s="122">
        <f>'3.ВС'!AZ14</f>
        <v>0</v>
      </c>
      <c r="BA13" s="122">
        <f>'3.ВС'!BA14</f>
        <v>0</v>
      </c>
      <c r="BB13" s="103">
        <v>0</v>
      </c>
      <c r="BC13" s="103">
        <v>0</v>
      </c>
    </row>
    <row r="14" spans="1:55" s="11" customFormat="1" ht="30" x14ac:dyDescent="0.25">
      <c r="A14" s="61" t="s">
        <v>337</v>
      </c>
      <c r="B14" s="12">
        <v>51</v>
      </c>
      <c r="C14" s="12">
        <v>0</v>
      </c>
      <c r="D14" s="63" t="s">
        <v>328</v>
      </c>
      <c r="E14" s="12">
        <v>851</v>
      </c>
      <c r="F14" s="62" t="s">
        <v>679</v>
      </c>
      <c r="G14" s="62" t="s">
        <v>680</v>
      </c>
      <c r="H14" s="63" t="s">
        <v>681</v>
      </c>
      <c r="I14" s="63" t="s">
        <v>338</v>
      </c>
      <c r="J14" s="122">
        <f>J15</f>
        <v>352970</v>
      </c>
      <c r="K14" s="122">
        <f t="shared" ref="K14:BA14" si="5">K15</f>
        <v>352970</v>
      </c>
      <c r="L14" s="122">
        <f t="shared" si="5"/>
        <v>0</v>
      </c>
      <c r="M14" s="122">
        <f t="shared" si="5"/>
        <v>0</v>
      </c>
      <c r="N14" s="122">
        <f t="shared" si="5"/>
        <v>-40800</v>
      </c>
      <c r="O14" s="122">
        <f t="shared" si="5"/>
        <v>-40800</v>
      </c>
      <c r="P14" s="122">
        <f t="shared" si="5"/>
        <v>0</v>
      </c>
      <c r="Q14" s="122">
        <f t="shared" si="5"/>
        <v>0</v>
      </c>
      <c r="R14" s="122">
        <f t="shared" si="5"/>
        <v>312170</v>
      </c>
      <c r="S14" s="122">
        <f t="shared" si="5"/>
        <v>312170</v>
      </c>
      <c r="T14" s="122">
        <f t="shared" si="5"/>
        <v>0</v>
      </c>
      <c r="U14" s="122">
        <f t="shared" si="5"/>
        <v>0</v>
      </c>
      <c r="V14" s="122">
        <f t="shared" si="5"/>
        <v>-35029</v>
      </c>
      <c r="W14" s="122">
        <f t="shared" si="5"/>
        <v>-35029</v>
      </c>
      <c r="X14" s="122">
        <f t="shared" si="5"/>
        <v>0</v>
      </c>
      <c r="Y14" s="122">
        <f t="shared" si="5"/>
        <v>0</v>
      </c>
      <c r="Z14" s="122">
        <f t="shared" si="5"/>
        <v>277141</v>
      </c>
      <c r="AA14" s="122">
        <f t="shared" si="5"/>
        <v>277141</v>
      </c>
      <c r="AB14" s="122">
        <f t="shared" si="5"/>
        <v>0</v>
      </c>
      <c r="AC14" s="122">
        <f t="shared" si="5"/>
        <v>0</v>
      </c>
      <c r="AD14" s="122">
        <f t="shared" si="5"/>
        <v>352970</v>
      </c>
      <c r="AE14" s="122">
        <f t="shared" si="5"/>
        <v>352970</v>
      </c>
      <c r="AF14" s="122">
        <f t="shared" si="5"/>
        <v>0</v>
      </c>
      <c r="AG14" s="122">
        <f t="shared" si="5"/>
        <v>0</v>
      </c>
      <c r="AH14" s="122">
        <f t="shared" si="5"/>
        <v>0</v>
      </c>
      <c r="AI14" s="122">
        <f t="shared" si="5"/>
        <v>0</v>
      </c>
      <c r="AJ14" s="122">
        <f t="shared" si="5"/>
        <v>0</v>
      </c>
      <c r="AK14" s="122">
        <f t="shared" si="5"/>
        <v>0</v>
      </c>
      <c r="AL14" s="122">
        <f t="shared" si="5"/>
        <v>352970</v>
      </c>
      <c r="AM14" s="122">
        <f t="shared" si="5"/>
        <v>352970</v>
      </c>
      <c r="AN14" s="122">
        <f t="shared" si="5"/>
        <v>0</v>
      </c>
      <c r="AO14" s="122">
        <f t="shared" si="5"/>
        <v>0</v>
      </c>
      <c r="AP14" s="122">
        <f t="shared" si="5"/>
        <v>352970</v>
      </c>
      <c r="AQ14" s="122">
        <f t="shared" si="5"/>
        <v>352970</v>
      </c>
      <c r="AR14" s="122">
        <f t="shared" si="5"/>
        <v>0</v>
      </c>
      <c r="AS14" s="122">
        <f t="shared" si="5"/>
        <v>0</v>
      </c>
      <c r="AT14" s="122">
        <f t="shared" si="5"/>
        <v>0</v>
      </c>
      <c r="AU14" s="122">
        <f t="shared" si="5"/>
        <v>0</v>
      </c>
      <c r="AV14" s="122">
        <f t="shared" si="5"/>
        <v>0</v>
      </c>
      <c r="AW14" s="122">
        <f t="shared" si="5"/>
        <v>0</v>
      </c>
      <c r="AX14" s="122">
        <f t="shared" si="5"/>
        <v>352970</v>
      </c>
      <c r="AY14" s="122">
        <f t="shared" si="5"/>
        <v>352970</v>
      </c>
      <c r="AZ14" s="122">
        <f t="shared" si="5"/>
        <v>0</v>
      </c>
      <c r="BA14" s="122">
        <f t="shared" si="5"/>
        <v>0</v>
      </c>
      <c r="BB14" s="103">
        <v>0</v>
      </c>
      <c r="BC14" s="103">
        <v>0</v>
      </c>
    </row>
    <row r="15" spans="1:55" s="11" customFormat="1" ht="45" x14ac:dyDescent="0.25">
      <c r="A15" s="61" t="s">
        <v>339</v>
      </c>
      <c r="B15" s="12">
        <v>51</v>
      </c>
      <c r="C15" s="12">
        <v>0</v>
      </c>
      <c r="D15" s="63" t="s">
        <v>328</v>
      </c>
      <c r="E15" s="12">
        <v>851</v>
      </c>
      <c r="F15" s="62" t="s">
        <v>679</v>
      </c>
      <c r="G15" s="62" t="s">
        <v>680</v>
      </c>
      <c r="H15" s="63" t="s">
        <v>681</v>
      </c>
      <c r="I15" s="63" t="s">
        <v>340</v>
      </c>
      <c r="J15" s="122">
        <f>'3.ВС'!J16</f>
        <v>352970</v>
      </c>
      <c r="K15" s="122">
        <f>'3.ВС'!K16</f>
        <v>352970</v>
      </c>
      <c r="L15" s="122">
        <f>'3.ВС'!L16</f>
        <v>0</v>
      </c>
      <c r="M15" s="122">
        <f>'3.ВС'!M16</f>
        <v>0</v>
      </c>
      <c r="N15" s="122">
        <f>'3.ВС'!N16</f>
        <v>-40800</v>
      </c>
      <c r="O15" s="122">
        <f>'3.ВС'!O16</f>
        <v>-40800</v>
      </c>
      <c r="P15" s="122">
        <f>'3.ВС'!P16</f>
        <v>0</v>
      </c>
      <c r="Q15" s="122">
        <f>'3.ВС'!Q16</f>
        <v>0</v>
      </c>
      <c r="R15" s="122">
        <f>'3.ВС'!R16</f>
        <v>312170</v>
      </c>
      <c r="S15" s="122">
        <f>'3.ВС'!S16</f>
        <v>312170</v>
      </c>
      <c r="T15" s="122">
        <f>'3.ВС'!T16</f>
        <v>0</v>
      </c>
      <c r="U15" s="122">
        <f>'3.ВС'!U16</f>
        <v>0</v>
      </c>
      <c r="V15" s="122">
        <f>'3.ВС'!V16</f>
        <v>-35029</v>
      </c>
      <c r="W15" s="122">
        <f>'3.ВС'!W16</f>
        <v>-35029</v>
      </c>
      <c r="X15" s="122">
        <f>'3.ВС'!X16</f>
        <v>0</v>
      </c>
      <c r="Y15" s="122">
        <f>'3.ВС'!Y16</f>
        <v>0</v>
      </c>
      <c r="Z15" s="122">
        <f>'3.ВС'!Z16</f>
        <v>277141</v>
      </c>
      <c r="AA15" s="122">
        <f>'3.ВС'!AA16</f>
        <v>277141</v>
      </c>
      <c r="AB15" s="122">
        <f>'3.ВС'!AB16</f>
        <v>0</v>
      </c>
      <c r="AC15" s="122">
        <f>'3.ВС'!AC16</f>
        <v>0</v>
      </c>
      <c r="AD15" s="122">
        <f>'3.ВС'!AD16</f>
        <v>352970</v>
      </c>
      <c r="AE15" s="122">
        <f>'3.ВС'!AE16</f>
        <v>352970</v>
      </c>
      <c r="AF15" s="122">
        <f>'3.ВС'!AF16</f>
        <v>0</v>
      </c>
      <c r="AG15" s="122">
        <f>'3.ВС'!AG16</f>
        <v>0</v>
      </c>
      <c r="AH15" s="122">
        <f>'3.ВС'!AH16</f>
        <v>0</v>
      </c>
      <c r="AI15" s="122">
        <f>'3.ВС'!AI16</f>
        <v>0</v>
      </c>
      <c r="AJ15" s="122">
        <f>'3.ВС'!AJ16</f>
        <v>0</v>
      </c>
      <c r="AK15" s="122">
        <f>'3.ВС'!AK16</f>
        <v>0</v>
      </c>
      <c r="AL15" s="122">
        <f>'3.ВС'!AL16</f>
        <v>352970</v>
      </c>
      <c r="AM15" s="122">
        <f>'3.ВС'!AM16</f>
        <v>352970</v>
      </c>
      <c r="AN15" s="122">
        <f>'3.ВС'!AN16</f>
        <v>0</v>
      </c>
      <c r="AO15" s="122">
        <f>'3.ВС'!AO16</f>
        <v>0</v>
      </c>
      <c r="AP15" s="122">
        <f>'3.ВС'!AP16</f>
        <v>352970</v>
      </c>
      <c r="AQ15" s="122">
        <f>'3.ВС'!AQ16</f>
        <v>352970</v>
      </c>
      <c r="AR15" s="122">
        <f>'3.ВС'!AR16</f>
        <v>0</v>
      </c>
      <c r="AS15" s="122">
        <f>'3.ВС'!AS16</f>
        <v>0</v>
      </c>
      <c r="AT15" s="122">
        <f>'3.ВС'!AT16</f>
        <v>0</v>
      </c>
      <c r="AU15" s="122">
        <f>'3.ВС'!AU16</f>
        <v>0</v>
      </c>
      <c r="AV15" s="122">
        <f>'3.ВС'!AV16</f>
        <v>0</v>
      </c>
      <c r="AW15" s="122">
        <f>'3.ВС'!AW16</f>
        <v>0</v>
      </c>
      <c r="AX15" s="122">
        <f>'3.ВС'!AX16</f>
        <v>352970</v>
      </c>
      <c r="AY15" s="122">
        <f>'3.ВС'!AY16</f>
        <v>352970</v>
      </c>
      <c r="AZ15" s="122">
        <f>'3.ВС'!AZ16</f>
        <v>0</v>
      </c>
      <c r="BA15" s="122">
        <f>'3.ВС'!BA16</f>
        <v>0</v>
      </c>
      <c r="BB15" s="103">
        <v>0</v>
      </c>
      <c r="BC15" s="103">
        <v>0</v>
      </c>
    </row>
    <row r="16" spans="1:55" s="11" customFormat="1" ht="170.25" hidden="1" customHeight="1" x14ac:dyDescent="0.25">
      <c r="A16" s="61" t="s">
        <v>648</v>
      </c>
      <c r="B16" s="12">
        <v>51</v>
      </c>
      <c r="C16" s="12">
        <v>0</v>
      </c>
      <c r="D16" s="63" t="s">
        <v>328</v>
      </c>
      <c r="E16" s="12">
        <v>851</v>
      </c>
      <c r="F16" s="62" t="s">
        <v>679</v>
      </c>
      <c r="G16" s="62" t="s">
        <v>680</v>
      </c>
      <c r="H16" s="63" t="s">
        <v>682</v>
      </c>
      <c r="I16" s="63"/>
      <c r="J16" s="77">
        <f>J17+J19</f>
        <v>522380</v>
      </c>
      <c r="K16" s="77">
        <f t="shared" ref="K16:BA16" si="6">K17+K19</f>
        <v>522380</v>
      </c>
      <c r="L16" s="77">
        <f t="shared" si="6"/>
        <v>0</v>
      </c>
      <c r="M16" s="77">
        <f t="shared" si="6"/>
        <v>0</v>
      </c>
      <c r="N16" s="77">
        <f t="shared" si="6"/>
        <v>0</v>
      </c>
      <c r="O16" s="77">
        <f t="shared" si="6"/>
        <v>0</v>
      </c>
      <c r="P16" s="77">
        <f t="shared" si="6"/>
        <v>0</v>
      </c>
      <c r="Q16" s="77">
        <f t="shared" si="6"/>
        <v>0</v>
      </c>
      <c r="R16" s="77">
        <f t="shared" si="6"/>
        <v>522380</v>
      </c>
      <c r="S16" s="77">
        <f t="shared" si="6"/>
        <v>522380</v>
      </c>
      <c r="T16" s="77">
        <f t="shared" si="6"/>
        <v>0</v>
      </c>
      <c r="U16" s="77">
        <f t="shared" si="6"/>
        <v>0</v>
      </c>
      <c r="V16" s="77">
        <f t="shared" si="6"/>
        <v>0</v>
      </c>
      <c r="W16" s="77">
        <f t="shared" si="6"/>
        <v>0</v>
      </c>
      <c r="X16" s="77">
        <f t="shared" si="6"/>
        <v>0</v>
      </c>
      <c r="Y16" s="77">
        <f t="shared" si="6"/>
        <v>0</v>
      </c>
      <c r="Z16" s="77">
        <f t="shared" si="6"/>
        <v>522380</v>
      </c>
      <c r="AA16" s="77">
        <f t="shared" si="6"/>
        <v>522380</v>
      </c>
      <c r="AB16" s="77">
        <f t="shared" si="6"/>
        <v>0</v>
      </c>
      <c r="AC16" s="77">
        <f t="shared" si="6"/>
        <v>0</v>
      </c>
      <c r="AD16" s="77">
        <f t="shared" si="6"/>
        <v>522380</v>
      </c>
      <c r="AE16" s="77">
        <f t="shared" si="6"/>
        <v>522380</v>
      </c>
      <c r="AF16" s="77">
        <f t="shared" si="6"/>
        <v>0</v>
      </c>
      <c r="AG16" s="77">
        <f t="shared" si="6"/>
        <v>0</v>
      </c>
      <c r="AH16" s="77">
        <f t="shared" si="6"/>
        <v>0</v>
      </c>
      <c r="AI16" s="77">
        <f t="shared" si="6"/>
        <v>0</v>
      </c>
      <c r="AJ16" s="77">
        <f t="shared" si="6"/>
        <v>0</v>
      </c>
      <c r="AK16" s="77">
        <f t="shared" si="6"/>
        <v>0</v>
      </c>
      <c r="AL16" s="77">
        <f t="shared" si="6"/>
        <v>522380</v>
      </c>
      <c r="AM16" s="77">
        <f t="shared" si="6"/>
        <v>522380</v>
      </c>
      <c r="AN16" s="77">
        <f t="shared" si="6"/>
        <v>0</v>
      </c>
      <c r="AO16" s="77">
        <f t="shared" si="6"/>
        <v>0</v>
      </c>
      <c r="AP16" s="77">
        <f t="shared" si="6"/>
        <v>522380</v>
      </c>
      <c r="AQ16" s="77">
        <f t="shared" si="6"/>
        <v>522380</v>
      </c>
      <c r="AR16" s="77">
        <f t="shared" si="6"/>
        <v>0</v>
      </c>
      <c r="AS16" s="77">
        <f t="shared" si="6"/>
        <v>0</v>
      </c>
      <c r="AT16" s="77">
        <f t="shared" si="6"/>
        <v>0</v>
      </c>
      <c r="AU16" s="77">
        <f t="shared" si="6"/>
        <v>0</v>
      </c>
      <c r="AV16" s="77">
        <f t="shared" si="6"/>
        <v>0</v>
      </c>
      <c r="AW16" s="77">
        <f t="shared" si="6"/>
        <v>0</v>
      </c>
      <c r="AX16" s="77">
        <f t="shared" si="6"/>
        <v>522380</v>
      </c>
      <c r="AY16" s="77">
        <f t="shared" si="6"/>
        <v>522380</v>
      </c>
      <c r="AZ16" s="77">
        <f t="shared" si="6"/>
        <v>0</v>
      </c>
      <c r="BA16" s="77">
        <f t="shared" si="6"/>
        <v>0</v>
      </c>
      <c r="BB16" s="103">
        <v>0</v>
      </c>
      <c r="BC16" s="103">
        <v>0</v>
      </c>
    </row>
    <row r="17" spans="1:55" s="11" customFormat="1" ht="75" hidden="1" x14ac:dyDescent="0.25">
      <c r="A17" s="15" t="s">
        <v>333</v>
      </c>
      <c r="B17" s="12">
        <v>51</v>
      </c>
      <c r="C17" s="12">
        <v>0</v>
      </c>
      <c r="D17" s="63" t="s">
        <v>328</v>
      </c>
      <c r="E17" s="12">
        <v>851</v>
      </c>
      <c r="F17" s="62" t="s">
        <v>328</v>
      </c>
      <c r="G17" s="62" t="s">
        <v>379</v>
      </c>
      <c r="H17" s="63" t="s">
        <v>682</v>
      </c>
      <c r="I17" s="63" t="s">
        <v>334</v>
      </c>
      <c r="J17" s="77">
        <f t="shared" ref="J17:BA17" si="7">J18</f>
        <v>286300</v>
      </c>
      <c r="K17" s="77">
        <f t="shared" si="7"/>
        <v>286300</v>
      </c>
      <c r="L17" s="77">
        <f t="shared" si="7"/>
        <v>0</v>
      </c>
      <c r="M17" s="77">
        <f t="shared" si="7"/>
        <v>0</v>
      </c>
      <c r="N17" s="77">
        <f t="shared" si="7"/>
        <v>24230</v>
      </c>
      <c r="O17" s="77">
        <f t="shared" si="7"/>
        <v>24230</v>
      </c>
      <c r="P17" s="77">
        <f t="shared" si="7"/>
        <v>0</v>
      </c>
      <c r="Q17" s="77">
        <f t="shared" si="7"/>
        <v>0</v>
      </c>
      <c r="R17" s="77">
        <f t="shared" si="7"/>
        <v>310530</v>
      </c>
      <c r="S17" s="77">
        <f t="shared" si="7"/>
        <v>310530</v>
      </c>
      <c r="T17" s="77">
        <f t="shared" si="7"/>
        <v>0</v>
      </c>
      <c r="U17" s="77">
        <f t="shared" si="7"/>
        <v>0</v>
      </c>
      <c r="V17" s="77">
        <f t="shared" si="7"/>
        <v>0</v>
      </c>
      <c r="W17" s="77">
        <f t="shared" si="7"/>
        <v>0</v>
      </c>
      <c r="X17" s="77">
        <f t="shared" si="7"/>
        <v>0</v>
      </c>
      <c r="Y17" s="77">
        <f t="shared" si="7"/>
        <v>0</v>
      </c>
      <c r="Z17" s="77">
        <f t="shared" si="7"/>
        <v>310530</v>
      </c>
      <c r="AA17" s="77">
        <f t="shared" si="7"/>
        <v>310530</v>
      </c>
      <c r="AB17" s="77">
        <f t="shared" si="7"/>
        <v>0</v>
      </c>
      <c r="AC17" s="77">
        <f t="shared" si="7"/>
        <v>0</v>
      </c>
      <c r="AD17" s="77">
        <f t="shared" si="7"/>
        <v>286300</v>
      </c>
      <c r="AE17" s="77">
        <f t="shared" si="7"/>
        <v>286300</v>
      </c>
      <c r="AF17" s="77">
        <f t="shared" si="7"/>
        <v>0</v>
      </c>
      <c r="AG17" s="77">
        <f t="shared" si="7"/>
        <v>0</v>
      </c>
      <c r="AH17" s="77">
        <f t="shared" si="7"/>
        <v>0</v>
      </c>
      <c r="AI17" s="77">
        <f t="shared" si="7"/>
        <v>0</v>
      </c>
      <c r="AJ17" s="77">
        <f t="shared" si="7"/>
        <v>0</v>
      </c>
      <c r="AK17" s="77">
        <f t="shared" si="7"/>
        <v>0</v>
      </c>
      <c r="AL17" s="77">
        <f t="shared" si="7"/>
        <v>286300</v>
      </c>
      <c r="AM17" s="77">
        <f t="shared" si="7"/>
        <v>286300</v>
      </c>
      <c r="AN17" s="77">
        <f t="shared" si="7"/>
        <v>0</v>
      </c>
      <c r="AO17" s="77">
        <f t="shared" si="7"/>
        <v>0</v>
      </c>
      <c r="AP17" s="77">
        <f t="shared" si="7"/>
        <v>286300</v>
      </c>
      <c r="AQ17" s="77">
        <f t="shared" si="7"/>
        <v>286300</v>
      </c>
      <c r="AR17" s="77">
        <f t="shared" si="7"/>
        <v>0</v>
      </c>
      <c r="AS17" s="77">
        <f t="shared" si="7"/>
        <v>0</v>
      </c>
      <c r="AT17" s="77">
        <f t="shared" si="7"/>
        <v>0</v>
      </c>
      <c r="AU17" s="77">
        <f t="shared" si="7"/>
        <v>0</v>
      </c>
      <c r="AV17" s="77">
        <f t="shared" si="7"/>
        <v>0</v>
      </c>
      <c r="AW17" s="77">
        <f t="shared" si="7"/>
        <v>0</v>
      </c>
      <c r="AX17" s="77">
        <f t="shared" si="7"/>
        <v>286300</v>
      </c>
      <c r="AY17" s="77">
        <f t="shared" si="7"/>
        <v>286300</v>
      </c>
      <c r="AZ17" s="77">
        <f t="shared" si="7"/>
        <v>0</v>
      </c>
      <c r="BA17" s="77">
        <f t="shared" si="7"/>
        <v>0</v>
      </c>
      <c r="BB17" s="103">
        <v>0</v>
      </c>
      <c r="BC17" s="103">
        <v>0</v>
      </c>
    </row>
    <row r="18" spans="1:55" s="11" customFormat="1" ht="30" hidden="1" x14ac:dyDescent="0.25">
      <c r="A18" s="15" t="s">
        <v>647</v>
      </c>
      <c r="B18" s="12">
        <v>51</v>
      </c>
      <c r="C18" s="12">
        <v>0</v>
      </c>
      <c r="D18" s="63" t="s">
        <v>328</v>
      </c>
      <c r="E18" s="12">
        <v>851</v>
      </c>
      <c r="F18" s="62" t="s">
        <v>328</v>
      </c>
      <c r="G18" s="62" t="s">
        <v>379</v>
      </c>
      <c r="H18" s="63" t="s">
        <v>682</v>
      </c>
      <c r="I18" s="63" t="s">
        <v>336</v>
      </c>
      <c r="J18" s="77">
        <f>'3.ВС'!J19</f>
        <v>286300</v>
      </c>
      <c r="K18" s="77">
        <f>'3.ВС'!K19</f>
        <v>286300</v>
      </c>
      <c r="L18" s="77">
        <f>'3.ВС'!L19</f>
        <v>0</v>
      </c>
      <c r="M18" s="77">
        <f>'3.ВС'!M19</f>
        <v>0</v>
      </c>
      <c r="N18" s="77">
        <f>'3.ВС'!N19</f>
        <v>24230</v>
      </c>
      <c r="O18" s="77">
        <f>'3.ВС'!O19</f>
        <v>24230</v>
      </c>
      <c r="P18" s="77">
        <f>'3.ВС'!P19</f>
        <v>0</v>
      </c>
      <c r="Q18" s="77">
        <f>'3.ВС'!Q19</f>
        <v>0</v>
      </c>
      <c r="R18" s="77">
        <f>'3.ВС'!R19</f>
        <v>310530</v>
      </c>
      <c r="S18" s="77">
        <f>'3.ВС'!S19</f>
        <v>310530</v>
      </c>
      <c r="T18" s="77">
        <f>'3.ВС'!T19</f>
        <v>0</v>
      </c>
      <c r="U18" s="77">
        <f>'3.ВС'!U19</f>
        <v>0</v>
      </c>
      <c r="V18" s="77">
        <f>'3.ВС'!V19</f>
        <v>0</v>
      </c>
      <c r="W18" s="77">
        <f>'3.ВС'!W19</f>
        <v>0</v>
      </c>
      <c r="X18" s="77">
        <f>'3.ВС'!X19</f>
        <v>0</v>
      </c>
      <c r="Y18" s="77">
        <f>'3.ВС'!Y19</f>
        <v>0</v>
      </c>
      <c r="Z18" s="77">
        <f>'3.ВС'!Z19</f>
        <v>310530</v>
      </c>
      <c r="AA18" s="77">
        <f>'3.ВС'!AA19</f>
        <v>310530</v>
      </c>
      <c r="AB18" s="77">
        <f>'3.ВС'!AB19</f>
        <v>0</v>
      </c>
      <c r="AC18" s="77">
        <f>'3.ВС'!AC19</f>
        <v>0</v>
      </c>
      <c r="AD18" s="77">
        <f>'3.ВС'!AD19</f>
        <v>286300</v>
      </c>
      <c r="AE18" s="77">
        <f>'3.ВС'!AE19</f>
        <v>286300</v>
      </c>
      <c r="AF18" s="77">
        <f>'3.ВС'!AF19</f>
        <v>0</v>
      </c>
      <c r="AG18" s="77">
        <f>'3.ВС'!AG19</f>
        <v>0</v>
      </c>
      <c r="AH18" s="77">
        <f>'3.ВС'!AH19</f>
        <v>0</v>
      </c>
      <c r="AI18" s="77">
        <f>'3.ВС'!AI19</f>
        <v>0</v>
      </c>
      <c r="AJ18" s="77">
        <f>'3.ВС'!AJ19</f>
        <v>0</v>
      </c>
      <c r="AK18" s="77">
        <f>'3.ВС'!AK19</f>
        <v>0</v>
      </c>
      <c r="AL18" s="77">
        <f>'3.ВС'!AL19</f>
        <v>286300</v>
      </c>
      <c r="AM18" s="77">
        <f>'3.ВС'!AM19</f>
        <v>286300</v>
      </c>
      <c r="AN18" s="77">
        <f>'3.ВС'!AN19</f>
        <v>0</v>
      </c>
      <c r="AO18" s="77">
        <f>'3.ВС'!AO19</f>
        <v>0</v>
      </c>
      <c r="AP18" s="77">
        <f>'3.ВС'!AP19</f>
        <v>286300</v>
      </c>
      <c r="AQ18" s="77">
        <f>'3.ВС'!AQ19</f>
        <v>286300</v>
      </c>
      <c r="AR18" s="77">
        <f>'3.ВС'!AR19</f>
        <v>0</v>
      </c>
      <c r="AS18" s="77">
        <f>'3.ВС'!AS19</f>
        <v>0</v>
      </c>
      <c r="AT18" s="77">
        <f>'3.ВС'!AT19</f>
        <v>0</v>
      </c>
      <c r="AU18" s="77">
        <f>'3.ВС'!AU19</f>
        <v>0</v>
      </c>
      <c r="AV18" s="77">
        <f>'3.ВС'!AV19</f>
        <v>0</v>
      </c>
      <c r="AW18" s="77">
        <f>'3.ВС'!AW19</f>
        <v>0</v>
      </c>
      <c r="AX18" s="77">
        <f>'3.ВС'!AX19</f>
        <v>286300</v>
      </c>
      <c r="AY18" s="77">
        <f>'3.ВС'!AY19</f>
        <v>286300</v>
      </c>
      <c r="AZ18" s="77">
        <f>'3.ВС'!AZ19</f>
        <v>0</v>
      </c>
      <c r="BA18" s="77">
        <f>'3.ВС'!BA19</f>
        <v>0</v>
      </c>
      <c r="BB18" s="103">
        <v>0</v>
      </c>
      <c r="BC18" s="103">
        <v>0</v>
      </c>
    </row>
    <row r="19" spans="1:55" s="11" customFormat="1" ht="30" hidden="1" x14ac:dyDescent="0.25">
      <c r="A19" s="27" t="s">
        <v>337</v>
      </c>
      <c r="B19" s="12">
        <v>51</v>
      </c>
      <c r="C19" s="12">
        <v>0</v>
      </c>
      <c r="D19" s="63" t="s">
        <v>328</v>
      </c>
      <c r="E19" s="12">
        <v>851</v>
      </c>
      <c r="F19" s="62" t="s">
        <v>328</v>
      </c>
      <c r="G19" s="62" t="s">
        <v>379</v>
      </c>
      <c r="H19" s="63" t="s">
        <v>682</v>
      </c>
      <c r="I19" s="63" t="s">
        <v>338</v>
      </c>
      <c r="J19" s="77">
        <f t="shared" ref="J19:BA19" si="8">J20</f>
        <v>236080</v>
      </c>
      <c r="K19" s="77">
        <f t="shared" si="8"/>
        <v>236080</v>
      </c>
      <c r="L19" s="77">
        <f t="shared" si="8"/>
        <v>0</v>
      </c>
      <c r="M19" s="77">
        <f t="shared" si="8"/>
        <v>0</v>
      </c>
      <c r="N19" s="77">
        <f t="shared" si="8"/>
        <v>-24230</v>
      </c>
      <c r="O19" s="77">
        <f t="shared" si="8"/>
        <v>-24230</v>
      </c>
      <c r="P19" s="77">
        <f t="shared" si="8"/>
        <v>0</v>
      </c>
      <c r="Q19" s="77">
        <f t="shared" si="8"/>
        <v>0</v>
      </c>
      <c r="R19" s="77">
        <f t="shared" si="8"/>
        <v>211850</v>
      </c>
      <c r="S19" s="77">
        <f t="shared" si="8"/>
        <v>211850</v>
      </c>
      <c r="T19" s="77">
        <f t="shared" si="8"/>
        <v>0</v>
      </c>
      <c r="U19" s="77">
        <f t="shared" si="8"/>
        <v>0</v>
      </c>
      <c r="V19" s="77">
        <f t="shared" si="8"/>
        <v>0</v>
      </c>
      <c r="W19" s="77">
        <f t="shared" si="8"/>
        <v>0</v>
      </c>
      <c r="X19" s="77">
        <f t="shared" si="8"/>
        <v>0</v>
      </c>
      <c r="Y19" s="77">
        <f t="shared" si="8"/>
        <v>0</v>
      </c>
      <c r="Z19" s="77">
        <f t="shared" si="8"/>
        <v>211850</v>
      </c>
      <c r="AA19" s="77">
        <f t="shared" si="8"/>
        <v>211850</v>
      </c>
      <c r="AB19" s="77">
        <f t="shared" si="8"/>
        <v>0</v>
      </c>
      <c r="AC19" s="77">
        <f t="shared" si="8"/>
        <v>0</v>
      </c>
      <c r="AD19" s="77">
        <f t="shared" si="8"/>
        <v>236080</v>
      </c>
      <c r="AE19" s="77">
        <f t="shared" si="8"/>
        <v>236080</v>
      </c>
      <c r="AF19" s="77">
        <f t="shared" si="8"/>
        <v>0</v>
      </c>
      <c r="AG19" s="77">
        <f t="shared" si="8"/>
        <v>0</v>
      </c>
      <c r="AH19" s="77">
        <f t="shared" si="8"/>
        <v>0</v>
      </c>
      <c r="AI19" s="77">
        <f t="shared" si="8"/>
        <v>0</v>
      </c>
      <c r="AJ19" s="77">
        <f t="shared" si="8"/>
        <v>0</v>
      </c>
      <c r="AK19" s="77">
        <f t="shared" si="8"/>
        <v>0</v>
      </c>
      <c r="AL19" s="77">
        <f t="shared" si="8"/>
        <v>236080</v>
      </c>
      <c r="AM19" s="77">
        <f t="shared" si="8"/>
        <v>236080</v>
      </c>
      <c r="AN19" s="77">
        <f t="shared" si="8"/>
        <v>0</v>
      </c>
      <c r="AO19" s="77">
        <f t="shared" si="8"/>
        <v>0</v>
      </c>
      <c r="AP19" s="77">
        <f t="shared" si="8"/>
        <v>236080</v>
      </c>
      <c r="AQ19" s="77">
        <f t="shared" si="8"/>
        <v>236080</v>
      </c>
      <c r="AR19" s="77">
        <f t="shared" si="8"/>
        <v>0</v>
      </c>
      <c r="AS19" s="77">
        <f t="shared" si="8"/>
        <v>0</v>
      </c>
      <c r="AT19" s="77">
        <f t="shared" si="8"/>
        <v>0</v>
      </c>
      <c r="AU19" s="77">
        <f t="shared" si="8"/>
        <v>0</v>
      </c>
      <c r="AV19" s="77">
        <f t="shared" si="8"/>
        <v>0</v>
      </c>
      <c r="AW19" s="77">
        <f t="shared" si="8"/>
        <v>0</v>
      </c>
      <c r="AX19" s="77">
        <f t="shared" si="8"/>
        <v>236080</v>
      </c>
      <c r="AY19" s="77">
        <f t="shared" si="8"/>
        <v>236080</v>
      </c>
      <c r="AZ19" s="77">
        <f t="shared" si="8"/>
        <v>0</v>
      </c>
      <c r="BA19" s="77">
        <f t="shared" si="8"/>
        <v>0</v>
      </c>
      <c r="BB19" s="103">
        <v>0</v>
      </c>
      <c r="BC19" s="103">
        <v>0</v>
      </c>
    </row>
    <row r="20" spans="1:55" s="11" customFormat="1" ht="45" hidden="1" x14ac:dyDescent="0.25">
      <c r="A20" s="27" t="s">
        <v>339</v>
      </c>
      <c r="B20" s="12">
        <v>51</v>
      </c>
      <c r="C20" s="12">
        <v>0</v>
      </c>
      <c r="D20" s="63" t="s">
        <v>328</v>
      </c>
      <c r="E20" s="12">
        <v>851</v>
      </c>
      <c r="F20" s="62" t="s">
        <v>328</v>
      </c>
      <c r="G20" s="62" t="s">
        <v>379</v>
      </c>
      <c r="H20" s="63" t="s">
        <v>682</v>
      </c>
      <c r="I20" s="63" t="s">
        <v>340</v>
      </c>
      <c r="J20" s="77">
        <f>'3.ВС'!J21</f>
        <v>236080</v>
      </c>
      <c r="K20" s="77">
        <f>'3.ВС'!K21</f>
        <v>236080</v>
      </c>
      <c r="L20" s="77">
        <f>'3.ВС'!L21</f>
        <v>0</v>
      </c>
      <c r="M20" s="77">
        <f>'3.ВС'!M21</f>
        <v>0</v>
      </c>
      <c r="N20" s="77">
        <f>'3.ВС'!N21</f>
        <v>-24230</v>
      </c>
      <c r="O20" s="77">
        <f>'3.ВС'!O21</f>
        <v>-24230</v>
      </c>
      <c r="P20" s="77">
        <f>'3.ВС'!P21</f>
        <v>0</v>
      </c>
      <c r="Q20" s="77">
        <f>'3.ВС'!Q21</f>
        <v>0</v>
      </c>
      <c r="R20" s="77">
        <f>'3.ВС'!R21</f>
        <v>211850</v>
      </c>
      <c r="S20" s="77">
        <f>'3.ВС'!S21</f>
        <v>211850</v>
      </c>
      <c r="T20" s="77">
        <f>'3.ВС'!T21</f>
        <v>0</v>
      </c>
      <c r="U20" s="77">
        <f>'3.ВС'!U21</f>
        <v>0</v>
      </c>
      <c r="V20" s="77">
        <f>'3.ВС'!V21</f>
        <v>0</v>
      </c>
      <c r="W20" s="77">
        <f>'3.ВС'!W21</f>
        <v>0</v>
      </c>
      <c r="X20" s="77">
        <f>'3.ВС'!X21</f>
        <v>0</v>
      </c>
      <c r="Y20" s="77">
        <f>'3.ВС'!Y21</f>
        <v>0</v>
      </c>
      <c r="Z20" s="77">
        <f>'3.ВС'!Z21</f>
        <v>211850</v>
      </c>
      <c r="AA20" s="77">
        <f>'3.ВС'!AA21</f>
        <v>211850</v>
      </c>
      <c r="AB20" s="77">
        <f>'3.ВС'!AB21</f>
        <v>0</v>
      </c>
      <c r="AC20" s="77">
        <f>'3.ВС'!AC21</f>
        <v>0</v>
      </c>
      <c r="AD20" s="77">
        <f>'3.ВС'!AD21</f>
        <v>236080</v>
      </c>
      <c r="AE20" s="77">
        <f>'3.ВС'!AE21</f>
        <v>236080</v>
      </c>
      <c r="AF20" s="77">
        <f>'3.ВС'!AF21</f>
        <v>0</v>
      </c>
      <c r="AG20" s="77">
        <f>'3.ВС'!AG21</f>
        <v>0</v>
      </c>
      <c r="AH20" s="77">
        <f>'3.ВС'!AH21</f>
        <v>0</v>
      </c>
      <c r="AI20" s="77">
        <f>'3.ВС'!AI21</f>
        <v>0</v>
      </c>
      <c r="AJ20" s="77">
        <f>'3.ВС'!AJ21</f>
        <v>0</v>
      </c>
      <c r="AK20" s="77">
        <f>'3.ВС'!AK21</f>
        <v>0</v>
      </c>
      <c r="AL20" s="77">
        <f>'3.ВС'!AL21</f>
        <v>236080</v>
      </c>
      <c r="AM20" s="77">
        <f>'3.ВС'!AM21</f>
        <v>236080</v>
      </c>
      <c r="AN20" s="77">
        <f>'3.ВС'!AN21</f>
        <v>0</v>
      </c>
      <c r="AO20" s="77">
        <f>'3.ВС'!AO21</f>
        <v>0</v>
      </c>
      <c r="AP20" s="77">
        <f>'3.ВС'!AP21</f>
        <v>236080</v>
      </c>
      <c r="AQ20" s="77">
        <f>'3.ВС'!AQ21</f>
        <v>236080</v>
      </c>
      <c r="AR20" s="77">
        <f>'3.ВС'!AR21</f>
        <v>0</v>
      </c>
      <c r="AS20" s="77">
        <f>'3.ВС'!AS21</f>
        <v>0</v>
      </c>
      <c r="AT20" s="77">
        <f>'3.ВС'!AT21</f>
        <v>0</v>
      </c>
      <c r="AU20" s="77">
        <f>'3.ВС'!AU21</f>
        <v>0</v>
      </c>
      <c r="AV20" s="77">
        <f>'3.ВС'!AV21</f>
        <v>0</v>
      </c>
      <c r="AW20" s="77">
        <f>'3.ВС'!AW21</f>
        <v>0</v>
      </c>
      <c r="AX20" s="77">
        <f>'3.ВС'!AX21</f>
        <v>236080</v>
      </c>
      <c r="AY20" s="77">
        <f>'3.ВС'!AY21</f>
        <v>236080</v>
      </c>
      <c r="AZ20" s="77">
        <f>'3.ВС'!AZ21</f>
        <v>0</v>
      </c>
      <c r="BA20" s="77">
        <f>'3.ВС'!BA21</f>
        <v>0</v>
      </c>
      <c r="BB20" s="103">
        <v>0</v>
      </c>
      <c r="BC20" s="103">
        <v>0</v>
      </c>
    </row>
    <row r="21" spans="1:55" s="11" customFormat="1" ht="210" hidden="1" x14ac:dyDescent="0.25">
      <c r="A21" s="61" t="s">
        <v>343</v>
      </c>
      <c r="B21" s="12">
        <v>51</v>
      </c>
      <c r="C21" s="12">
        <v>0</v>
      </c>
      <c r="D21" s="63" t="s">
        <v>328</v>
      </c>
      <c r="E21" s="12">
        <v>851</v>
      </c>
      <c r="F21" s="62" t="s">
        <v>328</v>
      </c>
      <c r="G21" s="62" t="s">
        <v>379</v>
      </c>
      <c r="H21" s="63" t="s">
        <v>683</v>
      </c>
      <c r="I21" s="63"/>
      <c r="J21" s="77">
        <f>J22+J24</f>
        <v>400</v>
      </c>
      <c r="K21" s="77">
        <f t="shared" ref="K21:BA21" si="9">K22+K24</f>
        <v>200</v>
      </c>
      <c r="L21" s="77">
        <f t="shared" si="9"/>
        <v>0</v>
      </c>
      <c r="M21" s="77">
        <f t="shared" si="9"/>
        <v>200</v>
      </c>
      <c r="N21" s="77">
        <f t="shared" si="9"/>
        <v>0</v>
      </c>
      <c r="O21" s="77">
        <f t="shared" si="9"/>
        <v>0</v>
      </c>
      <c r="P21" s="77">
        <f t="shared" si="9"/>
        <v>0</v>
      </c>
      <c r="Q21" s="77">
        <f t="shared" si="9"/>
        <v>0</v>
      </c>
      <c r="R21" s="77">
        <f t="shared" si="9"/>
        <v>400</v>
      </c>
      <c r="S21" s="77">
        <f t="shared" si="9"/>
        <v>200</v>
      </c>
      <c r="T21" s="77">
        <f t="shared" si="9"/>
        <v>0</v>
      </c>
      <c r="U21" s="77">
        <f t="shared" si="9"/>
        <v>200</v>
      </c>
      <c r="V21" s="77">
        <f t="shared" si="9"/>
        <v>0</v>
      </c>
      <c r="W21" s="77">
        <f t="shared" si="9"/>
        <v>0</v>
      </c>
      <c r="X21" s="77">
        <f t="shared" si="9"/>
        <v>0</v>
      </c>
      <c r="Y21" s="77">
        <f t="shared" si="9"/>
        <v>0</v>
      </c>
      <c r="Z21" s="77">
        <f t="shared" si="9"/>
        <v>400</v>
      </c>
      <c r="AA21" s="77">
        <f t="shared" si="9"/>
        <v>200</v>
      </c>
      <c r="AB21" s="77">
        <f t="shared" si="9"/>
        <v>0</v>
      </c>
      <c r="AC21" s="77">
        <f t="shared" si="9"/>
        <v>200</v>
      </c>
      <c r="AD21" s="77">
        <f t="shared" si="9"/>
        <v>400</v>
      </c>
      <c r="AE21" s="77">
        <f t="shared" si="9"/>
        <v>200</v>
      </c>
      <c r="AF21" s="77">
        <f t="shared" si="9"/>
        <v>0</v>
      </c>
      <c r="AG21" s="77">
        <f t="shared" si="9"/>
        <v>200</v>
      </c>
      <c r="AH21" s="77">
        <f t="shared" si="9"/>
        <v>0</v>
      </c>
      <c r="AI21" s="77">
        <f t="shared" si="9"/>
        <v>0</v>
      </c>
      <c r="AJ21" s="77">
        <f t="shared" si="9"/>
        <v>0</v>
      </c>
      <c r="AK21" s="77">
        <f t="shared" si="9"/>
        <v>0</v>
      </c>
      <c r="AL21" s="77">
        <f t="shared" si="9"/>
        <v>400</v>
      </c>
      <c r="AM21" s="77">
        <f t="shared" si="9"/>
        <v>200</v>
      </c>
      <c r="AN21" s="77">
        <f t="shared" si="9"/>
        <v>0</v>
      </c>
      <c r="AO21" s="77">
        <f t="shared" si="9"/>
        <v>200</v>
      </c>
      <c r="AP21" s="77">
        <f t="shared" si="9"/>
        <v>400</v>
      </c>
      <c r="AQ21" s="77">
        <f t="shared" si="9"/>
        <v>200</v>
      </c>
      <c r="AR21" s="77">
        <f t="shared" si="9"/>
        <v>0</v>
      </c>
      <c r="AS21" s="77">
        <f t="shared" si="9"/>
        <v>200</v>
      </c>
      <c r="AT21" s="77">
        <f t="shared" si="9"/>
        <v>0</v>
      </c>
      <c r="AU21" s="77">
        <f t="shared" si="9"/>
        <v>0</v>
      </c>
      <c r="AV21" s="77">
        <f t="shared" si="9"/>
        <v>0</v>
      </c>
      <c r="AW21" s="77">
        <f t="shared" si="9"/>
        <v>0</v>
      </c>
      <c r="AX21" s="77">
        <f t="shared" si="9"/>
        <v>400</v>
      </c>
      <c r="AY21" s="77">
        <f t="shared" si="9"/>
        <v>200</v>
      </c>
      <c r="AZ21" s="77">
        <f t="shared" si="9"/>
        <v>0</v>
      </c>
      <c r="BA21" s="77">
        <f t="shared" si="9"/>
        <v>200</v>
      </c>
      <c r="BB21" s="103">
        <v>0</v>
      </c>
      <c r="BC21" s="103">
        <v>0</v>
      </c>
    </row>
    <row r="22" spans="1:55" s="11" customFormat="1" ht="30" hidden="1" x14ac:dyDescent="0.25">
      <c r="A22" s="61" t="s">
        <v>337</v>
      </c>
      <c r="B22" s="12">
        <v>51</v>
      </c>
      <c r="C22" s="12">
        <v>0</v>
      </c>
      <c r="D22" s="63" t="s">
        <v>328</v>
      </c>
      <c r="E22" s="12">
        <v>851</v>
      </c>
      <c r="F22" s="62" t="s">
        <v>328</v>
      </c>
      <c r="G22" s="62" t="s">
        <v>379</v>
      </c>
      <c r="H22" s="63" t="s">
        <v>683</v>
      </c>
      <c r="I22" s="63" t="s">
        <v>338</v>
      </c>
      <c r="J22" s="77">
        <f>J23</f>
        <v>200</v>
      </c>
      <c r="K22" s="77">
        <f t="shared" ref="K22:BA22" si="10">K23</f>
        <v>0</v>
      </c>
      <c r="L22" s="77">
        <f t="shared" si="10"/>
        <v>0</v>
      </c>
      <c r="M22" s="77">
        <f t="shared" si="10"/>
        <v>200</v>
      </c>
      <c r="N22" s="77">
        <f t="shared" si="10"/>
        <v>0</v>
      </c>
      <c r="O22" s="77">
        <f t="shared" si="10"/>
        <v>0</v>
      </c>
      <c r="P22" s="77">
        <f t="shared" si="10"/>
        <v>0</v>
      </c>
      <c r="Q22" s="77">
        <f t="shared" si="10"/>
        <v>0</v>
      </c>
      <c r="R22" s="77">
        <f t="shared" si="10"/>
        <v>200</v>
      </c>
      <c r="S22" s="77">
        <f t="shared" si="10"/>
        <v>0</v>
      </c>
      <c r="T22" s="77">
        <f t="shared" si="10"/>
        <v>0</v>
      </c>
      <c r="U22" s="77">
        <f t="shared" si="10"/>
        <v>200</v>
      </c>
      <c r="V22" s="77">
        <f t="shared" si="10"/>
        <v>0</v>
      </c>
      <c r="W22" s="77">
        <f t="shared" si="10"/>
        <v>0</v>
      </c>
      <c r="X22" s="77">
        <f t="shared" si="10"/>
        <v>0</v>
      </c>
      <c r="Y22" s="77">
        <f t="shared" si="10"/>
        <v>0</v>
      </c>
      <c r="Z22" s="77">
        <f t="shared" si="10"/>
        <v>200</v>
      </c>
      <c r="AA22" s="77">
        <f t="shared" si="10"/>
        <v>0</v>
      </c>
      <c r="AB22" s="77">
        <f t="shared" si="10"/>
        <v>0</v>
      </c>
      <c r="AC22" s="77">
        <f t="shared" si="10"/>
        <v>200</v>
      </c>
      <c r="AD22" s="77">
        <f t="shared" si="10"/>
        <v>200</v>
      </c>
      <c r="AE22" s="77">
        <f t="shared" si="10"/>
        <v>0</v>
      </c>
      <c r="AF22" s="77">
        <f t="shared" si="10"/>
        <v>0</v>
      </c>
      <c r="AG22" s="77">
        <f t="shared" si="10"/>
        <v>200</v>
      </c>
      <c r="AH22" s="77">
        <f t="shared" si="10"/>
        <v>0</v>
      </c>
      <c r="AI22" s="77">
        <f t="shared" si="10"/>
        <v>0</v>
      </c>
      <c r="AJ22" s="77">
        <f t="shared" si="10"/>
        <v>0</v>
      </c>
      <c r="AK22" s="77">
        <f t="shared" si="10"/>
        <v>0</v>
      </c>
      <c r="AL22" s="77">
        <f t="shared" si="10"/>
        <v>200</v>
      </c>
      <c r="AM22" s="77">
        <f t="shared" si="10"/>
        <v>0</v>
      </c>
      <c r="AN22" s="77">
        <f t="shared" si="10"/>
        <v>0</v>
      </c>
      <c r="AO22" s="77">
        <f t="shared" si="10"/>
        <v>200</v>
      </c>
      <c r="AP22" s="77">
        <f t="shared" si="10"/>
        <v>200</v>
      </c>
      <c r="AQ22" s="77">
        <f t="shared" si="10"/>
        <v>0</v>
      </c>
      <c r="AR22" s="77">
        <f t="shared" si="10"/>
        <v>0</v>
      </c>
      <c r="AS22" s="77">
        <f t="shared" si="10"/>
        <v>200</v>
      </c>
      <c r="AT22" s="77">
        <f t="shared" si="10"/>
        <v>0</v>
      </c>
      <c r="AU22" s="77">
        <f t="shared" si="10"/>
        <v>0</v>
      </c>
      <c r="AV22" s="77">
        <f t="shared" si="10"/>
        <v>0</v>
      </c>
      <c r="AW22" s="77">
        <f t="shared" si="10"/>
        <v>0</v>
      </c>
      <c r="AX22" s="77">
        <f t="shared" si="10"/>
        <v>200</v>
      </c>
      <c r="AY22" s="77">
        <f t="shared" si="10"/>
        <v>0</v>
      </c>
      <c r="AZ22" s="77">
        <f t="shared" si="10"/>
        <v>0</v>
      </c>
      <c r="BA22" s="77">
        <f t="shared" si="10"/>
        <v>200</v>
      </c>
      <c r="BB22" s="103">
        <v>0</v>
      </c>
      <c r="BC22" s="103">
        <v>0</v>
      </c>
    </row>
    <row r="23" spans="1:55" s="11" customFormat="1" ht="45" hidden="1" x14ac:dyDescent="0.25">
      <c r="A23" s="61" t="s">
        <v>339</v>
      </c>
      <c r="B23" s="12">
        <v>51</v>
      </c>
      <c r="C23" s="12">
        <v>0</v>
      </c>
      <c r="D23" s="63" t="s">
        <v>328</v>
      </c>
      <c r="E23" s="12">
        <v>851</v>
      </c>
      <c r="F23" s="62" t="s">
        <v>328</v>
      </c>
      <c r="G23" s="62" t="s">
        <v>379</v>
      </c>
      <c r="H23" s="63" t="s">
        <v>683</v>
      </c>
      <c r="I23" s="63" t="s">
        <v>340</v>
      </c>
      <c r="J23" s="77">
        <f>'3.ВС'!J24</f>
        <v>200</v>
      </c>
      <c r="K23" s="77">
        <f>'3.ВС'!K24</f>
        <v>0</v>
      </c>
      <c r="L23" s="77">
        <f>'3.ВС'!L24</f>
        <v>0</v>
      </c>
      <c r="M23" s="77">
        <f>'3.ВС'!M24</f>
        <v>200</v>
      </c>
      <c r="N23" s="77">
        <f>'3.ВС'!N24</f>
        <v>0</v>
      </c>
      <c r="O23" s="77">
        <f>'3.ВС'!O24</f>
        <v>0</v>
      </c>
      <c r="P23" s="77">
        <f>'3.ВС'!P24</f>
        <v>0</v>
      </c>
      <c r="Q23" s="77">
        <f>'3.ВС'!Q24</f>
        <v>0</v>
      </c>
      <c r="R23" s="77">
        <f>'3.ВС'!R24</f>
        <v>200</v>
      </c>
      <c r="S23" s="77">
        <f>'3.ВС'!S24</f>
        <v>0</v>
      </c>
      <c r="T23" s="77">
        <f>'3.ВС'!T24</f>
        <v>0</v>
      </c>
      <c r="U23" s="77">
        <f>'3.ВС'!U24</f>
        <v>200</v>
      </c>
      <c r="V23" s="77">
        <f>'3.ВС'!V24</f>
        <v>0</v>
      </c>
      <c r="W23" s="77">
        <f>'3.ВС'!W24</f>
        <v>0</v>
      </c>
      <c r="X23" s="77">
        <f>'3.ВС'!X24</f>
        <v>0</v>
      </c>
      <c r="Y23" s="77">
        <f>'3.ВС'!Y24</f>
        <v>0</v>
      </c>
      <c r="Z23" s="77">
        <f>'3.ВС'!Z24</f>
        <v>200</v>
      </c>
      <c r="AA23" s="77">
        <f>'3.ВС'!AA24</f>
        <v>0</v>
      </c>
      <c r="AB23" s="77">
        <f>'3.ВС'!AB24</f>
        <v>0</v>
      </c>
      <c r="AC23" s="77">
        <f>'3.ВС'!AC24</f>
        <v>200</v>
      </c>
      <c r="AD23" s="77">
        <f>'3.ВС'!AD24</f>
        <v>200</v>
      </c>
      <c r="AE23" s="77">
        <f>'3.ВС'!AE24</f>
        <v>0</v>
      </c>
      <c r="AF23" s="77">
        <f>'3.ВС'!AF24</f>
        <v>0</v>
      </c>
      <c r="AG23" s="77">
        <f>'3.ВС'!AG24</f>
        <v>200</v>
      </c>
      <c r="AH23" s="77">
        <f>'3.ВС'!AH24</f>
        <v>0</v>
      </c>
      <c r="AI23" s="77">
        <f>'3.ВС'!AI24</f>
        <v>0</v>
      </c>
      <c r="AJ23" s="77">
        <f>'3.ВС'!AJ24</f>
        <v>0</v>
      </c>
      <c r="AK23" s="77">
        <f>'3.ВС'!AK24</f>
        <v>0</v>
      </c>
      <c r="AL23" s="77">
        <f>'3.ВС'!AL24</f>
        <v>200</v>
      </c>
      <c r="AM23" s="77">
        <f>'3.ВС'!AM24</f>
        <v>0</v>
      </c>
      <c r="AN23" s="77">
        <f>'3.ВС'!AN24</f>
        <v>0</v>
      </c>
      <c r="AO23" s="77">
        <f>'3.ВС'!AO24</f>
        <v>200</v>
      </c>
      <c r="AP23" s="77">
        <f>'3.ВС'!AP24</f>
        <v>200</v>
      </c>
      <c r="AQ23" s="77">
        <f>'3.ВС'!AQ24</f>
        <v>0</v>
      </c>
      <c r="AR23" s="77">
        <f>'3.ВС'!AR24</f>
        <v>0</v>
      </c>
      <c r="AS23" s="77">
        <f>'3.ВС'!AS24</f>
        <v>200</v>
      </c>
      <c r="AT23" s="77">
        <f>'3.ВС'!AT24</f>
        <v>0</v>
      </c>
      <c r="AU23" s="77">
        <f>'3.ВС'!AU24</f>
        <v>0</v>
      </c>
      <c r="AV23" s="77">
        <f>'3.ВС'!AV24</f>
        <v>0</v>
      </c>
      <c r="AW23" s="77">
        <f>'3.ВС'!AW24</f>
        <v>0</v>
      </c>
      <c r="AX23" s="77">
        <f>'3.ВС'!AX24</f>
        <v>200</v>
      </c>
      <c r="AY23" s="77">
        <f>'3.ВС'!AY24</f>
        <v>0</v>
      </c>
      <c r="AZ23" s="77">
        <f>'3.ВС'!AZ24</f>
        <v>0</v>
      </c>
      <c r="BA23" s="77">
        <f>'3.ВС'!BA24</f>
        <v>200</v>
      </c>
      <c r="BB23" s="103">
        <v>0</v>
      </c>
      <c r="BC23" s="103">
        <v>0</v>
      </c>
    </row>
    <row r="24" spans="1:55" s="11" customFormat="1" hidden="1" x14ac:dyDescent="0.25">
      <c r="A24" s="15" t="s">
        <v>345</v>
      </c>
      <c r="B24" s="12">
        <v>51</v>
      </c>
      <c r="C24" s="12">
        <v>0</v>
      </c>
      <c r="D24" s="63" t="s">
        <v>328</v>
      </c>
      <c r="E24" s="12">
        <v>851</v>
      </c>
      <c r="F24" s="62" t="s">
        <v>328</v>
      </c>
      <c r="G24" s="62" t="s">
        <v>379</v>
      </c>
      <c r="H24" s="63" t="s">
        <v>683</v>
      </c>
      <c r="I24" s="63" t="s">
        <v>346</v>
      </c>
      <c r="J24" s="77">
        <f t="shared" ref="J24:BA24" si="11">J25</f>
        <v>200</v>
      </c>
      <c r="K24" s="77">
        <f t="shared" si="11"/>
        <v>200</v>
      </c>
      <c r="L24" s="77">
        <f t="shared" si="11"/>
        <v>0</v>
      </c>
      <c r="M24" s="77">
        <f t="shared" si="11"/>
        <v>0</v>
      </c>
      <c r="N24" s="77">
        <f t="shared" si="11"/>
        <v>0</v>
      </c>
      <c r="O24" s="77">
        <f t="shared" si="11"/>
        <v>0</v>
      </c>
      <c r="P24" s="77">
        <f t="shared" si="11"/>
        <v>0</v>
      </c>
      <c r="Q24" s="77">
        <f t="shared" si="11"/>
        <v>0</v>
      </c>
      <c r="R24" s="77">
        <f t="shared" si="11"/>
        <v>200</v>
      </c>
      <c r="S24" s="77">
        <f t="shared" si="11"/>
        <v>200</v>
      </c>
      <c r="T24" s="77">
        <f t="shared" si="11"/>
        <v>0</v>
      </c>
      <c r="U24" s="77">
        <f t="shared" si="11"/>
        <v>0</v>
      </c>
      <c r="V24" s="77">
        <f t="shared" si="11"/>
        <v>0</v>
      </c>
      <c r="W24" s="77">
        <f t="shared" si="11"/>
        <v>0</v>
      </c>
      <c r="X24" s="77">
        <f t="shared" si="11"/>
        <v>0</v>
      </c>
      <c r="Y24" s="77">
        <f t="shared" si="11"/>
        <v>0</v>
      </c>
      <c r="Z24" s="77">
        <f t="shared" si="11"/>
        <v>200</v>
      </c>
      <c r="AA24" s="77">
        <f t="shared" si="11"/>
        <v>200</v>
      </c>
      <c r="AB24" s="77">
        <f t="shared" si="11"/>
        <v>0</v>
      </c>
      <c r="AC24" s="77">
        <f t="shared" si="11"/>
        <v>0</v>
      </c>
      <c r="AD24" s="77">
        <f t="shared" si="11"/>
        <v>200</v>
      </c>
      <c r="AE24" s="77">
        <f t="shared" si="11"/>
        <v>200</v>
      </c>
      <c r="AF24" s="77">
        <f t="shared" si="11"/>
        <v>0</v>
      </c>
      <c r="AG24" s="77">
        <f t="shared" si="11"/>
        <v>0</v>
      </c>
      <c r="AH24" s="77">
        <f t="shared" si="11"/>
        <v>0</v>
      </c>
      <c r="AI24" s="77">
        <f t="shared" si="11"/>
        <v>0</v>
      </c>
      <c r="AJ24" s="77">
        <f t="shared" si="11"/>
        <v>0</v>
      </c>
      <c r="AK24" s="77">
        <f t="shared" si="11"/>
        <v>0</v>
      </c>
      <c r="AL24" s="77">
        <f t="shared" si="11"/>
        <v>200</v>
      </c>
      <c r="AM24" s="77">
        <f t="shared" si="11"/>
        <v>200</v>
      </c>
      <c r="AN24" s="77">
        <f t="shared" si="11"/>
        <v>0</v>
      </c>
      <c r="AO24" s="77">
        <f t="shared" si="11"/>
        <v>0</v>
      </c>
      <c r="AP24" s="77">
        <f t="shared" si="11"/>
        <v>200</v>
      </c>
      <c r="AQ24" s="77">
        <f t="shared" si="11"/>
        <v>200</v>
      </c>
      <c r="AR24" s="77">
        <f t="shared" si="11"/>
        <v>0</v>
      </c>
      <c r="AS24" s="77">
        <f t="shared" si="11"/>
        <v>0</v>
      </c>
      <c r="AT24" s="77">
        <f t="shared" si="11"/>
        <v>0</v>
      </c>
      <c r="AU24" s="77">
        <f t="shared" si="11"/>
        <v>0</v>
      </c>
      <c r="AV24" s="77">
        <f t="shared" si="11"/>
        <v>0</v>
      </c>
      <c r="AW24" s="77">
        <f t="shared" si="11"/>
        <v>0</v>
      </c>
      <c r="AX24" s="77">
        <f t="shared" si="11"/>
        <v>200</v>
      </c>
      <c r="AY24" s="77">
        <f t="shared" si="11"/>
        <v>200</v>
      </c>
      <c r="AZ24" s="77">
        <f t="shared" si="11"/>
        <v>0</v>
      </c>
      <c r="BA24" s="77">
        <f t="shared" si="11"/>
        <v>0</v>
      </c>
      <c r="BB24" s="103">
        <v>0</v>
      </c>
      <c r="BC24" s="103">
        <v>0</v>
      </c>
    </row>
    <row r="25" spans="1:55" s="11" customFormat="1" hidden="1" x14ac:dyDescent="0.25">
      <c r="A25" s="15" t="s">
        <v>347</v>
      </c>
      <c r="B25" s="12">
        <v>51</v>
      </c>
      <c r="C25" s="12">
        <v>0</v>
      </c>
      <c r="D25" s="63" t="s">
        <v>328</v>
      </c>
      <c r="E25" s="12">
        <v>851</v>
      </c>
      <c r="F25" s="62" t="s">
        <v>328</v>
      </c>
      <c r="G25" s="62" t="s">
        <v>379</v>
      </c>
      <c r="H25" s="63" t="s">
        <v>683</v>
      </c>
      <c r="I25" s="63" t="s">
        <v>348</v>
      </c>
      <c r="J25" s="77">
        <f>'3.ВС'!J26</f>
        <v>200</v>
      </c>
      <c r="K25" s="77">
        <f>'3.ВС'!K26</f>
        <v>200</v>
      </c>
      <c r="L25" s="77">
        <f>'3.ВС'!L26</f>
        <v>0</v>
      </c>
      <c r="M25" s="77">
        <f>'3.ВС'!M26</f>
        <v>0</v>
      </c>
      <c r="N25" s="77">
        <f>'3.ВС'!N26</f>
        <v>0</v>
      </c>
      <c r="O25" s="77">
        <f>'3.ВС'!O26</f>
        <v>0</v>
      </c>
      <c r="P25" s="77">
        <f>'3.ВС'!P26</f>
        <v>0</v>
      </c>
      <c r="Q25" s="77">
        <f>'3.ВС'!Q26</f>
        <v>0</v>
      </c>
      <c r="R25" s="77">
        <f>'3.ВС'!R26</f>
        <v>200</v>
      </c>
      <c r="S25" s="77">
        <f>'3.ВС'!S26</f>
        <v>200</v>
      </c>
      <c r="T25" s="77">
        <f>'3.ВС'!T26</f>
        <v>0</v>
      </c>
      <c r="U25" s="77">
        <f>'3.ВС'!U26</f>
        <v>0</v>
      </c>
      <c r="V25" s="77">
        <f>'3.ВС'!V26</f>
        <v>0</v>
      </c>
      <c r="W25" s="77">
        <f>'3.ВС'!W26</f>
        <v>0</v>
      </c>
      <c r="X25" s="77">
        <f>'3.ВС'!X26</f>
        <v>0</v>
      </c>
      <c r="Y25" s="77">
        <f>'3.ВС'!Y26</f>
        <v>0</v>
      </c>
      <c r="Z25" s="77">
        <f>'3.ВС'!Z26</f>
        <v>200</v>
      </c>
      <c r="AA25" s="77">
        <f>'3.ВС'!AA26</f>
        <v>200</v>
      </c>
      <c r="AB25" s="77">
        <f>'3.ВС'!AB26</f>
        <v>0</v>
      </c>
      <c r="AC25" s="77">
        <f>'3.ВС'!AC26</f>
        <v>0</v>
      </c>
      <c r="AD25" s="77">
        <f>'3.ВС'!AD26</f>
        <v>200</v>
      </c>
      <c r="AE25" s="77">
        <f>'3.ВС'!AE26</f>
        <v>200</v>
      </c>
      <c r="AF25" s="77">
        <f>'3.ВС'!AF26</f>
        <v>0</v>
      </c>
      <c r="AG25" s="77">
        <f>'3.ВС'!AG26</f>
        <v>0</v>
      </c>
      <c r="AH25" s="77">
        <f>'3.ВС'!AH26</f>
        <v>0</v>
      </c>
      <c r="AI25" s="77">
        <f>'3.ВС'!AI26</f>
        <v>0</v>
      </c>
      <c r="AJ25" s="77">
        <f>'3.ВС'!AJ26</f>
        <v>0</v>
      </c>
      <c r="AK25" s="77">
        <f>'3.ВС'!AK26</f>
        <v>0</v>
      </c>
      <c r="AL25" s="77">
        <f>'3.ВС'!AL26</f>
        <v>200</v>
      </c>
      <c r="AM25" s="77">
        <f>'3.ВС'!AM26</f>
        <v>200</v>
      </c>
      <c r="AN25" s="77">
        <f>'3.ВС'!AN26</f>
        <v>0</v>
      </c>
      <c r="AO25" s="77">
        <f>'3.ВС'!AO26</f>
        <v>0</v>
      </c>
      <c r="AP25" s="77">
        <f>'3.ВС'!AP26</f>
        <v>200</v>
      </c>
      <c r="AQ25" s="77">
        <f>'3.ВС'!AQ26</f>
        <v>200</v>
      </c>
      <c r="AR25" s="77">
        <f>'3.ВС'!AR26</f>
        <v>0</v>
      </c>
      <c r="AS25" s="77">
        <f>'3.ВС'!AS26</f>
        <v>0</v>
      </c>
      <c r="AT25" s="77">
        <f>'3.ВС'!AT26</f>
        <v>0</v>
      </c>
      <c r="AU25" s="77">
        <f>'3.ВС'!AU26</f>
        <v>0</v>
      </c>
      <c r="AV25" s="77">
        <f>'3.ВС'!AV26</f>
        <v>0</v>
      </c>
      <c r="AW25" s="77">
        <f>'3.ВС'!AW26</f>
        <v>0</v>
      </c>
      <c r="AX25" s="77">
        <f>'3.ВС'!AX26</f>
        <v>200</v>
      </c>
      <c r="AY25" s="77">
        <f>'3.ВС'!AY26</f>
        <v>200</v>
      </c>
      <c r="AZ25" s="77">
        <f>'3.ВС'!AZ26</f>
        <v>0</v>
      </c>
      <c r="BA25" s="77">
        <f>'3.ВС'!BA26</f>
        <v>0</v>
      </c>
      <c r="BB25" s="103">
        <v>0</v>
      </c>
      <c r="BC25" s="103">
        <v>0</v>
      </c>
    </row>
    <row r="26" spans="1:55" s="11" customFormat="1" ht="60" hidden="1" x14ac:dyDescent="0.25">
      <c r="A26" s="148" t="s">
        <v>349</v>
      </c>
      <c r="B26" s="12">
        <v>51</v>
      </c>
      <c r="C26" s="12">
        <v>0</v>
      </c>
      <c r="D26" s="63" t="s">
        <v>328</v>
      </c>
      <c r="E26" s="12">
        <v>851</v>
      </c>
      <c r="F26" s="62" t="s">
        <v>330</v>
      </c>
      <c r="G26" s="62" t="s">
        <v>436</v>
      </c>
      <c r="H26" s="62" t="s">
        <v>684</v>
      </c>
      <c r="I26" s="62"/>
      <c r="J26" s="77">
        <f t="shared" ref="J26:BA26" si="12">J27+J29</f>
        <v>261090</v>
      </c>
      <c r="K26" s="77">
        <f t="shared" si="12"/>
        <v>261090</v>
      </c>
      <c r="L26" s="77">
        <f t="shared" si="12"/>
        <v>0</v>
      </c>
      <c r="M26" s="77">
        <f t="shared" si="12"/>
        <v>0</v>
      </c>
      <c r="N26" s="77">
        <f t="shared" si="12"/>
        <v>0</v>
      </c>
      <c r="O26" s="77">
        <f t="shared" si="12"/>
        <v>0</v>
      </c>
      <c r="P26" s="77">
        <f t="shared" si="12"/>
        <v>0</v>
      </c>
      <c r="Q26" s="77">
        <f t="shared" si="12"/>
        <v>0</v>
      </c>
      <c r="R26" s="77">
        <f t="shared" si="12"/>
        <v>261090</v>
      </c>
      <c r="S26" s="77">
        <f t="shared" si="12"/>
        <v>261090</v>
      </c>
      <c r="T26" s="77">
        <f t="shared" si="12"/>
        <v>0</v>
      </c>
      <c r="U26" s="77">
        <f t="shared" si="12"/>
        <v>0</v>
      </c>
      <c r="V26" s="77">
        <f t="shared" si="12"/>
        <v>0</v>
      </c>
      <c r="W26" s="77">
        <f t="shared" si="12"/>
        <v>0</v>
      </c>
      <c r="X26" s="77">
        <f t="shared" si="12"/>
        <v>0</v>
      </c>
      <c r="Y26" s="77">
        <f t="shared" si="12"/>
        <v>0</v>
      </c>
      <c r="Z26" s="77">
        <f t="shared" si="12"/>
        <v>261090</v>
      </c>
      <c r="AA26" s="77">
        <f t="shared" si="12"/>
        <v>261090</v>
      </c>
      <c r="AB26" s="77">
        <f t="shared" si="12"/>
        <v>0</v>
      </c>
      <c r="AC26" s="77">
        <f t="shared" si="12"/>
        <v>0</v>
      </c>
      <c r="AD26" s="77">
        <f t="shared" si="12"/>
        <v>261090</v>
      </c>
      <c r="AE26" s="77">
        <f t="shared" si="12"/>
        <v>261090</v>
      </c>
      <c r="AF26" s="77">
        <f t="shared" si="12"/>
        <v>0</v>
      </c>
      <c r="AG26" s="77">
        <f t="shared" si="12"/>
        <v>0</v>
      </c>
      <c r="AH26" s="77">
        <f t="shared" si="12"/>
        <v>0</v>
      </c>
      <c r="AI26" s="77">
        <f t="shared" si="12"/>
        <v>0</v>
      </c>
      <c r="AJ26" s="77">
        <f t="shared" si="12"/>
        <v>0</v>
      </c>
      <c r="AK26" s="77">
        <f t="shared" si="12"/>
        <v>0</v>
      </c>
      <c r="AL26" s="77">
        <f t="shared" si="12"/>
        <v>261090</v>
      </c>
      <c r="AM26" s="77">
        <f t="shared" si="12"/>
        <v>261090</v>
      </c>
      <c r="AN26" s="77">
        <f t="shared" si="12"/>
        <v>0</v>
      </c>
      <c r="AO26" s="77">
        <f t="shared" si="12"/>
        <v>0</v>
      </c>
      <c r="AP26" s="77">
        <f t="shared" si="12"/>
        <v>261090</v>
      </c>
      <c r="AQ26" s="77">
        <f t="shared" si="12"/>
        <v>261090</v>
      </c>
      <c r="AR26" s="77">
        <f t="shared" si="12"/>
        <v>0</v>
      </c>
      <c r="AS26" s="77">
        <f t="shared" si="12"/>
        <v>0</v>
      </c>
      <c r="AT26" s="77">
        <f t="shared" si="12"/>
        <v>0</v>
      </c>
      <c r="AU26" s="77">
        <f t="shared" si="12"/>
        <v>0</v>
      </c>
      <c r="AV26" s="77">
        <f t="shared" si="12"/>
        <v>0</v>
      </c>
      <c r="AW26" s="77">
        <f t="shared" si="12"/>
        <v>0</v>
      </c>
      <c r="AX26" s="77">
        <f t="shared" si="12"/>
        <v>261090</v>
      </c>
      <c r="AY26" s="77">
        <f t="shared" si="12"/>
        <v>261090</v>
      </c>
      <c r="AZ26" s="77">
        <f t="shared" si="12"/>
        <v>0</v>
      </c>
      <c r="BA26" s="77">
        <f t="shared" si="12"/>
        <v>0</v>
      </c>
      <c r="BB26" s="103">
        <v>0</v>
      </c>
      <c r="BC26" s="103">
        <v>0</v>
      </c>
    </row>
    <row r="27" spans="1:55" s="11" customFormat="1" ht="75" hidden="1" x14ac:dyDescent="0.25">
      <c r="A27" s="15" t="s">
        <v>333</v>
      </c>
      <c r="B27" s="12">
        <v>51</v>
      </c>
      <c r="C27" s="12">
        <v>0</v>
      </c>
      <c r="D27" s="63" t="s">
        <v>328</v>
      </c>
      <c r="E27" s="12">
        <v>851</v>
      </c>
      <c r="F27" s="62" t="s">
        <v>330</v>
      </c>
      <c r="G27" s="62" t="s">
        <v>436</v>
      </c>
      <c r="H27" s="62" t="s">
        <v>684</v>
      </c>
      <c r="I27" s="63" t="s">
        <v>334</v>
      </c>
      <c r="J27" s="77">
        <f t="shared" ref="J27:BA27" si="13">J28</f>
        <v>143200</v>
      </c>
      <c r="K27" s="77">
        <f t="shared" si="13"/>
        <v>143200</v>
      </c>
      <c r="L27" s="77">
        <f t="shared" si="13"/>
        <v>0</v>
      </c>
      <c r="M27" s="77">
        <f t="shared" si="13"/>
        <v>0</v>
      </c>
      <c r="N27" s="77">
        <f t="shared" si="13"/>
        <v>22550</v>
      </c>
      <c r="O27" s="77">
        <f t="shared" si="13"/>
        <v>22550</v>
      </c>
      <c r="P27" s="77">
        <f t="shared" si="13"/>
        <v>0</v>
      </c>
      <c r="Q27" s="77">
        <f t="shared" si="13"/>
        <v>0</v>
      </c>
      <c r="R27" s="77">
        <f t="shared" si="13"/>
        <v>165750</v>
      </c>
      <c r="S27" s="77">
        <f t="shared" si="13"/>
        <v>165750</v>
      </c>
      <c r="T27" s="77">
        <f t="shared" si="13"/>
        <v>0</v>
      </c>
      <c r="U27" s="77">
        <f t="shared" si="13"/>
        <v>0</v>
      </c>
      <c r="V27" s="77">
        <f t="shared" si="13"/>
        <v>0</v>
      </c>
      <c r="W27" s="77">
        <f t="shared" si="13"/>
        <v>0</v>
      </c>
      <c r="X27" s="77">
        <f t="shared" si="13"/>
        <v>0</v>
      </c>
      <c r="Y27" s="77">
        <f t="shared" si="13"/>
        <v>0</v>
      </c>
      <c r="Z27" s="77">
        <f t="shared" si="13"/>
        <v>165750</v>
      </c>
      <c r="AA27" s="77">
        <f t="shared" si="13"/>
        <v>165750</v>
      </c>
      <c r="AB27" s="77">
        <f t="shared" si="13"/>
        <v>0</v>
      </c>
      <c r="AC27" s="77">
        <f t="shared" si="13"/>
        <v>0</v>
      </c>
      <c r="AD27" s="77">
        <f t="shared" si="13"/>
        <v>143200</v>
      </c>
      <c r="AE27" s="77">
        <f t="shared" si="13"/>
        <v>143200</v>
      </c>
      <c r="AF27" s="77">
        <f t="shared" si="13"/>
        <v>0</v>
      </c>
      <c r="AG27" s="77">
        <f t="shared" si="13"/>
        <v>0</v>
      </c>
      <c r="AH27" s="77">
        <f t="shared" si="13"/>
        <v>0</v>
      </c>
      <c r="AI27" s="77">
        <f t="shared" si="13"/>
        <v>0</v>
      </c>
      <c r="AJ27" s="77">
        <f t="shared" si="13"/>
        <v>0</v>
      </c>
      <c r="AK27" s="77">
        <f t="shared" si="13"/>
        <v>0</v>
      </c>
      <c r="AL27" s="77">
        <f t="shared" si="13"/>
        <v>143200</v>
      </c>
      <c r="AM27" s="77">
        <f t="shared" si="13"/>
        <v>143200</v>
      </c>
      <c r="AN27" s="77">
        <f t="shared" si="13"/>
        <v>0</v>
      </c>
      <c r="AO27" s="77">
        <f t="shared" si="13"/>
        <v>0</v>
      </c>
      <c r="AP27" s="77">
        <f t="shared" si="13"/>
        <v>143200</v>
      </c>
      <c r="AQ27" s="77">
        <f t="shared" si="13"/>
        <v>143200</v>
      </c>
      <c r="AR27" s="77">
        <f t="shared" si="13"/>
        <v>0</v>
      </c>
      <c r="AS27" s="77">
        <f t="shared" si="13"/>
        <v>0</v>
      </c>
      <c r="AT27" s="77">
        <f t="shared" si="13"/>
        <v>0</v>
      </c>
      <c r="AU27" s="77">
        <f t="shared" si="13"/>
        <v>0</v>
      </c>
      <c r="AV27" s="77">
        <f t="shared" si="13"/>
        <v>0</v>
      </c>
      <c r="AW27" s="77">
        <f t="shared" si="13"/>
        <v>0</v>
      </c>
      <c r="AX27" s="77">
        <f t="shared" si="13"/>
        <v>143200</v>
      </c>
      <c r="AY27" s="77">
        <f t="shared" si="13"/>
        <v>143200</v>
      </c>
      <c r="AZ27" s="77">
        <f t="shared" si="13"/>
        <v>0</v>
      </c>
      <c r="BA27" s="77">
        <f t="shared" si="13"/>
        <v>0</v>
      </c>
      <c r="BB27" s="103">
        <v>0</v>
      </c>
      <c r="BC27" s="103">
        <v>0</v>
      </c>
    </row>
    <row r="28" spans="1:55" s="11" customFormat="1" ht="30" hidden="1" x14ac:dyDescent="0.25">
      <c r="A28" s="15" t="s">
        <v>647</v>
      </c>
      <c r="B28" s="12">
        <v>51</v>
      </c>
      <c r="C28" s="12">
        <v>0</v>
      </c>
      <c r="D28" s="63" t="s">
        <v>328</v>
      </c>
      <c r="E28" s="12">
        <v>851</v>
      </c>
      <c r="F28" s="62" t="s">
        <v>330</v>
      </c>
      <c r="G28" s="62" t="s">
        <v>436</v>
      </c>
      <c r="H28" s="62" t="s">
        <v>684</v>
      </c>
      <c r="I28" s="63" t="s">
        <v>336</v>
      </c>
      <c r="J28" s="77">
        <f>'3.ВС'!J29</f>
        <v>143200</v>
      </c>
      <c r="K28" s="77">
        <f>'3.ВС'!K29</f>
        <v>143200</v>
      </c>
      <c r="L28" s="77">
        <f>'3.ВС'!L29</f>
        <v>0</v>
      </c>
      <c r="M28" s="77">
        <f>'3.ВС'!M29</f>
        <v>0</v>
      </c>
      <c r="N28" s="77">
        <f>'3.ВС'!N29</f>
        <v>22550</v>
      </c>
      <c r="O28" s="77">
        <f>'3.ВС'!O29</f>
        <v>22550</v>
      </c>
      <c r="P28" s="77">
        <f>'3.ВС'!P29</f>
        <v>0</v>
      </c>
      <c r="Q28" s="77">
        <f>'3.ВС'!Q29</f>
        <v>0</v>
      </c>
      <c r="R28" s="77">
        <f>'3.ВС'!R29</f>
        <v>165750</v>
      </c>
      <c r="S28" s="77">
        <f>'3.ВС'!S29</f>
        <v>165750</v>
      </c>
      <c r="T28" s="77">
        <f>'3.ВС'!T29</f>
        <v>0</v>
      </c>
      <c r="U28" s="77">
        <f>'3.ВС'!U29</f>
        <v>0</v>
      </c>
      <c r="V28" s="77">
        <f>'3.ВС'!V29</f>
        <v>0</v>
      </c>
      <c r="W28" s="77">
        <f>'3.ВС'!W29</f>
        <v>0</v>
      </c>
      <c r="X28" s="77">
        <f>'3.ВС'!X29</f>
        <v>0</v>
      </c>
      <c r="Y28" s="77">
        <f>'3.ВС'!Y29</f>
        <v>0</v>
      </c>
      <c r="Z28" s="77">
        <f>'3.ВС'!Z29</f>
        <v>165750</v>
      </c>
      <c r="AA28" s="77">
        <f>'3.ВС'!AA29</f>
        <v>165750</v>
      </c>
      <c r="AB28" s="77">
        <f>'3.ВС'!AB29</f>
        <v>0</v>
      </c>
      <c r="AC28" s="77">
        <f>'3.ВС'!AC29</f>
        <v>0</v>
      </c>
      <c r="AD28" s="77">
        <f>'3.ВС'!AD29</f>
        <v>143200</v>
      </c>
      <c r="AE28" s="77">
        <f>'3.ВС'!AE29</f>
        <v>143200</v>
      </c>
      <c r="AF28" s="77">
        <f>'3.ВС'!AF29</f>
        <v>0</v>
      </c>
      <c r="AG28" s="77">
        <f>'3.ВС'!AG29</f>
        <v>0</v>
      </c>
      <c r="AH28" s="77">
        <f>'3.ВС'!AH29</f>
        <v>0</v>
      </c>
      <c r="AI28" s="77">
        <f>'3.ВС'!AI29</f>
        <v>0</v>
      </c>
      <c r="AJ28" s="77">
        <f>'3.ВС'!AJ29</f>
        <v>0</v>
      </c>
      <c r="AK28" s="77">
        <f>'3.ВС'!AK29</f>
        <v>0</v>
      </c>
      <c r="AL28" s="77">
        <f>'3.ВС'!AL29</f>
        <v>143200</v>
      </c>
      <c r="AM28" s="77">
        <f>'3.ВС'!AM29</f>
        <v>143200</v>
      </c>
      <c r="AN28" s="77">
        <f>'3.ВС'!AN29</f>
        <v>0</v>
      </c>
      <c r="AO28" s="77">
        <f>'3.ВС'!AO29</f>
        <v>0</v>
      </c>
      <c r="AP28" s="77">
        <f>'3.ВС'!AP29</f>
        <v>143200</v>
      </c>
      <c r="AQ28" s="77">
        <f>'3.ВС'!AQ29</f>
        <v>143200</v>
      </c>
      <c r="AR28" s="77">
        <f>'3.ВС'!AR29</f>
        <v>0</v>
      </c>
      <c r="AS28" s="77">
        <f>'3.ВС'!AS29</f>
        <v>0</v>
      </c>
      <c r="AT28" s="77">
        <f>'3.ВС'!AT29</f>
        <v>0</v>
      </c>
      <c r="AU28" s="77">
        <f>'3.ВС'!AU29</f>
        <v>0</v>
      </c>
      <c r="AV28" s="77">
        <f>'3.ВС'!AV29</f>
        <v>0</v>
      </c>
      <c r="AW28" s="77">
        <f>'3.ВС'!AW29</f>
        <v>0</v>
      </c>
      <c r="AX28" s="77">
        <f>'3.ВС'!AX29</f>
        <v>143200</v>
      </c>
      <c r="AY28" s="77">
        <f>'3.ВС'!AY29</f>
        <v>143200</v>
      </c>
      <c r="AZ28" s="77">
        <f>'3.ВС'!AZ29</f>
        <v>0</v>
      </c>
      <c r="BA28" s="77">
        <f>'3.ВС'!BA29</f>
        <v>0</v>
      </c>
      <c r="BB28" s="103">
        <v>0</v>
      </c>
      <c r="BC28" s="103">
        <v>0</v>
      </c>
    </row>
    <row r="29" spans="1:55" s="11" customFormat="1" ht="30" hidden="1" x14ac:dyDescent="0.25">
      <c r="A29" s="27" t="s">
        <v>337</v>
      </c>
      <c r="B29" s="12">
        <v>51</v>
      </c>
      <c r="C29" s="12">
        <v>0</v>
      </c>
      <c r="D29" s="63" t="s">
        <v>328</v>
      </c>
      <c r="E29" s="12">
        <v>851</v>
      </c>
      <c r="F29" s="62" t="s">
        <v>330</v>
      </c>
      <c r="G29" s="62" t="s">
        <v>436</v>
      </c>
      <c r="H29" s="62" t="s">
        <v>684</v>
      </c>
      <c r="I29" s="63" t="s">
        <v>338</v>
      </c>
      <c r="J29" s="77">
        <f t="shared" ref="J29:BA29" si="14">J30</f>
        <v>117890</v>
      </c>
      <c r="K29" s="77">
        <f t="shared" si="14"/>
        <v>117890</v>
      </c>
      <c r="L29" s="77">
        <f t="shared" si="14"/>
        <v>0</v>
      </c>
      <c r="M29" s="77">
        <f t="shared" si="14"/>
        <v>0</v>
      </c>
      <c r="N29" s="77">
        <f t="shared" si="14"/>
        <v>-22550</v>
      </c>
      <c r="O29" s="77">
        <f t="shared" si="14"/>
        <v>-22550</v>
      </c>
      <c r="P29" s="77">
        <f t="shared" si="14"/>
        <v>0</v>
      </c>
      <c r="Q29" s="77">
        <f t="shared" si="14"/>
        <v>0</v>
      </c>
      <c r="R29" s="77">
        <f t="shared" si="14"/>
        <v>95340</v>
      </c>
      <c r="S29" s="77">
        <f t="shared" si="14"/>
        <v>95340</v>
      </c>
      <c r="T29" s="77">
        <f t="shared" si="14"/>
        <v>0</v>
      </c>
      <c r="U29" s="77">
        <f t="shared" si="14"/>
        <v>0</v>
      </c>
      <c r="V29" s="77">
        <f t="shared" si="14"/>
        <v>0</v>
      </c>
      <c r="W29" s="77">
        <f t="shared" si="14"/>
        <v>0</v>
      </c>
      <c r="X29" s="77">
        <f t="shared" si="14"/>
        <v>0</v>
      </c>
      <c r="Y29" s="77">
        <f t="shared" si="14"/>
        <v>0</v>
      </c>
      <c r="Z29" s="77">
        <f t="shared" si="14"/>
        <v>95340</v>
      </c>
      <c r="AA29" s="77">
        <f t="shared" si="14"/>
        <v>95340</v>
      </c>
      <c r="AB29" s="77">
        <f t="shared" si="14"/>
        <v>0</v>
      </c>
      <c r="AC29" s="77">
        <f t="shared" si="14"/>
        <v>0</v>
      </c>
      <c r="AD29" s="77">
        <f t="shared" si="14"/>
        <v>117890</v>
      </c>
      <c r="AE29" s="77">
        <f t="shared" si="14"/>
        <v>117890</v>
      </c>
      <c r="AF29" s="77">
        <f t="shared" si="14"/>
        <v>0</v>
      </c>
      <c r="AG29" s="77">
        <f t="shared" si="14"/>
        <v>0</v>
      </c>
      <c r="AH29" s="77">
        <f t="shared" si="14"/>
        <v>0</v>
      </c>
      <c r="AI29" s="77">
        <f t="shared" si="14"/>
        <v>0</v>
      </c>
      <c r="AJ29" s="77">
        <f t="shared" si="14"/>
        <v>0</v>
      </c>
      <c r="AK29" s="77">
        <f t="shared" si="14"/>
        <v>0</v>
      </c>
      <c r="AL29" s="77">
        <f t="shared" si="14"/>
        <v>117890</v>
      </c>
      <c r="AM29" s="77">
        <f t="shared" si="14"/>
        <v>117890</v>
      </c>
      <c r="AN29" s="77">
        <f t="shared" si="14"/>
        <v>0</v>
      </c>
      <c r="AO29" s="77">
        <f t="shared" si="14"/>
        <v>0</v>
      </c>
      <c r="AP29" s="77">
        <f t="shared" si="14"/>
        <v>117890</v>
      </c>
      <c r="AQ29" s="77">
        <f t="shared" si="14"/>
        <v>117890</v>
      </c>
      <c r="AR29" s="77">
        <f t="shared" si="14"/>
        <v>0</v>
      </c>
      <c r="AS29" s="77">
        <f t="shared" si="14"/>
        <v>0</v>
      </c>
      <c r="AT29" s="77">
        <f t="shared" si="14"/>
        <v>0</v>
      </c>
      <c r="AU29" s="77">
        <f t="shared" si="14"/>
        <v>0</v>
      </c>
      <c r="AV29" s="77">
        <f t="shared" si="14"/>
        <v>0</v>
      </c>
      <c r="AW29" s="77">
        <f t="shared" si="14"/>
        <v>0</v>
      </c>
      <c r="AX29" s="77">
        <f t="shared" si="14"/>
        <v>117890</v>
      </c>
      <c r="AY29" s="77">
        <f t="shared" si="14"/>
        <v>117890</v>
      </c>
      <c r="AZ29" s="77">
        <f t="shared" si="14"/>
        <v>0</v>
      </c>
      <c r="BA29" s="77">
        <f t="shared" si="14"/>
        <v>0</v>
      </c>
      <c r="BB29" s="103">
        <v>0</v>
      </c>
      <c r="BC29" s="103">
        <v>0</v>
      </c>
    </row>
    <row r="30" spans="1:55" s="11" customFormat="1" ht="45" hidden="1" x14ac:dyDescent="0.25">
      <c r="A30" s="27" t="s">
        <v>339</v>
      </c>
      <c r="B30" s="12">
        <v>51</v>
      </c>
      <c r="C30" s="12">
        <v>0</v>
      </c>
      <c r="D30" s="63" t="s">
        <v>328</v>
      </c>
      <c r="E30" s="12">
        <v>851</v>
      </c>
      <c r="F30" s="62" t="s">
        <v>330</v>
      </c>
      <c r="G30" s="62" t="s">
        <v>436</v>
      </c>
      <c r="H30" s="62" t="s">
        <v>684</v>
      </c>
      <c r="I30" s="63" t="s">
        <v>340</v>
      </c>
      <c r="J30" s="77">
        <f>'3.ВС'!J31</f>
        <v>117890</v>
      </c>
      <c r="K30" s="77">
        <f>'3.ВС'!K31</f>
        <v>117890</v>
      </c>
      <c r="L30" s="77">
        <f>'3.ВС'!L31</f>
        <v>0</v>
      </c>
      <c r="M30" s="77">
        <f>'3.ВС'!M31</f>
        <v>0</v>
      </c>
      <c r="N30" s="77">
        <f>'3.ВС'!N31</f>
        <v>-22550</v>
      </c>
      <c r="O30" s="77">
        <f>'3.ВС'!O31</f>
        <v>-22550</v>
      </c>
      <c r="P30" s="77">
        <f>'3.ВС'!P31</f>
        <v>0</v>
      </c>
      <c r="Q30" s="77">
        <f>'3.ВС'!Q31</f>
        <v>0</v>
      </c>
      <c r="R30" s="77">
        <f>'3.ВС'!R31</f>
        <v>95340</v>
      </c>
      <c r="S30" s="77">
        <f>'3.ВС'!S31</f>
        <v>95340</v>
      </c>
      <c r="T30" s="77">
        <f>'3.ВС'!T31</f>
        <v>0</v>
      </c>
      <c r="U30" s="77">
        <f>'3.ВС'!U31</f>
        <v>0</v>
      </c>
      <c r="V30" s="77">
        <f>'3.ВС'!V31</f>
        <v>0</v>
      </c>
      <c r="W30" s="77">
        <f>'3.ВС'!W31</f>
        <v>0</v>
      </c>
      <c r="X30" s="77">
        <f>'3.ВС'!X31</f>
        <v>0</v>
      </c>
      <c r="Y30" s="77">
        <f>'3.ВС'!Y31</f>
        <v>0</v>
      </c>
      <c r="Z30" s="77">
        <f>'3.ВС'!Z31</f>
        <v>95340</v>
      </c>
      <c r="AA30" s="77">
        <f>'3.ВС'!AA31</f>
        <v>95340</v>
      </c>
      <c r="AB30" s="77">
        <f>'3.ВС'!AB31</f>
        <v>0</v>
      </c>
      <c r="AC30" s="77">
        <f>'3.ВС'!AC31</f>
        <v>0</v>
      </c>
      <c r="AD30" s="77">
        <f>'3.ВС'!AD31</f>
        <v>117890</v>
      </c>
      <c r="AE30" s="77">
        <f>'3.ВС'!AE31</f>
        <v>117890</v>
      </c>
      <c r="AF30" s="77">
        <f>'3.ВС'!AF31</f>
        <v>0</v>
      </c>
      <c r="AG30" s="77">
        <f>'3.ВС'!AG31</f>
        <v>0</v>
      </c>
      <c r="AH30" s="77">
        <f>'3.ВС'!AH31</f>
        <v>0</v>
      </c>
      <c r="AI30" s="77">
        <f>'3.ВС'!AI31</f>
        <v>0</v>
      </c>
      <c r="AJ30" s="77">
        <f>'3.ВС'!AJ31</f>
        <v>0</v>
      </c>
      <c r="AK30" s="77">
        <f>'3.ВС'!AK31</f>
        <v>0</v>
      </c>
      <c r="AL30" s="77">
        <f>'3.ВС'!AL31</f>
        <v>117890</v>
      </c>
      <c r="AM30" s="77">
        <f>'3.ВС'!AM31</f>
        <v>117890</v>
      </c>
      <c r="AN30" s="77">
        <f>'3.ВС'!AN31</f>
        <v>0</v>
      </c>
      <c r="AO30" s="77">
        <f>'3.ВС'!AO31</f>
        <v>0</v>
      </c>
      <c r="AP30" s="77">
        <f>'3.ВС'!AP31</f>
        <v>117890</v>
      </c>
      <c r="AQ30" s="77">
        <f>'3.ВС'!AQ31</f>
        <v>117890</v>
      </c>
      <c r="AR30" s="77">
        <f>'3.ВС'!AR31</f>
        <v>0</v>
      </c>
      <c r="AS30" s="77">
        <f>'3.ВС'!AS31</f>
        <v>0</v>
      </c>
      <c r="AT30" s="77">
        <f>'3.ВС'!AT31</f>
        <v>0</v>
      </c>
      <c r="AU30" s="77">
        <f>'3.ВС'!AU31</f>
        <v>0</v>
      </c>
      <c r="AV30" s="77">
        <f>'3.ВС'!AV31</f>
        <v>0</v>
      </c>
      <c r="AW30" s="77">
        <f>'3.ВС'!AW31</f>
        <v>0</v>
      </c>
      <c r="AX30" s="77">
        <f>'3.ВС'!AX31</f>
        <v>117890</v>
      </c>
      <c r="AY30" s="77">
        <f>'3.ВС'!AY31</f>
        <v>117890</v>
      </c>
      <c r="AZ30" s="77">
        <f>'3.ВС'!AZ31</f>
        <v>0</v>
      </c>
      <c r="BA30" s="77">
        <f>'3.ВС'!BA31</f>
        <v>0</v>
      </c>
      <c r="BB30" s="103">
        <v>0</v>
      </c>
      <c r="BC30" s="103">
        <v>0</v>
      </c>
    </row>
    <row r="31" spans="1:55" s="11" customFormat="1" ht="30" hidden="1" x14ac:dyDescent="0.25">
      <c r="A31" s="61" t="s">
        <v>380</v>
      </c>
      <c r="B31" s="12">
        <v>51</v>
      </c>
      <c r="C31" s="12">
        <v>0</v>
      </c>
      <c r="D31" s="63" t="s">
        <v>328</v>
      </c>
      <c r="E31" s="12">
        <v>851</v>
      </c>
      <c r="F31" s="62"/>
      <c r="G31" s="62"/>
      <c r="H31" s="62" t="s">
        <v>685</v>
      </c>
      <c r="I31" s="63"/>
      <c r="J31" s="77">
        <f t="shared" ref="J31:AT32" si="15">J32</f>
        <v>0</v>
      </c>
      <c r="K31" s="77">
        <f t="shared" si="15"/>
        <v>0</v>
      </c>
      <c r="L31" s="77">
        <f t="shared" si="15"/>
        <v>0</v>
      </c>
      <c r="M31" s="77">
        <f t="shared" si="15"/>
        <v>0</v>
      </c>
      <c r="N31" s="77">
        <f t="shared" si="15"/>
        <v>0</v>
      </c>
      <c r="O31" s="77">
        <f t="shared" si="15"/>
        <v>0</v>
      </c>
      <c r="P31" s="77">
        <f t="shared" si="15"/>
        <v>0</v>
      </c>
      <c r="Q31" s="77">
        <f t="shared" si="15"/>
        <v>0</v>
      </c>
      <c r="R31" s="77">
        <f t="shared" si="15"/>
        <v>0</v>
      </c>
      <c r="S31" s="77">
        <f t="shared" si="15"/>
        <v>0</v>
      </c>
      <c r="T31" s="77">
        <f t="shared" si="15"/>
        <v>0</v>
      </c>
      <c r="U31" s="77">
        <f t="shared" si="15"/>
        <v>0</v>
      </c>
      <c r="V31" s="77">
        <f t="shared" si="15"/>
        <v>0</v>
      </c>
      <c r="W31" s="77">
        <f t="shared" si="15"/>
        <v>0</v>
      </c>
      <c r="X31" s="77">
        <f t="shared" si="15"/>
        <v>0</v>
      </c>
      <c r="Y31" s="77">
        <f t="shared" si="15"/>
        <v>0</v>
      </c>
      <c r="Z31" s="77">
        <f t="shared" si="15"/>
        <v>0</v>
      </c>
      <c r="AA31" s="77">
        <f t="shared" si="15"/>
        <v>0</v>
      </c>
      <c r="AB31" s="77">
        <f t="shared" si="15"/>
        <v>0</v>
      </c>
      <c r="AC31" s="77">
        <f t="shared" si="15"/>
        <v>0</v>
      </c>
      <c r="AD31" s="77">
        <f t="shared" si="15"/>
        <v>0</v>
      </c>
      <c r="AE31" s="77">
        <f t="shared" si="15"/>
        <v>0</v>
      </c>
      <c r="AF31" s="77">
        <f t="shared" si="15"/>
        <v>0</v>
      </c>
      <c r="AG31" s="77">
        <f t="shared" si="15"/>
        <v>0</v>
      </c>
      <c r="AH31" s="77">
        <f t="shared" si="15"/>
        <v>0</v>
      </c>
      <c r="AI31" s="77">
        <f t="shared" si="15"/>
        <v>0</v>
      </c>
      <c r="AJ31" s="77">
        <f t="shared" si="15"/>
        <v>0</v>
      </c>
      <c r="AK31" s="77">
        <f t="shared" si="15"/>
        <v>0</v>
      </c>
      <c r="AL31" s="77">
        <f t="shared" si="15"/>
        <v>0</v>
      </c>
      <c r="AM31" s="77">
        <f t="shared" si="15"/>
        <v>0</v>
      </c>
      <c r="AN31" s="77">
        <f t="shared" si="15"/>
        <v>0</v>
      </c>
      <c r="AO31" s="77">
        <f t="shared" si="15"/>
        <v>0</v>
      </c>
      <c r="AP31" s="77">
        <f t="shared" si="15"/>
        <v>0</v>
      </c>
      <c r="AQ31" s="77">
        <f t="shared" si="15"/>
        <v>0</v>
      </c>
      <c r="AR31" s="77">
        <f t="shared" si="15"/>
        <v>0</v>
      </c>
      <c r="AS31" s="77">
        <f t="shared" si="15"/>
        <v>0</v>
      </c>
      <c r="AT31" s="77">
        <f t="shared" si="15"/>
        <v>0</v>
      </c>
      <c r="AU31" s="77">
        <f t="shared" ref="AT31:BA32" si="16">AU32</f>
        <v>0</v>
      </c>
      <c r="AV31" s="77">
        <f t="shared" si="16"/>
        <v>0</v>
      </c>
      <c r="AW31" s="77">
        <f t="shared" si="16"/>
        <v>0</v>
      </c>
      <c r="AX31" s="77">
        <f t="shared" si="16"/>
        <v>0</v>
      </c>
      <c r="AY31" s="77">
        <f t="shared" si="16"/>
        <v>0</v>
      </c>
      <c r="AZ31" s="77">
        <f t="shared" si="16"/>
        <v>0</v>
      </c>
      <c r="BA31" s="77">
        <f t="shared" si="16"/>
        <v>0</v>
      </c>
      <c r="BB31" s="103">
        <v>0</v>
      </c>
      <c r="BC31" s="103">
        <v>0</v>
      </c>
    </row>
    <row r="32" spans="1:55" s="11" customFormat="1" ht="30" hidden="1" x14ac:dyDescent="0.25">
      <c r="A32" s="27" t="s">
        <v>337</v>
      </c>
      <c r="B32" s="12">
        <v>51</v>
      </c>
      <c r="C32" s="12">
        <v>0</v>
      </c>
      <c r="D32" s="63" t="s">
        <v>328</v>
      </c>
      <c r="E32" s="12">
        <v>851</v>
      </c>
      <c r="F32" s="62"/>
      <c r="G32" s="62"/>
      <c r="H32" s="62" t="s">
        <v>685</v>
      </c>
      <c r="I32" s="63" t="s">
        <v>338</v>
      </c>
      <c r="J32" s="77">
        <f t="shared" si="15"/>
        <v>0</v>
      </c>
      <c r="K32" s="77">
        <f t="shared" si="15"/>
        <v>0</v>
      </c>
      <c r="L32" s="77">
        <f t="shared" si="15"/>
        <v>0</v>
      </c>
      <c r="M32" s="77">
        <f t="shared" si="15"/>
        <v>0</v>
      </c>
      <c r="N32" s="77">
        <f t="shared" si="15"/>
        <v>0</v>
      </c>
      <c r="O32" s="77">
        <f t="shared" si="15"/>
        <v>0</v>
      </c>
      <c r="P32" s="77">
        <f t="shared" si="15"/>
        <v>0</v>
      </c>
      <c r="Q32" s="77">
        <f t="shared" si="15"/>
        <v>0</v>
      </c>
      <c r="R32" s="77">
        <f t="shared" si="15"/>
        <v>0</v>
      </c>
      <c r="S32" s="77">
        <f t="shared" si="15"/>
        <v>0</v>
      </c>
      <c r="T32" s="77">
        <f t="shared" si="15"/>
        <v>0</v>
      </c>
      <c r="U32" s="77">
        <f t="shared" si="15"/>
        <v>0</v>
      </c>
      <c r="V32" s="77">
        <f t="shared" si="15"/>
        <v>0</v>
      </c>
      <c r="W32" s="77">
        <f t="shared" si="15"/>
        <v>0</v>
      </c>
      <c r="X32" s="77">
        <f t="shared" si="15"/>
        <v>0</v>
      </c>
      <c r="Y32" s="77">
        <f t="shared" si="15"/>
        <v>0</v>
      </c>
      <c r="Z32" s="77">
        <f t="shared" si="15"/>
        <v>0</v>
      </c>
      <c r="AA32" s="77">
        <f t="shared" si="15"/>
        <v>0</v>
      </c>
      <c r="AB32" s="77">
        <f t="shared" si="15"/>
        <v>0</v>
      </c>
      <c r="AC32" s="77">
        <f t="shared" si="15"/>
        <v>0</v>
      </c>
      <c r="AD32" s="77">
        <f t="shared" si="15"/>
        <v>0</v>
      </c>
      <c r="AE32" s="77">
        <f t="shared" si="15"/>
        <v>0</v>
      </c>
      <c r="AF32" s="77">
        <f t="shared" si="15"/>
        <v>0</v>
      </c>
      <c r="AG32" s="77">
        <f t="shared" si="15"/>
        <v>0</v>
      </c>
      <c r="AH32" s="77">
        <f t="shared" si="15"/>
        <v>0</v>
      </c>
      <c r="AI32" s="77">
        <f t="shared" si="15"/>
        <v>0</v>
      </c>
      <c r="AJ32" s="77">
        <f t="shared" si="15"/>
        <v>0</v>
      </c>
      <c r="AK32" s="77">
        <f t="shared" si="15"/>
        <v>0</v>
      </c>
      <c r="AL32" s="77">
        <f t="shared" si="15"/>
        <v>0</v>
      </c>
      <c r="AM32" s="77">
        <f t="shared" si="15"/>
        <v>0</v>
      </c>
      <c r="AN32" s="77">
        <f t="shared" si="15"/>
        <v>0</v>
      </c>
      <c r="AO32" s="77">
        <f t="shared" si="15"/>
        <v>0</v>
      </c>
      <c r="AP32" s="77">
        <f t="shared" si="15"/>
        <v>0</v>
      </c>
      <c r="AQ32" s="77">
        <f t="shared" si="15"/>
        <v>0</v>
      </c>
      <c r="AR32" s="77">
        <f t="shared" si="15"/>
        <v>0</v>
      </c>
      <c r="AS32" s="77">
        <f t="shared" si="15"/>
        <v>0</v>
      </c>
      <c r="AT32" s="77">
        <f t="shared" si="16"/>
        <v>0</v>
      </c>
      <c r="AU32" s="77">
        <f t="shared" si="16"/>
        <v>0</v>
      </c>
      <c r="AV32" s="77">
        <f t="shared" si="16"/>
        <v>0</v>
      </c>
      <c r="AW32" s="77">
        <f t="shared" si="16"/>
        <v>0</v>
      </c>
      <c r="AX32" s="77">
        <f t="shared" si="16"/>
        <v>0</v>
      </c>
      <c r="AY32" s="77">
        <f t="shared" si="16"/>
        <v>0</v>
      </c>
      <c r="AZ32" s="77">
        <f t="shared" si="16"/>
        <v>0</v>
      </c>
      <c r="BA32" s="77">
        <f t="shared" si="16"/>
        <v>0</v>
      </c>
      <c r="BB32" s="103">
        <v>0</v>
      </c>
      <c r="BC32" s="103">
        <v>0</v>
      </c>
    </row>
    <row r="33" spans="1:55" s="11" customFormat="1" ht="45" hidden="1" x14ac:dyDescent="0.25">
      <c r="A33" s="27" t="s">
        <v>339</v>
      </c>
      <c r="B33" s="12">
        <v>51</v>
      </c>
      <c r="C33" s="12">
        <v>0</v>
      </c>
      <c r="D33" s="63" t="s">
        <v>328</v>
      </c>
      <c r="E33" s="12">
        <v>851</v>
      </c>
      <c r="F33" s="62"/>
      <c r="G33" s="62"/>
      <c r="H33" s="62" t="s">
        <v>685</v>
      </c>
      <c r="I33" s="63" t="s">
        <v>340</v>
      </c>
      <c r="J33" s="77">
        <f>'3.ВС'!J66</f>
        <v>0</v>
      </c>
      <c r="K33" s="77">
        <f>'3.ВС'!K66</f>
        <v>0</v>
      </c>
      <c r="L33" s="77">
        <f>'3.ВС'!L66</f>
        <v>0</v>
      </c>
      <c r="M33" s="77">
        <f>'3.ВС'!M66</f>
        <v>0</v>
      </c>
      <c r="N33" s="77">
        <f>'3.ВС'!N66</f>
        <v>0</v>
      </c>
      <c r="O33" s="77">
        <f>'3.ВС'!O66</f>
        <v>0</v>
      </c>
      <c r="P33" s="77">
        <f>'3.ВС'!P66</f>
        <v>0</v>
      </c>
      <c r="Q33" s="77">
        <f>'3.ВС'!Q66</f>
        <v>0</v>
      </c>
      <c r="R33" s="77">
        <f>'3.ВС'!R66</f>
        <v>0</v>
      </c>
      <c r="S33" s="77">
        <f>'3.ВС'!S66</f>
        <v>0</v>
      </c>
      <c r="T33" s="77">
        <f>'3.ВС'!T66</f>
        <v>0</v>
      </c>
      <c r="U33" s="77">
        <f>'3.ВС'!U66</f>
        <v>0</v>
      </c>
      <c r="V33" s="77">
        <f>'3.ВС'!V66</f>
        <v>0</v>
      </c>
      <c r="W33" s="77">
        <f>'3.ВС'!W66</f>
        <v>0</v>
      </c>
      <c r="X33" s="77">
        <f>'3.ВС'!X66</f>
        <v>0</v>
      </c>
      <c r="Y33" s="77">
        <f>'3.ВС'!Y66</f>
        <v>0</v>
      </c>
      <c r="Z33" s="77">
        <f>'3.ВС'!Z66</f>
        <v>0</v>
      </c>
      <c r="AA33" s="77">
        <f>'3.ВС'!AA66</f>
        <v>0</v>
      </c>
      <c r="AB33" s="77">
        <f>'3.ВС'!AB66</f>
        <v>0</v>
      </c>
      <c r="AC33" s="77">
        <f>'3.ВС'!AC66</f>
        <v>0</v>
      </c>
      <c r="AD33" s="77">
        <f>'3.ВС'!AD66</f>
        <v>0</v>
      </c>
      <c r="AE33" s="77">
        <f>'3.ВС'!AE66</f>
        <v>0</v>
      </c>
      <c r="AF33" s="77">
        <f>'3.ВС'!AF66</f>
        <v>0</v>
      </c>
      <c r="AG33" s="77">
        <f>'3.ВС'!AG66</f>
        <v>0</v>
      </c>
      <c r="AH33" s="77">
        <f>'3.ВС'!AH66</f>
        <v>0</v>
      </c>
      <c r="AI33" s="77">
        <f>'3.ВС'!AI66</f>
        <v>0</v>
      </c>
      <c r="AJ33" s="77">
        <f>'3.ВС'!AJ66</f>
        <v>0</v>
      </c>
      <c r="AK33" s="77">
        <f>'3.ВС'!AK66</f>
        <v>0</v>
      </c>
      <c r="AL33" s="77">
        <f>'3.ВС'!AL66</f>
        <v>0</v>
      </c>
      <c r="AM33" s="77">
        <f>'3.ВС'!AM66</f>
        <v>0</v>
      </c>
      <c r="AN33" s="77">
        <f>'3.ВС'!AN66</f>
        <v>0</v>
      </c>
      <c r="AO33" s="77">
        <f>'3.ВС'!AO66</f>
        <v>0</v>
      </c>
      <c r="AP33" s="77">
        <f>'3.ВС'!AP66</f>
        <v>0</v>
      </c>
      <c r="AQ33" s="77">
        <f>'3.ВС'!AQ66</f>
        <v>0</v>
      </c>
      <c r="AR33" s="77">
        <f>'3.ВС'!AR66</f>
        <v>0</v>
      </c>
      <c r="AS33" s="77">
        <f>'3.ВС'!AS66</f>
        <v>0</v>
      </c>
      <c r="AT33" s="77">
        <f>'3.ВС'!AT66</f>
        <v>0</v>
      </c>
      <c r="AU33" s="77">
        <f>'3.ВС'!AU66</f>
        <v>0</v>
      </c>
      <c r="AV33" s="77">
        <f>'3.ВС'!AV66</f>
        <v>0</v>
      </c>
      <c r="AW33" s="77">
        <f>'3.ВС'!AW66</f>
        <v>0</v>
      </c>
      <c r="AX33" s="77">
        <f>'3.ВС'!AX66</f>
        <v>0</v>
      </c>
      <c r="AY33" s="77">
        <f>'3.ВС'!AY66</f>
        <v>0</v>
      </c>
      <c r="AZ33" s="77">
        <f>'3.ВС'!AZ66</f>
        <v>0</v>
      </c>
      <c r="BA33" s="77">
        <f>'3.ВС'!BA66</f>
        <v>0</v>
      </c>
      <c r="BB33" s="103">
        <v>0</v>
      </c>
      <c r="BC33" s="103">
        <v>0</v>
      </c>
    </row>
    <row r="34" spans="1:55" s="11" customFormat="1" ht="45" hidden="1" x14ac:dyDescent="0.25">
      <c r="A34" s="148" t="s">
        <v>649</v>
      </c>
      <c r="B34" s="12">
        <v>51</v>
      </c>
      <c r="C34" s="12">
        <v>0</v>
      </c>
      <c r="D34" s="63" t="s">
        <v>328</v>
      </c>
      <c r="E34" s="12">
        <v>851</v>
      </c>
      <c r="F34" s="63" t="s">
        <v>328</v>
      </c>
      <c r="G34" s="63" t="s">
        <v>330</v>
      </c>
      <c r="H34" s="63" t="s">
        <v>686</v>
      </c>
      <c r="I34" s="63"/>
      <c r="J34" s="77">
        <f t="shared" ref="J34:AT35" si="17">J35</f>
        <v>1505600</v>
      </c>
      <c r="K34" s="77">
        <f t="shared" si="17"/>
        <v>0</v>
      </c>
      <c r="L34" s="77">
        <f t="shared" si="17"/>
        <v>1505600</v>
      </c>
      <c r="M34" s="77">
        <f t="shared" si="17"/>
        <v>0</v>
      </c>
      <c r="N34" s="77">
        <f t="shared" si="17"/>
        <v>64600</v>
      </c>
      <c r="O34" s="77">
        <f t="shared" si="17"/>
        <v>0</v>
      </c>
      <c r="P34" s="77">
        <f t="shared" si="17"/>
        <v>64600</v>
      </c>
      <c r="Q34" s="77">
        <f t="shared" si="17"/>
        <v>0</v>
      </c>
      <c r="R34" s="77">
        <f t="shared" si="17"/>
        <v>1570200</v>
      </c>
      <c r="S34" s="77">
        <f t="shared" si="17"/>
        <v>0</v>
      </c>
      <c r="T34" s="77">
        <f t="shared" si="17"/>
        <v>1570200</v>
      </c>
      <c r="U34" s="77">
        <f t="shared" si="17"/>
        <v>0</v>
      </c>
      <c r="V34" s="77">
        <f t="shared" si="17"/>
        <v>0</v>
      </c>
      <c r="W34" s="77">
        <f t="shared" si="17"/>
        <v>0</v>
      </c>
      <c r="X34" s="77">
        <f t="shared" si="17"/>
        <v>0</v>
      </c>
      <c r="Y34" s="77">
        <f t="shared" si="17"/>
        <v>0</v>
      </c>
      <c r="Z34" s="77">
        <f t="shared" si="17"/>
        <v>1570200</v>
      </c>
      <c r="AA34" s="77">
        <f t="shared" si="17"/>
        <v>0</v>
      </c>
      <c r="AB34" s="77">
        <f t="shared" si="17"/>
        <v>1570200</v>
      </c>
      <c r="AC34" s="77">
        <f t="shared" si="17"/>
        <v>0</v>
      </c>
      <c r="AD34" s="77">
        <f t="shared" si="17"/>
        <v>1505600</v>
      </c>
      <c r="AE34" s="77">
        <f t="shared" si="17"/>
        <v>0</v>
      </c>
      <c r="AF34" s="77">
        <f t="shared" si="17"/>
        <v>1505600</v>
      </c>
      <c r="AG34" s="77">
        <f t="shared" si="17"/>
        <v>0</v>
      </c>
      <c r="AH34" s="77">
        <f t="shared" si="17"/>
        <v>0</v>
      </c>
      <c r="AI34" s="77">
        <f t="shared" si="17"/>
        <v>0</v>
      </c>
      <c r="AJ34" s="77">
        <f t="shared" si="17"/>
        <v>0</v>
      </c>
      <c r="AK34" s="77">
        <f t="shared" si="17"/>
        <v>0</v>
      </c>
      <c r="AL34" s="77">
        <f t="shared" si="17"/>
        <v>1505600</v>
      </c>
      <c r="AM34" s="77">
        <f t="shared" si="17"/>
        <v>0</v>
      </c>
      <c r="AN34" s="77">
        <f t="shared" si="17"/>
        <v>1505600</v>
      </c>
      <c r="AO34" s="77">
        <f t="shared" si="17"/>
        <v>0</v>
      </c>
      <c r="AP34" s="77">
        <f t="shared" si="17"/>
        <v>1505600</v>
      </c>
      <c r="AQ34" s="77">
        <f t="shared" si="17"/>
        <v>0</v>
      </c>
      <c r="AR34" s="77">
        <f t="shared" si="17"/>
        <v>1505600</v>
      </c>
      <c r="AS34" s="77">
        <f t="shared" si="17"/>
        <v>0</v>
      </c>
      <c r="AT34" s="77">
        <f t="shared" si="17"/>
        <v>0</v>
      </c>
      <c r="AU34" s="77">
        <f t="shared" ref="AT34:BA35" si="18">AU35</f>
        <v>0</v>
      </c>
      <c r="AV34" s="77">
        <f t="shared" si="18"/>
        <v>0</v>
      </c>
      <c r="AW34" s="77">
        <f t="shared" si="18"/>
        <v>0</v>
      </c>
      <c r="AX34" s="77">
        <f t="shared" si="18"/>
        <v>1505600</v>
      </c>
      <c r="AY34" s="77">
        <f t="shared" si="18"/>
        <v>0</v>
      </c>
      <c r="AZ34" s="77">
        <f t="shared" si="18"/>
        <v>1505600</v>
      </c>
      <c r="BA34" s="77">
        <f t="shared" si="18"/>
        <v>0</v>
      </c>
      <c r="BB34" s="103">
        <v>0</v>
      </c>
      <c r="BC34" s="103">
        <v>0</v>
      </c>
    </row>
    <row r="35" spans="1:55" s="11" customFormat="1" ht="75" hidden="1" x14ac:dyDescent="0.25">
      <c r="A35" s="15" t="s">
        <v>333</v>
      </c>
      <c r="B35" s="12">
        <v>51</v>
      </c>
      <c r="C35" s="12">
        <v>0</v>
      </c>
      <c r="D35" s="63" t="s">
        <v>328</v>
      </c>
      <c r="E35" s="12">
        <v>851</v>
      </c>
      <c r="F35" s="63" t="s">
        <v>353</v>
      </c>
      <c r="G35" s="63" t="s">
        <v>330</v>
      </c>
      <c r="H35" s="63" t="s">
        <v>686</v>
      </c>
      <c r="I35" s="63" t="s">
        <v>334</v>
      </c>
      <c r="J35" s="77">
        <f t="shared" si="17"/>
        <v>1505600</v>
      </c>
      <c r="K35" s="77">
        <f t="shared" si="17"/>
        <v>0</v>
      </c>
      <c r="L35" s="77">
        <f t="shared" si="17"/>
        <v>1505600</v>
      </c>
      <c r="M35" s="77">
        <f t="shared" si="17"/>
        <v>0</v>
      </c>
      <c r="N35" s="77">
        <f t="shared" si="17"/>
        <v>64600</v>
      </c>
      <c r="O35" s="77">
        <f t="shared" si="17"/>
        <v>0</v>
      </c>
      <c r="P35" s="77">
        <f t="shared" si="17"/>
        <v>64600</v>
      </c>
      <c r="Q35" s="77">
        <f t="shared" si="17"/>
        <v>0</v>
      </c>
      <c r="R35" s="77">
        <f t="shared" si="17"/>
        <v>1570200</v>
      </c>
      <c r="S35" s="77">
        <f t="shared" si="17"/>
        <v>0</v>
      </c>
      <c r="T35" s="77">
        <f t="shared" si="17"/>
        <v>1570200</v>
      </c>
      <c r="U35" s="77">
        <f t="shared" si="17"/>
        <v>0</v>
      </c>
      <c r="V35" s="77">
        <f t="shared" si="17"/>
        <v>0</v>
      </c>
      <c r="W35" s="77">
        <f t="shared" si="17"/>
        <v>0</v>
      </c>
      <c r="X35" s="77">
        <f t="shared" si="17"/>
        <v>0</v>
      </c>
      <c r="Y35" s="77">
        <f t="shared" si="17"/>
        <v>0</v>
      </c>
      <c r="Z35" s="77">
        <f t="shared" si="17"/>
        <v>1570200</v>
      </c>
      <c r="AA35" s="77">
        <f t="shared" si="17"/>
        <v>0</v>
      </c>
      <c r="AB35" s="77">
        <f t="shared" si="17"/>
        <v>1570200</v>
      </c>
      <c r="AC35" s="77">
        <f t="shared" si="17"/>
        <v>0</v>
      </c>
      <c r="AD35" s="77">
        <f t="shared" si="17"/>
        <v>1505600</v>
      </c>
      <c r="AE35" s="77">
        <f t="shared" si="17"/>
        <v>0</v>
      </c>
      <c r="AF35" s="77">
        <f t="shared" si="17"/>
        <v>1505600</v>
      </c>
      <c r="AG35" s="77">
        <f t="shared" si="17"/>
        <v>0</v>
      </c>
      <c r="AH35" s="77">
        <f t="shared" si="17"/>
        <v>0</v>
      </c>
      <c r="AI35" s="77">
        <f t="shared" si="17"/>
        <v>0</v>
      </c>
      <c r="AJ35" s="77">
        <f t="shared" si="17"/>
        <v>0</v>
      </c>
      <c r="AK35" s="77">
        <f t="shared" si="17"/>
        <v>0</v>
      </c>
      <c r="AL35" s="77">
        <f t="shared" si="17"/>
        <v>1505600</v>
      </c>
      <c r="AM35" s="77">
        <f t="shared" si="17"/>
        <v>0</v>
      </c>
      <c r="AN35" s="77">
        <f t="shared" si="17"/>
        <v>1505600</v>
      </c>
      <c r="AO35" s="77">
        <f t="shared" si="17"/>
        <v>0</v>
      </c>
      <c r="AP35" s="77">
        <f t="shared" si="17"/>
        <v>1505600</v>
      </c>
      <c r="AQ35" s="77">
        <f t="shared" si="17"/>
        <v>0</v>
      </c>
      <c r="AR35" s="77">
        <f t="shared" si="17"/>
        <v>1505600</v>
      </c>
      <c r="AS35" s="77">
        <f t="shared" si="17"/>
        <v>0</v>
      </c>
      <c r="AT35" s="77">
        <f t="shared" si="18"/>
        <v>0</v>
      </c>
      <c r="AU35" s="77">
        <f t="shared" si="18"/>
        <v>0</v>
      </c>
      <c r="AV35" s="77">
        <f t="shared" si="18"/>
        <v>0</v>
      </c>
      <c r="AW35" s="77">
        <f t="shared" si="18"/>
        <v>0</v>
      </c>
      <c r="AX35" s="77">
        <f t="shared" si="18"/>
        <v>1505600</v>
      </c>
      <c r="AY35" s="77">
        <f t="shared" si="18"/>
        <v>0</v>
      </c>
      <c r="AZ35" s="77">
        <f t="shared" si="18"/>
        <v>1505600</v>
      </c>
      <c r="BA35" s="77">
        <f t="shared" si="18"/>
        <v>0</v>
      </c>
      <c r="BB35" s="103">
        <v>0</v>
      </c>
      <c r="BC35" s="103">
        <v>0</v>
      </c>
    </row>
    <row r="36" spans="1:55" s="11" customFormat="1" ht="30" hidden="1" x14ac:dyDescent="0.25">
      <c r="A36" s="15" t="s">
        <v>647</v>
      </c>
      <c r="B36" s="12">
        <v>51</v>
      </c>
      <c r="C36" s="12">
        <v>0</v>
      </c>
      <c r="D36" s="63" t="s">
        <v>328</v>
      </c>
      <c r="E36" s="12">
        <v>851</v>
      </c>
      <c r="F36" s="63" t="s">
        <v>328</v>
      </c>
      <c r="G36" s="63" t="s">
        <v>330</v>
      </c>
      <c r="H36" s="63" t="s">
        <v>686</v>
      </c>
      <c r="I36" s="63" t="s">
        <v>336</v>
      </c>
      <c r="J36" s="77">
        <f>'3.ВС'!J34</f>
        <v>1505600</v>
      </c>
      <c r="K36" s="77">
        <f>'3.ВС'!K34</f>
        <v>0</v>
      </c>
      <c r="L36" s="77">
        <f>'3.ВС'!L34</f>
        <v>1505600</v>
      </c>
      <c r="M36" s="77">
        <f>'3.ВС'!M34</f>
        <v>0</v>
      </c>
      <c r="N36" s="77">
        <f>'3.ВС'!N34</f>
        <v>64600</v>
      </c>
      <c r="O36" s="77">
        <f>'3.ВС'!O34</f>
        <v>0</v>
      </c>
      <c r="P36" s="77">
        <f>'3.ВС'!P34</f>
        <v>64600</v>
      </c>
      <c r="Q36" s="77">
        <f>'3.ВС'!Q34</f>
        <v>0</v>
      </c>
      <c r="R36" s="77">
        <f>'3.ВС'!R34</f>
        <v>1570200</v>
      </c>
      <c r="S36" s="77">
        <f>'3.ВС'!S34</f>
        <v>0</v>
      </c>
      <c r="T36" s="77">
        <f>'3.ВС'!T34</f>
        <v>1570200</v>
      </c>
      <c r="U36" s="77">
        <f>'3.ВС'!U34</f>
        <v>0</v>
      </c>
      <c r="V36" s="77">
        <f>'3.ВС'!V34</f>
        <v>0</v>
      </c>
      <c r="W36" s="77">
        <f>'3.ВС'!W34</f>
        <v>0</v>
      </c>
      <c r="X36" s="77">
        <f>'3.ВС'!X34</f>
        <v>0</v>
      </c>
      <c r="Y36" s="77">
        <f>'3.ВС'!Y34</f>
        <v>0</v>
      </c>
      <c r="Z36" s="77">
        <f>'3.ВС'!Z34</f>
        <v>1570200</v>
      </c>
      <c r="AA36" s="77">
        <f>'3.ВС'!AA34</f>
        <v>0</v>
      </c>
      <c r="AB36" s="77">
        <f>'3.ВС'!AB34</f>
        <v>1570200</v>
      </c>
      <c r="AC36" s="77">
        <f>'3.ВС'!AC34</f>
        <v>0</v>
      </c>
      <c r="AD36" s="77">
        <f>'3.ВС'!AD34</f>
        <v>1505600</v>
      </c>
      <c r="AE36" s="77">
        <f>'3.ВС'!AE34</f>
        <v>0</v>
      </c>
      <c r="AF36" s="77">
        <f>'3.ВС'!AF34</f>
        <v>1505600</v>
      </c>
      <c r="AG36" s="77">
        <f>'3.ВС'!AG34</f>
        <v>0</v>
      </c>
      <c r="AH36" s="77">
        <f>'3.ВС'!AH34</f>
        <v>0</v>
      </c>
      <c r="AI36" s="77">
        <f>'3.ВС'!AI34</f>
        <v>0</v>
      </c>
      <c r="AJ36" s="77">
        <f>'3.ВС'!AJ34</f>
        <v>0</v>
      </c>
      <c r="AK36" s="77">
        <f>'3.ВС'!AK34</f>
        <v>0</v>
      </c>
      <c r="AL36" s="77">
        <f>'3.ВС'!AL34</f>
        <v>1505600</v>
      </c>
      <c r="AM36" s="77">
        <f>'3.ВС'!AM34</f>
        <v>0</v>
      </c>
      <c r="AN36" s="77">
        <f>'3.ВС'!AN34</f>
        <v>1505600</v>
      </c>
      <c r="AO36" s="77">
        <f>'3.ВС'!AO34</f>
        <v>0</v>
      </c>
      <c r="AP36" s="77">
        <f>'3.ВС'!AP34</f>
        <v>1505600</v>
      </c>
      <c r="AQ36" s="77">
        <f>'3.ВС'!AQ34</f>
        <v>0</v>
      </c>
      <c r="AR36" s="77">
        <f>'3.ВС'!AR34</f>
        <v>1505600</v>
      </c>
      <c r="AS36" s="77">
        <f>'3.ВС'!AS34</f>
        <v>0</v>
      </c>
      <c r="AT36" s="77">
        <f>'3.ВС'!AT34</f>
        <v>0</v>
      </c>
      <c r="AU36" s="77">
        <f>'3.ВС'!AU34</f>
        <v>0</v>
      </c>
      <c r="AV36" s="77">
        <f>'3.ВС'!AV34</f>
        <v>0</v>
      </c>
      <c r="AW36" s="77">
        <f>'3.ВС'!AW34</f>
        <v>0</v>
      </c>
      <c r="AX36" s="77">
        <f>'3.ВС'!AX34</f>
        <v>1505600</v>
      </c>
      <c r="AY36" s="77">
        <f>'3.ВС'!AY34</f>
        <v>0</v>
      </c>
      <c r="AZ36" s="77">
        <f>'3.ВС'!AZ34</f>
        <v>1505600</v>
      </c>
      <c r="BA36" s="77">
        <f>'3.ВС'!BA34</f>
        <v>0</v>
      </c>
      <c r="BB36" s="103">
        <v>0</v>
      </c>
      <c r="BC36" s="103">
        <v>0</v>
      </c>
    </row>
    <row r="37" spans="1:55" s="11" customFormat="1" ht="30" hidden="1" x14ac:dyDescent="0.25">
      <c r="A37" s="148" t="s">
        <v>354</v>
      </c>
      <c r="B37" s="12">
        <v>51</v>
      </c>
      <c r="C37" s="12">
        <v>0</v>
      </c>
      <c r="D37" s="63" t="s">
        <v>328</v>
      </c>
      <c r="E37" s="12">
        <v>851</v>
      </c>
      <c r="F37" s="63" t="s">
        <v>353</v>
      </c>
      <c r="G37" s="63" t="s">
        <v>330</v>
      </c>
      <c r="H37" s="63" t="s">
        <v>687</v>
      </c>
      <c r="I37" s="63"/>
      <c r="J37" s="77">
        <f t="shared" ref="J37:BA37" si="19">J38+J40+J42+J44</f>
        <v>20792900</v>
      </c>
      <c r="K37" s="77">
        <f t="shared" si="19"/>
        <v>0</v>
      </c>
      <c r="L37" s="77">
        <f t="shared" si="19"/>
        <v>20792900</v>
      </c>
      <c r="M37" s="77">
        <f t="shared" si="19"/>
        <v>0</v>
      </c>
      <c r="N37" s="77">
        <f t="shared" si="19"/>
        <v>1687975</v>
      </c>
      <c r="O37" s="77">
        <f t="shared" si="19"/>
        <v>0</v>
      </c>
      <c r="P37" s="77">
        <f t="shared" si="19"/>
        <v>1687975</v>
      </c>
      <c r="Q37" s="77">
        <f t="shared" si="19"/>
        <v>0</v>
      </c>
      <c r="R37" s="77">
        <f t="shared" si="19"/>
        <v>22480875</v>
      </c>
      <c r="S37" s="77">
        <f t="shared" si="19"/>
        <v>0</v>
      </c>
      <c r="T37" s="77">
        <f t="shared" si="19"/>
        <v>22480875</v>
      </c>
      <c r="U37" s="77">
        <f t="shared" si="19"/>
        <v>0</v>
      </c>
      <c r="V37" s="77">
        <f t="shared" si="19"/>
        <v>0</v>
      </c>
      <c r="W37" s="77">
        <f t="shared" si="19"/>
        <v>0</v>
      </c>
      <c r="X37" s="77">
        <f t="shared" si="19"/>
        <v>0</v>
      </c>
      <c r="Y37" s="77">
        <f t="shared" si="19"/>
        <v>0</v>
      </c>
      <c r="Z37" s="77">
        <f t="shared" si="19"/>
        <v>22480875</v>
      </c>
      <c r="AA37" s="77">
        <f t="shared" si="19"/>
        <v>0</v>
      </c>
      <c r="AB37" s="77">
        <f t="shared" si="19"/>
        <v>22480875</v>
      </c>
      <c r="AC37" s="77">
        <f t="shared" si="19"/>
        <v>0</v>
      </c>
      <c r="AD37" s="77">
        <f t="shared" si="19"/>
        <v>17216200</v>
      </c>
      <c r="AE37" s="77">
        <f t="shared" si="19"/>
        <v>0</v>
      </c>
      <c r="AF37" s="77">
        <f t="shared" si="19"/>
        <v>17216200</v>
      </c>
      <c r="AG37" s="77">
        <f t="shared" si="19"/>
        <v>0</v>
      </c>
      <c r="AH37" s="77">
        <f t="shared" si="19"/>
        <v>0</v>
      </c>
      <c r="AI37" s="77">
        <f t="shared" si="19"/>
        <v>0</v>
      </c>
      <c r="AJ37" s="77">
        <f t="shared" si="19"/>
        <v>0</v>
      </c>
      <c r="AK37" s="77">
        <f t="shared" si="19"/>
        <v>0</v>
      </c>
      <c r="AL37" s="77">
        <f t="shared" si="19"/>
        <v>17216200</v>
      </c>
      <c r="AM37" s="77">
        <f t="shared" si="19"/>
        <v>0</v>
      </c>
      <c r="AN37" s="77">
        <f t="shared" si="19"/>
        <v>17216200</v>
      </c>
      <c r="AO37" s="77">
        <f t="shared" si="19"/>
        <v>0</v>
      </c>
      <c r="AP37" s="77">
        <f t="shared" si="19"/>
        <v>17216200</v>
      </c>
      <c r="AQ37" s="77">
        <f t="shared" si="19"/>
        <v>0</v>
      </c>
      <c r="AR37" s="77">
        <f t="shared" si="19"/>
        <v>17216200</v>
      </c>
      <c r="AS37" s="77">
        <f t="shared" si="19"/>
        <v>0</v>
      </c>
      <c r="AT37" s="77">
        <f t="shared" si="19"/>
        <v>0</v>
      </c>
      <c r="AU37" s="77">
        <f t="shared" si="19"/>
        <v>0</v>
      </c>
      <c r="AV37" s="77">
        <f t="shared" si="19"/>
        <v>0</v>
      </c>
      <c r="AW37" s="77">
        <f t="shared" si="19"/>
        <v>0</v>
      </c>
      <c r="AX37" s="77">
        <f t="shared" si="19"/>
        <v>17216200</v>
      </c>
      <c r="AY37" s="77">
        <f t="shared" si="19"/>
        <v>0</v>
      </c>
      <c r="AZ37" s="77">
        <f t="shared" si="19"/>
        <v>17216200</v>
      </c>
      <c r="BA37" s="77">
        <f t="shared" si="19"/>
        <v>0</v>
      </c>
      <c r="BB37" s="103">
        <v>0</v>
      </c>
      <c r="BC37" s="103">
        <v>0</v>
      </c>
    </row>
    <row r="38" spans="1:55" s="11" customFormat="1" ht="75" hidden="1" x14ac:dyDescent="0.25">
      <c r="A38" s="15" t="s">
        <v>333</v>
      </c>
      <c r="B38" s="12">
        <v>51</v>
      </c>
      <c r="C38" s="12">
        <v>0</v>
      </c>
      <c r="D38" s="63" t="s">
        <v>328</v>
      </c>
      <c r="E38" s="12">
        <v>851</v>
      </c>
      <c r="F38" s="63" t="s">
        <v>328</v>
      </c>
      <c r="G38" s="63" t="s">
        <v>330</v>
      </c>
      <c r="H38" s="63" t="s">
        <v>687</v>
      </c>
      <c r="I38" s="63" t="s">
        <v>334</v>
      </c>
      <c r="J38" s="77">
        <f t="shared" ref="J38:BA38" si="20">J39</f>
        <v>15979000</v>
      </c>
      <c r="K38" s="77">
        <f t="shared" si="20"/>
        <v>0</v>
      </c>
      <c r="L38" s="77">
        <f t="shared" si="20"/>
        <v>15979000</v>
      </c>
      <c r="M38" s="77">
        <f t="shared" si="20"/>
        <v>0</v>
      </c>
      <c r="N38" s="77">
        <f t="shared" si="20"/>
        <v>1675900</v>
      </c>
      <c r="O38" s="77">
        <f t="shared" si="20"/>
        <v>0</v>
      </c>
      <c r="P38" s="77">
        <f t="shared" si="20"/>
        <v>1675900</v>
      </c>
      <c r="Q38" s="77">
        <f t="shared" si="20"/>
        <v>0</v>
      </c>
      <c r="R38" s="77">
        <f t="shared" si="20"/>
        <v>17654900</v>
      </c>
      <c r="S38" s="77">
        <f t="shared" si="20"/>
        <v>0</v>
      </c>
      <c r="T38" s="77">
        <f t="shared" si="20"/>
        <v>17654900</v>
      </c>
      <c r="U38" s="77">
        <f t="shared" si="20"/>
        <v>0</v>
      </c>
      <c r="V38" s="77">
        <f t="shared" si="20"/>
        <v>0</v>
      </c>
      <c r="W38" s="77">
        <f t="shared" si="20"/>
        <v>0</v>
      </c>
      <c r="X38" s="77">
        <f t="shared" si="20"/>
        <v>0</v>
      </c>
      <c r="Y38" s="77">
        <f t="shared" si="20"/>
        <v>0</v>
      </c>
      <c r="Z38" s="77">
        <f t="shared" si="20"/>
        <v>17654900</v>
      </c>
      <c r="AA38" s="77">
        <f t="shared" si="20"/>
        <v>0</v>
      </c>
      <c r="AB38" s="77">
        <f t="shared" si="20"/>
        <v>17654900</v>
      </c>
      <c r="AC38" s="77">
        <f t="shared" si="20"/>
        <v>0</v>
      </c>
      <c r="AD38" s="77">
        <f t="shared" si="20"/>
        <v>15979000</v>
      </c>
      <c r="AE38" s="77">
        <f t="shared" si="20"/>
        <v>0</v>
      </c>
      <c r="AF38" s="77">
        <f t="shared" si="20"/>
        <v>15979000</v>
      </c>
      <c r="AG38" s="77">
        <f t="shared" si="20"/>
        <v>0</v>
      </c>
      <c r="AH38" s="77">
        <f t="shared" si="20"/>
        <v>0</v>
      </c>
      <c r="AI38" s="77">
        <f t="shared" si="20"/>
        <v>0</v>
      </c>
      <c r="AJ38" s="77">
        <f t="shared" si="20"/>
        <v>0</v>
      </c>
      <c r="AK38" s="77">
        <f t="shared" si="20"/>
        <v>0</v>
      </c>
      <c r="AL38" s="77">
        <f t="shared" si="20"/>
        <v>15979000</v>
      </c>
      <c r="AM38" s="77">
        <f t="shared" si="20"/>
        <v>0</v>
      </c>
      <c r="AN38" s="77">
        <f t="shared" si="20"/>
        <v>15979000</v>
      </c>
      <c r="AO38" s="77">
        <f t="shared" si="20"/>
        <v>0</v>
      </c>
      <c r="AP38" s="77">
        <f t="shared" si="20"/>
        <v>15979000</v>
      </c>
      <c r="AQ38" s="77">
        <f t="shared" si="20"/>
        <v>0</v>
      </c>
      <c r="AR38" s="77">
        <f t="shared" si="20"/>
        <v>15979000</v>
      </c>
      <c r="AS38" s="77">
        <f t="shared" si="20"/>
        <v>0</v>
      </c>
      <c r="AT38" s="77">
        <f t="shared" si="20"/>
        <v>0</v>
      </c>
      <c r="AU38" s="77">
        <f t="shared" si="20"/>
        <v>0</v>
      </c>
      <c r="AV38" s="77">
        <f t="shared" si="20"/>
        <v>0</v>
      </c>
      <c r="AW38" s="77">
        <f t="shared" si="20"/>
        <v>0</v>
      </c>
      <c r="AX38" s="77">
        <f t="shared" si="20"/>
        <v>15979000</v>
      </c>
      <c r="AY38" s="77">
        <f t="shared" si="20"/>
        <v>0</v>
      </c>
      <c r="AZ38" s="77">
        <f t="shared" si="20"/>
        <v>15979000</v>
      </c>
      <c r="BA38" s="77">
        <f t="shared" si="20"/>
        <v>0</v>
      </c>
      <c r="BB38" s="103">
        <v>0</v>
      </c>
      <c r="BC38" s="103">
        <v>0</v>
      </c>
    </row>
    <row r="39" spans="1:55" s="11" customFormat="1" ht="30" hidden="1" x14ac:dyDescent="0.25">
      <c r="A39" s="15" t="s">
        <v>647</v>
      </c>
      <c r="B39" s="12">
        <v>51</v>
      </c>
      <c r="C39" s="12">
        <v>0</v>
      </c>
      <c r="D39" s="63" t="s">
        <v>328</v>
      </c>
      <c r="E39" s="12">
        <v>851</v>
      </c>
      <c r="F39" s="63" t="s">
        <v>328</v>
      </c>
      <c r="G39" s="63" t="s">
        <v>330</v>
      </c>
      <c r="H39" s="63" t="s">
        <v>687</v>
      </c>
      <c r="I39" s="63" t="s">
        <v>336</v>
      </c>
      <c r="J39" s="77">
        <f>'3.ВС'!J37</f>
        <v>15979000</v>
      </c>
      <c r="K39" s="77">
        <f>'3.ВС'!K37</f>
        <v>0</v>
      </c>
      <c r="L39" s="77">
        <f>'3.ВС'!L37</f>
        <v>15979000</v>
      </c>
      <c r="M39" s="77">
        <f>'3.ВС'!M37</f>
        <v>0</v>
      </c>
      <c r="N39" s="77">
        <f>'3.ВС'!N37</f>
        <v>1675900</v>
      </c>
      <c r="O39" s="77">
        <f>'3.ВС'!O37</f>
        <v>0</v>
      </c>
      <c r="P39" s="77">
        <f>'3.ВС'!P37</f>
        <v>1675900</v>
      </c>
      <c r="Q39" s="77">
        <f>'3.ВС'!Q37</f>
        <v>0</v>
      </c>
      <c r="R39" s="77">
        <f>'3.ВС'!R37</f>
        <v>17654900</v>
      </c>
      <c r="S39" s="77">
        <f>'3.ВС'!S37</f>
        <v>0</v>
      </c>
      <c r="T39" s="77">
        <f>'3.ВС'!T37</f>
        <v>17654900</v>
      </c>
      <c r="U39" s="77">
        <f>'3.ВС'!U37</f>
        <v>0</v>
      </c>
      <c r="V39" s="77">
        <f>'3.ВС'!V37</f>
        <v>0</v>
      </c>
      <c r="W39" s="77">
        <f>'3.ВС'!W37</f>
        <v>0</v>
      </c>
      <c r="X39" s="77">
        <f>'3.ВС'!X37</f>
        <v>0</v>
      </c>
      <c r="Y39" s="77">
        <f>'3.ВС'!Y37</f>
        <v>0</v>
      </c>
      <c r="Z39" s="77">
        <f>'3.ВС'!Z37</f>
        <v>17654900</v>
      </c>
      <c r="AA39" s="77">
        <f>'3.ВС'!AA37</f>
        <v>0</v>
      </c>
      <c r="AB39" s="77">
        <f>'3.ВС'!AB37</f>
        <v>17654900</v>
      </c>
      <c r="AC39" s="77">
        <f>'3.ВС'!AC37</f>
        <v>0</v>
      </c>
      <c r="AD39" s="77">
        <f>'3.ВС'!AD37</f>
        <v>15979000</v>
      </c>
      <c r="AE39" s="77">
        <f>'3.ВС'!AE37</f>
        <v>0</v>
      </c>
      <c r="AF39" s="77">
        <f>'3.ВС'!AF37</f>
        <v>15979000</v>
      </c>
      <c r="AG39" s="77">
        <f>'3.ВС'!AG37</f>
        <v>0</v>
      </c>
      <c r="AH39" s="77">
        <f>'3.ВС'!AH37</f>
        <v>0</v>
      </c>
      <c r="AI39" s="77">
        <f>'3.ВС'!AI37</f>
        <v>0</v>
      </c>
      <c r="AJ39" s="77">
        <f>'3.ВС'!AJ37</f>
        <v>0</v>
      </c>
      <c r="AK39" s="77">
        <f>'3.ВС'!AK37</f>
        <v>0</v>
      </c>
      <c r="AL39" s="77">
        <f>'3.ВС'!AL37</f>
        <v>15979000</v>
      </c>
      <c r="AM39" s="77">
        <f>'3.ВС'!AM37</f>
        <v>0</v>
      </c>
      <c r="AN39" s="77">
        <f>'3.ВС'!AN37</f>
        <v>15979000</v>
      </c>
      <c r="AO39" s="77">
        <f>'3.ВС'!AO37</f>
        <v>0</v>
      </c>
      <c r="AP39" s="77">
        <f>'3.ВС'!AP37</f>
        <v>15979000</v>
      </c>
      <c r="AQ39" s="77">
        <f>'3.ВС'!AQ37</f>
        <v>0</v>
      </c>
      <c r="AR39" s="77">
        <f>'3.ВС'!AR37</f>
        <v>15979000</v>
      </c>
      <c r="AS39" s="77">
        <f>'3.ВС'!AS37</f>
        <v>0</v>
      </c>
      <c r="AT39" s="77">
        <f>'3.ВС'!AT37</f>
        <v>0</v>
      </c>
      <c r="AU39" s="77">
        <f>'3.ВС'!AU37</f>
        <v>0</v>
      </c>
      <c r="AV39" s="77">
        <f>'3.ВС'!AV37</f>
        <v>0</v>
      </c>
      <c r="AW39" s="77">
        <f>'3.ВС'!AW37</f>
        <v>0</v>
      </c>
      <c r="AX39" s="77">
        <f>'3.ВС'!AX37</f>
        <v>15979000</v>
      </c>
      <c r="AY39" s="77">
        <f>'3.ВС'!AY37</f>
        <v>0</v>
      </c>
      <c r="AZ39" s="77">
        <f>'3.ВС'!AZ37</f>
        <v>15979000</v>
      </c>
      <c r="BA39" s="77">
        <f>'3.ВС'!BA37</f>
        <v>0</v>
      </c>
      <c r="BB39" s="103">
        <v>0</v>
      </c>
      <c r="BC39" s="103">
        <v>0</v>
      </c>
    </row>
    <row r="40" spans="1:55" s="11" customFormat="1" ht="30" hidden="1" x14ac:dyDescent="0.25">
      <c r="A40" s="27" t="s">
        <v>337</v>
      </c>
      <c r="B40" s="12">
        <v>51</v>
      </c>
      <c r="C40" s="12">
        <v>0</v>
      </c>
      <c r="D40" s="63" t="s">
        <v>328</v>
      </c>
      <c r="E40" s="12">
        <v>851</v>
      </c>
      <c r="F40" s="63" t="s">
        <v>328</v>
      </c>
      <c r="G40" s="63" t="s">
        <v>330</v>
      </c>
      <c r="H40" s="63" t="s">
        <v>687</v>
      </c>
      <c r="I40" s="63" t="s">
        <v>338</v>
      </c>
      <c r="J40" s="77">
        <f t="shared" ref="J40:BA40" si="21">J41</f>
        <v>4721600</v>
      </c>
      <c r="K40" s="77">
        <f t="shared" si="21"/>
        <v>0</v>
      </c>
      <c r="L40" s="77">
        <f t="shared" si="21"/>
        <v>4721600</v>
      </c>
      <c r="M40" s="77">
        <f t="shared" si="21"/>
        <v>0</v>
      </c>
      <c r="N40" s="77">
        <f t="shared" si="21"/>
        <v>12075</v>
      </c>
      <c r="O40" s="77">
        <f t="shared" si="21"/>
        <v>0</v>
      </c>
      <c r="P40" s="77">
        <f t="shared" si="21"/>
        <v>12075</v>
      </c>
      <c r="Q40" s="77">
        <f t="shared" si="21"/>
        <v>0</v>
      </c>
      <c r="R40" s="77">
        <f t="shared" si="21"/>
        <v>4733675</v>
      </c>
      <c r="S40" s="77">
        <f t="shared" si="21"/>
        <v>0</v>
      </c>
      <c r="T40" s="77">
        <f t="shared" si="21"/>
        <v>4733675</v>
      </c>
      <c r="U40" s="77">
        <f t="shared" si="21"/>
        <v>0</v>
      </c>
      <c r="V40" s="77">
        <f t="shared" si="21"/>
        <v>0</v>
      </c>
      <c r="W40" s="77">
        <f t="shared" si="21"/>
        <v>0</v>
      </c>
      <c r="X40" s="77">
        <f t="shared" si="21"/>
        <v>0</v>
      </c>
      <c r="Y40" s="77">
        <f t="shared" si="21"/>
        <v>0</v>
      </c>
      <c r="Z40" s="77">
        <f t="shared" si="21"/>
        <v>4733675</v>
      </c>
      <c r="AA40" s="77">
        <f t="shared" si="21"/>
        <v>0</v>
      </c>
      <c r="AB40" s="77">
        <f t="shared" si="21"/>
        <v>4733675</v>
      </c>
      <c r="AC40" s="77">
        <f t="shared" si="21"/>
        <v>0</v>
      </c>
      <c r="AD40" s="77">
        <f t="shared" si="21"/>
        <v>1191000</v>
      </c>
      <c r="AE40" s="77">
        <f t="shared" si="21"/>
        <v>0</v>
      </c>
      <c r="AF40" s="77">
        <f t="shared" si="21"/>
        <v>1191000</v>
      </c>
      <c r="AG40" s="77">
        <f t="shared" si="21"/>
        <v>0</v>
      </c>
      <c r="AH40" s="77">
        <f t="shared" si="21"/>
        <v>0</v>
      </c>
      <c r="AI40" s="77">
        <f t="shared" si="21"/>
        <v>0</v>
      </c>
      <c r="AJ40" s="77">
        <f t="shared" si="21"/>
        <v>0</v>
      </c>
      <c r="AK40" s="77">
        <f t="shared" si="21"/>
        <v>0</v>
      </c>
      <c r="AL40" s="77">
        <f t="shared" si="21"/>
        <v>1191000</v>
      </c>
      <c r="AM40" s="77">
        <f t="shared" si="21"/>
        <v>0</v>
      </c>
      <c r="AN40" s="77">
        <f t="shared" si="21"/>
        <v>1191000</v>
      </c>
      <c r="AO40" s="77">
        <f t="shared" si="21"/>
        <v>0</v>
      </c>
      <c r="AP40" s="77">
        <f t="shared" si="21"/>
        <v>1191000</v>
      </c>
      <c r="AQ40" s="77">
        <f t="shared" si="21"/>
        <v>0</v>
      </c>
      <c r="AR40" s="77">
        <f t="shared" si="21"/>
        <v>1191000</v>
      </c>
      <c r="AS40" s="77">
        <f t="shared" si="21"/>
        <v>0</v>
      </c>
      <c r="AT40" s="77">
        <f t="shared" si="21"/>
        <v>0</v>
      </c>
      <c r="AU40" s="77">
        <f t="shared" si="21"/>
        <v>0</v>
      </c>
      <c r="AV40" s="77">
        <f t="shared" si="21"/>
        <v>0</v>
      </c>
      <c r="AW40" s="77">
        <f t="shared" si="21"/>
        <v>0</v>
      </c>
      <c r="AX40" s="77">
        <f t="shared" si="21"/>
        <v>1191000</v>
      </c>
      <c r="AY40" s="77">
        <f t="shared" si="21"/>
        <v>0</v>
      </c>
      <c r="AZ40" s="77">
        <f t="shared" si="21"/>
        <v>1191000</v>
      </c>
      <c r="BA40" s="77">
        <f t="shared" si="21"/>
        <v>0</v>
      </c>
      <c r="BB40" s="103">
        <v>0</v>
      </c>
      <c r="BC40" s="103">
        <v>0</v>
      </c>
    </row>
    <row r="41" spans="1:55" s="11" customFormat="1" ht="45" hidden="1" x14ac:dyDescent="0.25">
      <c r="A41" s="27" t="s">
        <v>339</v>
      </c>
      <c r="B41" s="12">
        <v>51</v>
      </c>
      <c r="C41" s="12">
        <v>0</v>
      </c>
      <c r="D41" s="63" t="s">
        <v>328</v>
      </c>
      <c r="E41" s="12">
        <v>851</v>
      </c>
      <c r="F41" s="63" t="s">
        <v>328</v>
      </c>
      <c r="G41" s="63" t="s">
        <v>330</v>
      </c>
      <c r="H41" s="63" t="s">
        <v>687</v>
      </c>
      <c r="I41" s="63" t="s">
        <v>340</v>
      </c>
      <c r="J41" s="77">
        <f>'3.ВС'!J39</f>
        <v>4721600</v>
      </c>
      <c r="K41" s="77">
        <f>'3.ВС'!K39</f>
        <v>0</v>
      </c>
      <c r="L41" s="77">
        <f>'3.ВС'!L39</f>
        <v>4721600</v>
      </c>
      <c r="M41" s="77">
        <f>'3.ВС'!M39</f>
        <v>0</v>
      </c>
      <c r="N41" s="77">
        <f>'3.ВС'!N39</f>
        <v>12075</v>
      </c>
      <c r="O41" s="77">
        <f>'3.ВС'!O39</f>
        <v>0</v>
      </c>
      <c r="P41" s="77">
        <f>'3.ВС'!P39</f>
        <v>12075</v>
      </c>
      <c r="Q41" s="77">
        <f>'3.ВС'!Q39</f>
        <v>0</v>
      </c>
      <c r="R41" s="77">
        <f>'3.ВС'!R39</f>
        <v>4733675</v>
      </c>
      <c r="S41" s="77">
        <f>'3.ВС'!S39</f>
        <v>0</v>
      </c>
      <c r="T41" s="77">
        <f>'3.ВС'!T39</f>
        <v>4733675</v>
      </c>
      <c r="U41" s="77">
        <f>'3.ВС'!U39</f>
        <v>0</v>
      </c>
      <c r="V41" s="77">
        <f>'3.ВС'!V39</f>
        <v>0</v>
      </c>
      <c r="W41" s="77">
        <f>'3.ВС'!W39</f>
        <v>0</v>
      </c>
      <c r="X41" s="77">
        <f>'3.ВС'!X39</f>
        <v>0</v>
      </c>
      <c r="Y41" s="77">
        <f>'3.ВС'!Y39</f>
        <v>0</v>
      </c>
      <c r="Z41" s="77">
        <f>'3.ВС'!Z39</f>
        <v>4733675</v>
      </c>
      <c r="AA41" s="77">
        <f>'3.ВС'!AA39</f>
        <v>0</v>
      </c>
      <c r="AB41" s="77">
        <f>'3.ВС'!AB39</f>
        <v>4733675</v>
      </c>
      <c r="AC41" s="77">
        <f>'3.ВС'!AC39</f>
        <v>0</v>
      </c>
      <c r="AD41" s="77">
        <f>'3.ВС'!AD39</f>
        <v>1191000</v>
      </c>
      <c r="AE41" s="77">
        <f>'3.ВС'!AE39</f>
        <v>0</v>
      </c>
      <c r="AF41" s="77">
        <f>'3.ВС'!AF39</f>
        <v>1191000</v>
      </c>
      <c r="AG41" s="77">
        <f>'3.ВС'!AG39</f>
        <v>0</v>
      </c>
      <c r="AH41" s="77">
        <f>'3.ВС'!AH39</f>
        <v>0</v>
      </c>
      <c r="AI41" s="77">
        <f>'3.ВС'!AI39</f>
        <v>0</v>
      </c>
      <c r="AJ41" s="77">
        <f>'3.ВС'!AJ39</f>
        <v>0</v>
      </c>
      <c r="AK41" s="77">
        <f>'3.ВС'!AK39</f>
        <v>0</v>
      </c>
      <c r="AL41" s="77">
        <f>'3.ВС'!AL39</f>
        <v>1191000</v>
      </c>
      <c r="AM41" s="77">
        <f>'3.ВС'!AM39</f>
        <v>0</v>
      </c>
      <c r="AN41" s="77">
        <f>'3.ВС'!AN39</f>
        <v>1191000</v>
      </c>
      <c r="AO41" s="77">
        <f>'3.ВС'!AO39</f>
        <v>0</v>
      </c>
      <c r="AP41" s="77">
        <f>'3.ВС'!AP39</f>
        <v>1191000</v>
      </c>
      <c r="AQ41" s="77">
        <f>'3.ВС'!AQ39</f>
        <v>0</v>
      </c>
      <c r="AR41" s="77">
        <f>'3.ВС'!AR39</f>
        <v>1191000</v>
      </c>
      <c r="AS41" s="77">
        <f>'3.ВС'!AS39</f>
        <v>0</v>
      </c>
      <c r="AT41" s="77">
        <f>'3.ВС'!AT39</f>
        <v>0</v>
      </c>
      <c r="AU41" s="77">
        <f>'3.ВС'!AU39</f>
        <v>0</v>
      </c>
      <c r="AV41" s="77">
        <f>'3.ВС'!AV39</f>
        <v>0</v>
      </c>
      <c r="AW41" s="77">
        <f>'3.ВС'!AW39</f>
        <v>0</v>
      </c>
      <c r="AX41" s="77">
        <f>'3.ВС'!AX39</f>
        <v>1191000</v>
      </c>
      <c r="AY41" s="77">
        <f>'3.ВС'!AY39</f>
        <v>0</v>
      </c>
      <c r="AZ41" s="77">
        <f>'3.ВС'!AZ39</f>
        <v>1191000</v>
      </c>
      <c r="BA41" s="77">
        <f>'3.ВС'!BA39</f>
        <v>0</v>
      </c>
      <c r="BB41" s="103">
        <v>0</v>
      </c>
      <c r="BC41" s="103">
        <v>0</v>
      </c>
    </row>
    <row r="42" spans="1:55" s="11" customFormat="1" ht="30" hidden="1" x14ac:dyDescent="0.25">
      <c r="A42" s="61" t="s">
        <v>356</v>
      </c>
      <c r="B42" s="12">
        <v>51</v>
      </c>
      <c r="C42" s="12">
        <v>0</v>
      </c>
      <c r="D42" s="63" t="s">
        <v>328</v>
      </c>
      <c r="E42" s="12">
        <v>851</v>
      </c>
      <c r="F42" s="63" t="s">
        <v>328</v>
      </c>
      <c r="G42" s="63" t="s">
        <v>330</v>
      </c>
      <c r="H42" s="63" t="s">
        <v>687</v>
      </c>
      <c r="I42" s="63" t="s">
        <v>357</v>
      </c>
      <c r="J42" s="77">
        <f t="shared" ref="J42:BA42" si="22">J43</f>
        <v>0</v>
      </c>
      <c r="K42" s="77">
        <f t="shared" si="22"/>
        <v>0</v>
      </c>
      <c r="L42" s="77">
        <f t="shared" si="22"/>
        <v>0</v>
      </c>
      <c r="M42" s="77">
        <f t="shared" si="22"/>
        <v>0</v>
      </c>
      <c r="N42" s="77">
        <f t="shared" si="22"/>
        <v>0</v>
      </c>
      <c r="O42" s="77">
        <f t="shared" si="22"/>
        <v>0</v>
      </c>
      <c r="P42" s="77">
        <f t="shared" si="22"/>
        <v>0</v>
      </c>
      <c r="Q42" s="77">
        <f t="shared" si="22"/>
        <v>0</v>
      </c>
      <c r="R42" s="77">
        <f t="shared" si="22"/>
        <v>0</v>
      </c>
      <c r="S42" s="77">
        <f t="shared" si="22"/>
        <v>0</v>
      </c>
      <c r="T42" s="77">
        <f t="shared" si="22"/>
        <v>0</v>
      </c>
      <c r="U42" s="77">
        <f t="shared" si="22"/>
        <v>0</v>
      </c>
      <c r="V42" s="77">
        <f t="shared" si="22"/>
        <v>0</v>
      </c>
      <c r="W42" s="77">
        <f t="shared" si="22"/>
        <v>0</v>
      </c>
      <c r="X42" s="77">
        <f t="shared" si="22"/>
        <v>0</v>
      </c>
      <c r="Y42" s="77">
        <f t="shared" si="22"/>
        <v>0</v>
      </c>
      <c r="Z42" s="77">
        <f t="shared" si="22"/>
        <v>0</v>
      </c>
      <c r="AA42" s="77">
        <f t="shared" si="22"/>
        <v>0</v>
      </c>
      <c r="AB42" s="77">
        <f t="shared" si="22"/>
        <v>0</v>
      </c>
      <c r="AC42" s="77">
        <f t="shared" si="22"/>
        <v>0</v>
      </c>
      <c r="AD42" s="77">
        <f t="shared" si="22"/>
        <v>0</v>
      </c>
      <c r="AE42" s="77">
        <f t="shared" si="22"/>
        <v>0</v>
      </c>
      <c r="AF42" s="77">
        <f t="shared" si="22"/>
        <v>0</v>
      </c>
      <c r="AG42" s="77">
        <f t="shared" si="22"/>
        <v>0</v>
      </c>
      <c r="AH42" s="77">
        <f t="shared" si="22"/>
        <v>0</v>
      </c>
      <c r="AI42" s="77">
        <f t="shared" si="22"/>
        <v>0</v>
      </c>
      <c r="AJ42" s="77">
        <f t="shared" si="22"/>
        <v>0</v>
      </c>
      <c r="AK42" s="77">
        <f t="shared" si="22"/>
        <v>0</v>
      </c>
      <c r="AL42" s="77">
        <f t="shared" si="22"/>
        <v>0</v>
      </c>
      <c r="AM42" s="77">
        <f t="shared" si="22"/>
        <v>0</v>
      </c>
      <c r="AN42" s="77">
        <f t="shared" si="22"/>
        <v>0</v>
      </c>
      <c r="AO42" s="77">
        <f t="shared" si="22"/>
        <v>0</v>
      </c>
      <c r="AP42" s="77">
        <f t="shared" si="22"/>
        <v>0</v>
      </c>
      <c r="AQ42" s="77">
        <f t="shared" si="22"/>
        <v>0</v>
      </c>
      <c r="AR42" s="77">
        <f t="shared" si="22"/>
        <v>0</v>
      </c>
      <c r="AS42" s="77">
        <f t="shared" si="22"/>
        <v>0</v>
      </c>
      <c r="AT42" s="77">
        <f t="shared" si="22"/>
        <v>0</v>
      </c>
      <c r="AU42" s="77">
        <f t="shared" si="22"/>
        <v>0</v>
      </c>
      <c r="AV42" s="77">
        <f t="shared" si="22"/>
        <v>0</v>
      </c>
      <c r="AW42" s="77">
        <f t="shared" si="22"/>
        <v>0</v>
      </c>
      <c r="AX42" s="77">
        <f t="shared" si="22"/>
        <v>0</v>
      </c>
      <c r="AY42" s="77">
        <f t="shared" si="22"/>
        <v>0</v>
      </c>
      <c r="AZ42" s="77">
        <f t="shared" si="22"/>
        <v>0</v>
      </c>
      <c r="BA42" s="77">
        <f t="shared" si="22"/>
        <v>0</v>
      </c>
      <c r="BB42" s="103">
        <v>0</v>
      </c>
      <c r="BC42" s="103">
        <v>0</v>
      </c>
    </row>
    <row r="43" spans="1:55" s="11" customFormat="1" ht="30" hidden="1" x14ac:dyDescent="0.25">
      <c r="A43" s="61" t="s">
        <v>358</v>
      </c>
      <c r="B43" s="12">
        <v>51</v>
      </c>
      <c r="C43" s="12">
        <v>0</v>
      </c>
      <c r="D43" s="63" t="s">
        <v>328</v>
      </c>
      <c r="E43" s="12">
        <v>851</v>
      </c>
      <c r="F43" s="63" t="s">
        <v>328</v>
      </c>
      <c r="G43" s="63" t="s">
        <v>330</v>
      </c>
      <c r="H43" s="63" t="s">
        <v>687</v>
      </c>
      <c r="I43" s="63" t="s">
        <v>359</v>
      </c>
      <c r="J43" s="77">
        <f>'3.ВС'!J41</f>
        <v>0</v>
      </c>
      <c r="K43" s="77">
        <f>'3.ВС'!K41</f>
        <v>0</v>
      </c>
      <c r="L43" s="77">
        <f>'3.ВС'!L41</f>
        <v>0</v>
      </c>
      <c r="M43" s="77">
        <f>'3.ВС'!M41</f>
        <v>0</v>
      </c>
      <c r="N43" s="77">
        <f>'3.ВС'!N41</f>
        <v>0</v>
      </c>
      <c r="O43" s="77">
        <f>'3.ВС'!O41</f>
        <v>0</v>
      </c>
      <c r="P43" s="77">
        <f>'3.ВС'!P41</f>
        <v>0</v>
      </c>
      <c r="Q43" s="77">
        <f>'3.ВС'!Q41</f>
        <v>0</v>
      </c>
      <c r="R43" s="77">
        <f>'3.ВС'!R41</f>
        <v>0</v>
      </c>
      <c r="S43" s="77">
        <f>'3.ВС'!S41</f>
        <v>0</v>
      </c>
      <c r="T43" s="77">
        <f>'3.ВС'!T41</f>
        <v>0</v>
      </c>
      <c r="U43" s="77">
        <f>'3.ВС'!U41</f>
        <v>0</v>
      </c>
      <c r="V43" s="77">
        <f>'3.ВС'!V41</f>
        <v>0</v>
      </c>
      <c r="W43" s="77">
        <f>'3.ВС'!W41</f>
        <v>0</v>
      </c>
      <c r="X43" s="77">
        <f>'3.ВС'!X41</f>
        <v>0</v>
      </c>
      <c r="Y43" s="77">
        <f>'3.ВС'!Y41</f>
        <v>0</v>
      </c>
      <c r="Z43" s="77">
        <f>'3.ВС'!Z41</f>
        <v>0</v>
      </c>
      <c r="AA43" s="77">
        <f>'3.ВС'!AA41</f>
        <v>0</v>
      </c>
      <c r="AB43" s="77">
        <f>'3.ВС'!AB41</f>
        <v>0</v>
      </c>
      <c r="AC43" s="77">
        <f>'3.ВС'!AC41</f>
        <v>0</v>
      </c>
      <c r="AD43" s="77">
        <f>'3.ВС'!AD41</f>
        <v>0</v>
      </c>
      <c r="AE43" s="77">
        <f>'3.ВС'!AE41</f>
        <v>0</v>
      </c>
      <c r="AF43" s="77">
        <f>'3.ВС'!AF41</f>
        <v>0</v>
      </c>
      <c r="AG43" s="77">
        <f>'3.ВС'!AG41</f>
        <v>0</v>
      </c>
      <c r="AH43" s="77">
        <f>'3.ВС'!AH41</f>
        <v>0</v>
      </c>
      <c r="AI43" s="77">
        <f>'3.ВС'!AI41</f>
        <v>0</v>
      </c>
      <c r="AJ43" s="77">
        <f>'3.ВС'!AJ41</f>
        <v>0</v>
      </c>
      <c r="AK43" s="77">
        <f>'3.ВС'!AK41</f>
        <v>0</v>
      </c>
      <c r="AL43" s="77">
        <f>'3.ВС'!AL41</f>
        <v>0</v>
      </c>
      <c r="AM43" s="77">
        <f>'3.ВС'!AM41</f>
        <v>0</v>
      </c>
      <c r="AN43" s="77">
        <f>'3.ВС'!AN41</f>
        <v>0</v>
      </c>
      <c r="AO43" s="77">
        <f>'3.ВС'!AO41</f>
        <v>0</v>
      </c>
      <c r="AP43" s="77">
        <f>'3.ВС'!AP41</f>
        <v>0</v>
      </c>
      <c r="AQ43" s="77">
        <f>'3.ВС'!AQ41</f>
        <v>0</v>
      </c>
      <c r="AR43" s="77">
        <f>'3.ВС'!AR41</f>
        <v>0</v>
      </c>
      <c r="AS43" s="77">
        <f>'3.ВС'!AS41</f>
        <v>0</v>
      </c>
      <c r="AT43" s="77">
        <f>'3.ВС'!AT41</f>
        <v>0</v>
      </c>
      <c r="AU43" s="77">
        <f>'3.ВС'!AU41</f>
        <v>0</v>
      </c>
      <c r="AV43" s="77">
        <f>'3.ВС'!AV41</f>
        <v>0</v>
      </c>
      <c r="AW43" s="77">
        <f>'3.ВС'!AW41</f>
        <v>0</v>
      </c>
      <c r="AX43" s="77">
        <f>'3.ВС'!AX41</f>
        <v>0</v>
      </c>
      <c r="AY43" s="77">
        <f>'3.ВС'!AY41</f>
        <v>0</v>
      </c>
      <c r="AZ43" s="77">
        <f>'3.ВС'!AZ41</f>
        <v>0</v>
      </c>
      <c r="BA43" s="77">
        <f>'3.ВС'!BA41</f>
        <v>0</v>
      </c>
      <c r="BB43" s="103">
        <v>0</v>
      </c>
      <c r="BC43" s="103">
        <v>0</v>
      </c>
    </row>
    <row r="44" spans="1:55" s="11" customFormat="1" hidden="1" x14ac:dyDescent="0.25">
      <c r="A44" s="27" t="s">
        <v>360</v>
      </c>
      <c r="B44" s="12">
        <v>51</v>
      </c>
      <c r="C44" s="12">
        <v>0</v>
      </c>
      <c r="D44" s="63" t="s">
        <v>328</v>
      </c>
      <c r="E44" s="12">
        <v>851</v>
      </c>
      <c r="F44" s="63" t="s">
        <v>328</v>
      </c>
      <c r="G44" s="63" t="s">
        <v>330</v>
      </c>
      <c r="H44" s="63" t="s">
        <v>687</v>
      </c>
      <c r="I44" s="63" t="s">
        <v>361</v>
      </c>
      <c r="J44" s="77">
        <f t="shared" ref="J44:BA44" si="23">J45</f>
        <v>92300</v>
      </c>
      <c r="K44" s="77">
        <f t="shared" si="23"/>
        <v>0</v>
      </c>
      <c r="L44" s="77">
        <f t="shared" si="23"/>
        <v>92300</v>
      </c>
      <c r="M44" s="77">
        <f t="shared" si="23"/>
        <v>0</v>
      </c>
      <c r="N44" s="77">
        <f t="shared" si="23"/>
        <v>0</v>
      </c>
      <c r="O44" s="77">
        <f t="shared" si="23"/>
        <v>0</v>
      </c>
      <c r="P44" s="77">
        <f t="shared" si="23"/>
        <v>0</v>
      </c>
      <c r="Q44" s="77">
        <f t="shared" si="23"/>
        <v>0</v>
      </c>
      <c r="R44" s="77">
        <f t="shared" si="23"/>
        <v>92300</v>
      </c>
      <c r="S44" s="77">
        <f t="shared" si="23"/>
        <v>0</v>
      </c>
      <c r="T44" s="77">
        <f t="shared" si="23"/>
        <v>92300</v>
      </c>
      <c r="U44" s="77">
        <f t="shared" si="23"/>
        <v>0</v>
      </c>
      <c r="V44" s="77">
        <f t="shared" si="23"/>
        <v>0</v>
      </c>
      <c r="W44" s="77">
        <f t="shared" si="23"/>
        <v>0</v>
      </c>
      <c r="X44" s="77">
        <f t="shared" si="23"/>
        <v>0</v>
      </c>
      <c r="Y44" s="77">
        <f t="shared" si="23"/>
        <v>0</v>
      </c>
      <c r="Z44" s="77">
        <f t="shared" si="23"/>
        <v>92300</v>
      </c>
      <c r="AA44" s="77">
        <f t="shared" si="23"/>
        <v>0</v>
      </c>
      <c r="AB44" s="77">
        <f t="shared" si="23"/>
        <v>92300</v>
      </c>
      <c r="AC44" s="77">
        <f t="shared" si="23"/>
        <v>0</v>
      </c>
      <c r="AD44" s="77">
        <f t="shared" si="23"/>
        <v>46200</v>
      </c>
      <c r="AE44" s="77">
        <f t="shared" si="23"/>
        <v>0</v>
      </c>
      <c r="AF44" s="77">
        <f t="shared" si="23"/>
        <v>46200</v>
      </c>
      <c r="AG44" s="77">
        <f t="shared" si="23"/>
        <v>0</v>
      </c>
      <c r="AH44" s="77">
        <f t="shared" si="23"/>
        <v>0</v>
      </c>
      <c r="AI44" s="77">
        <f t="shared" si="23"/>
        <v>0</v>
      </c>
      <c r="AJ44" s="77">
        <f t="shared" si="23"/>
        <v>0</v>
      </c>
      <c r="AK44" s="77">
        <f t="shared" si="23"/>
        <v>0</v>
      </c>
      <c r="AL44" s="77">
        <f t="shared" si="23"/>
        <v>46200</v>
      </c>
      <c r="AM44" s="77">
        <f t="shared" si="23"/>
        <v>0</v>
      </c>
      <c r="AN44" s="77">
        <f t="shared" si="23"/>
        <v>46200</v>
      </c>
      <c r="AO44" s="77">
        <f t="shared" si="23"/>
        <v>0</v>
      </c>
      <c r="AP44" s="77">
        <f t="shared" si="23"/>
        <v>46200</v>
      </c>
      <c r="AQ44" s="77">
        <f t="shared" si="23"/>
        <v>0</v>
      </c>
      <c r="AR44" s="77">
        <f t="shared" si="23"/>
        <v>46200</v>
      </c>
      <c r="AS44" s="77">
        <f t="shared" si="23"/>
        <v>0</v>
      </c>
      <c r="AT44" s="77">
        <f t="shared" si="23"/>
        <v>0</v>
      </c>
      <c r="AU44" s="77">
        <f t="shared" si="23"/>
        <v>0</v>
      </c>
      <c r="AV44" s="77">
        <f t="shared" si="23"/>
        <v>0</v>
      </c>
      <c r="AW44" s="77">
        <f t="shared" si="23"/>
        <v>0</v>
      </c>
      <c r="AX44" s="77">
        <f t="shared" si="23"/>
        <v>46200</v>
      </c>
      <c r="AY44" s="77">
        <f t="shared" si="23"/>
        <v>0</v>
      </c>
      <c r="AZ44" s="77">
        <f t="shared" si="23"/>
        <v>46200</v>
      </c>
      <c r="BA44" s="77">
        <f t="shared" si="23"/>
        <v>0</v>
      </c>
      <c r="BB44" s="103">
        <v>0</v>
      </c>
      <c r="BC44" s="103">
        <v>0</v>
      </c>
    </row>
    <row r="45" spans="1:55" s="11" customFormat="1" hidden="1" x14ac:dyDescent="0.25">
      <c r="A45" s="27" t="s">
        <v>362</v>
      </c>
      <c r="B45" s="12">
        <v>51</v>
      </c>
      <c r="C45" s="12">
        <v>0</v>
      </c>
      <c r="D45" s="63" t="s">
        <v>328</v>
      </c>
      <c r="E45" s="12">
        <v>851</v>
      </c>
      <c r="F45" s="63" t="s">
        <v>328</v>
      </c>
      <c r="G45" s="63" t="s">
        <v>330</v>
      </c>
      <c r="H45" s="63" t="s">
        <v>687</v>
      </c>
      <c r="I45" s="63" t="s">
        <v>363</v>
      </c>
      <c r="J45" s="77">
        <f>'3.ВС'!J43</f>
        <v>92300</v>
      </c>
      <c r="K45" s="77">
        <f>'3.ВС'!K43</f>
        <v>0</v>
      </c>
      <c r="L45" s="77">
        <f>'3.ВС'!L43</f>
        <v>92300</v>
      </c>
      <c r="M45" s="77">
        <f>'3.ВС'!M43</f>
        <v>0</v>
      </c>
      <c r="N45" s="77">
        <f>'3.ВС'!N43</f>
        <v>0</v>
      </c>
      <c r="O45" s="77">
        <f>'3.ВС'!O43</f>
        <v>0</v>
      </c>
      <c r="P45" s="77">
        <f>'3.ВС'!P43</f>
        <v>0</v>
      </c>
      <c r="Q45" s="77">
        <f>'3.ВС'!Q43</f>
        <v>0</v>
      </c>
      <c r="R45" s="77">
        <f>'3.ВС'!R43</f>
        <v>92300</v>
      </c>
      <c r="S45" s="77">
        <f>'3.ВС'!S43</f>
        <v>0</v>
      </c>
      <c r="T45" s="77">
        <f>'3.ВС'!T43</f>
        <v>92300</v>
      </c>
      <c r="U45" s="77">
        <f>'3.ВС'!U43</f>
        <v>0</v>
      </c>
      <c r="V45" s="77">
        <f>'3.ВС'!V43</f>
        <v>0</v>
      </c>
      <c r="W45" s="77">
        <f>'3.ВС'!W43</f>
        <v>0</v>
      </c>
      <c r="X45" s="77">
        <f>'3.ВС'!X43</f>
        <v>0</v>
      </c>
      <c r="Y45" s="77">
        <f>'3.ВС'!Y43</f>
        <v>0</v>
      </c>
      <c r="Z45" s="77">
        <f>'3.ВС'!Z43</f>
        <v>92300</v>
      </c>
      <c r="AA45" s="77">
        <f>'3.ВС'!AA43</f>
        <v>0</v>
      </c>
      <c r="AB45" s="77">
        <f>'3.ВС'!AB43</f>
        <v>92300</v>
      </c>
      <c r="AC45" s="77">
        <f>'3.ВС'!AC43</f>
        <v>0</v>
      </c>
      <c r="AD45" s="77">
        <f>'3.ВС'!AD43</f>
        <v>46200</v>
      </c>
      <c r="AE45" s="77">
        <f>'3.ВС'!AE43</f>
        <v>0</v>
      </c>
      <c r="AF45" s="77">
        <f>'3.ВС'!AF43</f>
        <v>46200</v>
      </c>
      <c r="AG45" s="77">
        <f>'3.ВС'!AG43</f>
        <v>0</v>
      </c>
      <c r="AH45" s="77">
        <f>'3.ВС'!AH43</f>
        <v>0</v>
      </c>
      <c r="AI45" s="77">
        <f>'3.ВС'!AI43</f>
        <v>0</v>
      </c>
      <c r="AJ45" s="77">
        <f>'3.ВС'!AJ43</f>
        <v>0</v>
      </c>
      <c r="AK45" s="77">
        <f>'3.ВС'!AK43</f>
        <v>0</v>
      </c>
      <c r="AL45" s="77">
        <f>'3.ВС'!AL43</f>
        <v>46200</v>
      </c>
      <c r="AM45" s="77">
        <f>'3.ВС'!AM43</f>
        <v>0</v>
      </c>
      <c r="AN45" s="77">
        <f>'3.ВС'!AN43</f>
        <v>46200</v>
      </c>
      <c r="AO45" s="77">
        <f>'3.ВС'!AO43</f>
        <v>0</v>
      </c>
      <c r="AP45" s="77">
        <f>'3.ВС'!AP43</f>
        <v>46200</v>
      </c>
      <c r="AQ45" s="77">
        <f>'3.ВС'!AQ43</f>
        <v>0</v>
      </c>
      <c r="AR45" s="77">
        <f>'3.ВС'!AR43</f>
        <v>46200</v>
      </c>
      <c r="AS45" s="77">
        <f>'3.ВС'!AS43</f>
        <v>0</v>
      </c>
      <c r="AT45" s="77">
        <f>'3.ВС'!AT43</f>
        <v>0</v>
      </c>
      <c r="AU45" s="77">
        <f>'3.ВС'!AU43</f>
        <v>0</v>
      </c>
      <c r="AV45" s="77">
        <f>'3.ВС'!AV43</f>
        <v>0</v>
      </c>
      <c r="AW45" s="77">
        <f>'3.ВС'!AW43</f>
        <v>0</v>
      </c>
      <c r="AX45" s="77">
        <f>'3.ВС'!AX43</f>
        <v>46200</v>
      </c>
      <c r="AY45" s="77">
        <f>'3.ВС'!AY43</f>
        <v>0</v>
      </c>
      <c r="AZ45" s="77">
        <f>'3.ВС'!AZ43</f>
        <v>46200</v>
      </c>
      <c r="BA45" s="77">
        <f>'3.ВС'!BA43</f>
        <v>0</v>
      </c>
      <c r="BB45" s="103">
        <v>0</v>
      </c>
      <c r="BC45" s="103">
        <v>0</v>
      </c>
    </row>
    <row r="46" spans="1:55" s="11" customFormat="1" ht="30" hidden="1" x14ac:dyDescent="0.25">
      <c r="A46" s="148" t="s">
        <v>364</v>
      </c>
      <c r="B46" s="12">
        <v>51</v>
      </c>
      <c r="C46" s="12">
        <v>0</v>
      </c>
      <c r="D46" s="63" t="s">
        <v>328</v>
      </c>
      <c r="E46" s="12">
        <v>851</v>
      </c>
      <c r="F46" s="63" t="s">
        <v>328</v>
      </c>
      <c r="G46" s="63" t="s">
        <v>330</v>
      </c>
      <c r="H46" s="63" t="s">
        <v>688</v>
      </c>
      <c r="I46" s="63"/>
      <c r="J46" s="77">
        <f t="shared" ref="J46:AT47" si="24">J47</f>
        <v>100000</v>
      </c>
      <c r="K46" s="77">
        <f t="shared" si="24"/>
        <v>0</v>
      </c>
      <c r="L46" s="77">
        <f t="shared" si="24"/>
        <v>100000</v>
      </c>
      <c r="M46" s="77">
        <f t="shared" si="24"/>
        <v>0</v>
      </c>
      <c r="N46" s="77">
        <f t="shared" si="24"/>
        <v>0</v>
      </c>
      <c r="O46" s="77">
        <f t="shared" si="24"/>
        <v>0</v>
      </c>
      <c r="P46" s="77">
        <f t="shared" si="24"/>
        <v>0</v>
      </c>
      <c r="Q46" s="77">
        <f t="shared" si="24"/>
        <v>0</v>
      </c>
      <c r="R46" s="77">
        <f t="shared" si="24"/>
        <v>100000</v>
      </c>
      <c r="S46" s="77">
        <f t="shared" si="24"/>
        <v>0</v>
      </c>
      <c r="T46" s="77">
        <f t="shared" si="24"/>
        <v>100000</v>
      </c>
      <c r="U46" s="77">
        <f t="shared" si="24"/>
        <v>0</v>
      </c>
      <c r="V46" s="77">
        <f t="shared" si="24"/>
        <v>0</v>
      </c>
      <c r="W46" s="77">
        <f t="shared" si="24"/>
        <v>0</v>
      </c>
      <c r="X46" s="77">
        <f t="shared" si="24"/>
        <v>0</v>
      </c>
      <c r="Y46" s="77">
        <f t="shared" si="24"/>
        <v>0</v>
      </c>
      <c r="Z46" s="77">
        <f t="shared" si="24"/>
        <v>100000</v>
      </c>
      <c r="AA46" s="77">
        <f t="shared" si="24"/>
        <v>0</v>
      </c>
      <c r="AB46" s="77">
        <f t="shared" si="24"/>
        <v>100000</v>
      </c>
      <c r="AC46" s="77">
        <f t="shared" si="24"/>
        <v>0</v>
      </c>
      <c r="AD46" s="77">
        <f t="shared" si="24"/>
        <v>0</v>
      </c>
      <c r="AE46" s="77">
        <f t="shared" si="24"/>
        <v>0</v>
      </c>
      <c r="AF46" s="77">
        <f t="shared" si="24"/>
        <v>0</v>
      </c>
      <c r="AG46" s="77">
        <f t="shared" si="24"/>
        <v>0</v>
      </c>
      <c r="AH46" s="77">
        <f t="shared" si="24"/>
        <v>0</v>
      </c>
      <c r="AI46" s="77">
        <f t="shared" si="24"/>
        <v>0</v>
      </c>
      <c r="AJ46" s="77">
        <f t="shared" si="24"/>
        <v>0</v>
      </c>
      <c r="AK46" s="77">
        <f t="shared" si="24"/>
        <v>0</v>
      </c>
      <c r="AL46" s="77">
        <f t="shared" si="24"/>
        <v>0</v>
      </c>
      <c r="AM46" s="77">
        <f t="shared" si="24"/>
        <v>0</v>
      </c>
      <c r="AN46" s="77">
        <f t="shared" si="24"/>
        <v>0</v>
      </c>
      <c r="AO46" s="77">
        <f t="shared" si="24"/>
        <v>0</v>
      </c>
      <c r="AP46" s="77">
        <f t="shared" si="24"/>
        <v>0</v>
      </c>
      <c r="AQ46" s="77">
        <f t="shared" si="24"/>
        <v>0</v>
      </c>
      <c r="AR46" s="77">
        <f t="shared" si="24"/>
        <v>0</v>
      </c>
      <c r="AS46" s="77">
        <f t="shared" si="24"/>
        <v>0</v>
      </c>
      <c r="AT46" s="77">
        <f t="shared" si="24"/>
        <v>0</v>
      </c>
      <c r="AU46" s="77">
        <f t="shared" ref="AT46:BA47" si="25">AU47</f>
        <v>0</v>
      </c>
      <c r="AV46" s="77">
        <f t="shared" si="25"/>
        <v>0</v>
      </c>
      <c r="AW46" s="77">
        <f t="shared" si="25"/>
        <v>0</v>
      </c>
      <c r="AX46" s="77">
        <f t="shared" si="25"/>
        <v>0</v>
      </c>
      <c r="AY46" s="77">
        <f t="shared" si="25"/>
        <v>0</v>
      </c>
      <c r="AZ46" s="77">
        <f t="shared" si="25"/>
        <v>0</v>
      </c>
      <c r="BA46" s="77">
        <f t="shared" si="25"/>
        <v>0</v>
      </c>
      <c r="BB46" s="103">
        <v>0</v>
      </c>
      <c r="BC46" s="103">
        <v>0</v>
      </c>
    </row>
    <row r="47" spans="1:55" s="11" customFormat="1" ht="30" hidden="1" x14ac:dyDescent="0.25">
      <c r="A47" s="27" t="s">
        <v>337</v>
      </c>
      <c r="B47" s="12">
        <v>51</v>
      </c>
      <c r="C47" s="12">
        <v>0</v>
      </c>
      <c r="D47" s="63" t="s">
        <v>328</v>
      </c>
      <c r="E47" s="12">
        <v>851</v>
      </c>
      <c r="F47" s="63" t="s">
        <v>328</v>
      </c>
      <c r="G47" s="63" t="s">
        <v>330</v>
      </c>
      <c r="H47" s="63" t="s">
        <v>688</v>
      </c>
      <c r="I47" s="63" t="s">
        <v>338</v>
      </c>
      <c r="J47" s="77">
        <f t="shared" si="24"/>
        <v>100000</v>
      </c>
      <c r="K47" s="77">
        <f t="shared" si="24"/>
        <v>0</v>
      </c>
      <c r="L47" s="77">
        <f t="shared" si="24"/>
        <v>100000</v>
      </c>
      <c r="M47" s="77">
        <f t="shared" si="24"/>
        <v>0</v>
      </c>
      <c r="N47" s="77">
        <f t="shared" si="24"/>
        <v>0</v>
      </c>
      <c r="O47" s="77">
        <f t="shared" si="24"/>
        <v>0</v>
      </c>
      <c r="P47" s="77">
        <f t="shared" si="24"/>
        <v>0</v>
      </c>
      <c r="Q47" s="77">
        <f t="shared" si="24"/>
        <v>0</v>
      </c>
      <c r="R47" s="77">
        <f t="shared" si="24"/>
        <v>100000</v>
      </c>
      <c r="S47" s="77">
        <f t="shared" si="24"/>
        <v>0</v>
      </c>
      <c r="T47" s="77">
        <f t="shared" si="24"/>
        <v>100000</v>
      </c>
      <c r="U47" s="77">
        <f t="shared" si="24"/>
        <v>0</v>
      </c>
      <c r="V47" s="77">
        <f t="shared" si="24"/>
        <v>0</v>
      </c>
      <c r="W47" s="77">
        <f t="shared" si="24"/>
        <v>0</v>
      </c>
      <c r="X47" s="77">
        <f t="shared" si="24"/>
        <v>0</v>
      </c>
      <c r="Y47" s="77">
        <f t="shared" si="24"/>
        <v>0</v>
      </c>
      <c r="Z47" s="77">
        <f t="shared" si="24"/>
        <v>100000</v>
      </c>
      <c r="AA47" s="77">
        <f t="shared" si="24"/>
        <v>0</v>
      </c>
      <c r="AB47" s="77">
        <f t="shared" si="24"/>
        <v>100000</v>
      </c>
      <c r="AC47" s="77">
        <f t="shared" si="24"/>
        <v>0</v>
      </c>
      <c r="AD47" s="77">
        <f t="shared" si="24"/>
        <v>0</v>
      </c>
      <c r="AE47" s="77">
        <f t="shared" si="24"/>
        <v>0</v>
      </c>
      <c r="AF47" s="77">
        <f t="shared" si="24"/>
        <v>0</v>
      </c>
      <c r="AG47" s="77">
        <f t="shared" si="24"/>
        <v>0</v>
      </c>
      <c r="AH47" s="77">
        <f t="shared" si="24"/>
        <v>0</v>
      </c>
      <c r="AI47" s="77">
        <f t="shared" si="24"/>
        <v>0</v>
      </c>
      <c r="AJ47" s="77">
        <f t="shared" si="24"/>
        <v>0</v>
      </c>
      <c r="AK47" s="77">
        <f t="shared" si="24"/>
        <v>0</v>
      </c>
      <c r="AL47" s="77">
        <f t="shared" si="24"/>
        <v>0</v>
      </c>
      <c r="AM47" s="77">
        <f t="shared" si="24"/>
        <v>0</v>
      </c>
      <c r="AN47" s="77">
        <f t="shared" si="24"/>
        <v>0</v>
      </c>
      <c r="AO47" s="77">
        <f t="shared" si="24"/>
        <v>0</v>
      </c>
      <c r="AP47" s="77">
        <f t="shared" si="24"/>
        <v>0</v>
      </c>
      <c r="AQ47" s="77">
        <f t="shared" si="24"/>
        <v>0</v>
      </c>
      <c r="AR47" s="77">
        <f t="shared" si="24"/>
        <v>0</v>
      </c>
      <c r="AS47" s="77">
        <f t="shared" si="24"/>
        <v>0</v>
      </c>
      <c r="AT47" s="77">
        <f t="shared" si="25"/>
        <v>0</v>
      </c>
      <c r="AU47" s="77">
        <f t="shared" si="25"/>
        <v>0</v>
      </c>
      <c r="AV47" s="77">
        <f t="shared" si="25"/>
        <v>0</v>
      </c>
      <c r="AW47" s="77">
        <f t="shared" si="25"/>
        <v>0</v>
      </c>
      <c r="AX47" s="77">
        <f t="shared" si="25"/>
        <v>0</v>
      </c>
      <c r="AY47" s="77">
        <f t="shared" si="25"/>
        <v>0</v>
      </c>
      <c r="AZ47" s="77">
        <f t="shared" si="25"/>
        <v>0</v>
      </c>
      <c r="BA47" s="77">
        <f t="shared" si="25"/>
        <v>0</v>
      </c>
      <c r="BB47" s="103">
        <v>0</v>
      </c>
      <c r="BC47" s="103">
        <v>0</v>
      </c>
    </row>
    <row r="48" spans="1:55" s="11" customFormat="1" ht="45" hidden="1" x14ac:dyDescent="0.25">
      <c r="A48" s="27" t="s">
        <v>339</v>
      </c>
      <c r="B48" s="12">
        <v>51</v>
      </c>
      <c r="C48" s="12">
        <v>0</v>
      </c>
      <c r="D48" s="63" t="s">
        <v>328</v>
      </c>
      <c r="E48" s="12">
        <v>851</v>
      </c>
      <c r="F48" s="63" t="s">
        <v>328</v>
      </c>
      <c r="G48" s="63" t="s">
        <v>330</v>
      </c>
      <c r="H48" s="63" t="s">
        <v>688</v>
      </c>
      <c r="I48" s="63" t="s">
        <v>340</v>
      </c>
      <c r="J48" s="77">
        <f>'3.ВС'!J46</f>
        <v>100000</v>
      </c>
      <c r="K48" s="77">
        <f>'3.ВС'!K46</f>
        <v>0</v>
      </c>
      <c r="L48" s="77">
        <f>'3.ВС'!L46</f>
        <v>100000</v>
      </c>
      <c r="M48" s="77">
        <f>'3.ВС'!M46</f>
        <v>0</v>
      </c>
      <c r="N48" s="77">
        <f>'3.ВС'!N46</f>
        <v>0</v>
      </c>
      <c r="O48" s="77">
        <f>'3.ВС'!O46</f>
        <v>0</v>
      </c>
      <c r="P48" s="77">
        <f>'3.ВС'!P46</f>
        <v>0</v>
      </c>
      <c r="Q48" s="77">
        <f>'3.ВС'!Q46</f>
        <v>0</v>
      </c>
      <c r="R48" s="77">
        <f>'3.ВС'!R46</f>
        <v>100000</v>
      </c>
      <c r="S48" s="77">
        <f>'3.ВС'!S46</f>
        <v>0</v>
      </c>
      <c r="T48" s="77">
        <f>'3.ВС'!T46</f>
        <v>100000</v>
      </c>
      <c r="U48" s="77">
        <f>'3.ВС'!U46</f>
        <v>0</v>
      </c>
      <c r="V48" s="77">
        <f>'3.ВС'!V46</f>
        <v>0</v>
      </c>
      <c r="W48" s="77">
        <f>'3.ВС'!W46</f>
        <v>0</v>
      </c>
      <c r="X48" s="77">
        <f>'3.ВС'!X46</f>
        <v>0</v>
      </c>
      <c r="Y48" s="77">
        <f>'3.ВС'!Y46</f>
        <v>0</v>
      </c>
      <c r="Z48" s="77">
        <f>'3.ВС'!Z46</f>
        <v>100000</v>
      </c>
      <c r="AA48" s="77">
        <f>'3.ВС'!AA46</f>
        <v>0</v>
      </c>
      <c r="AB48" s="77">
        <f>'3.ВС'!AB46</f>
        <v>100000</v>
      </c>
      <c r="AC48" s="77">
        <f>'3.ВС'!AC46</f>
        <v>0</v>
      </c>
      <c r="AD48" s="77">
        <f>'3.ВС'!AD46</f>
        <v>0</v>
      </c>
      <c r="AE48" s="77">
        <f>'3.ВС'!AE46</f>
        <v>0</v>
      </c>
      <c r="AF48" s="77">
        <f>'3.ВС'!AF46</f>
        <v>0</v>
      </c>
      <c r="AG48" s="77">
        <f>'3.ВС'!AG46</f>
        <v>0</v>
      </c>
      <c r="AH48" s="77">
        <f>'3.ВС'!AH46</f>
        <v>0</v>
      </c>
      <c r="AI48" s="77">
        <f>'3.ВС'!AI46</f>
        <v>0</v>
      </c>
      <c r="AJ48" s="77">
        <f>'3.ВС'!AJ46</f>
        <v>0</v>
      </c>
      <c r="AK48" s="77">
        <f>'3.ВС'!AK46</f>
        <v>0</v>
      </c>
      <c r="AL48" s="77">
        <f>'3.ВС'!AL46</f>
        <v>0</v>
      </c>
      <c r="AM48" s="77">
        <f>'3.ВС'!AM46</f>
        <v>0</v>
      </c>
      <c r="AN48" s="77">
        <f>'3.ВС'!AN46</f>
        <v>0</v>
      </c>
      <c r="AO48" s="77">
        <f>'3.ВС'!AO46</f>
        <v>0</v>
      </c>
      <c r="AP48" s="77">
        <f>'3.ВС'!AP46</f>
        <v>0</v>
      </c>
      <c r="AQ48" s="77">
        <f>'3.ВС'!AQ46</f>
        <v>0</v>
      </c>
      <c r="AR48" s="77">
        <f>'3.ВС'!AR46</f>
        <v>0</v>
      </c>
      <c r="AS48" s="77">
        <f>'3.ВС'!AS46</f>
        <v>0</v>
      </c>
      <c r="AT48" s="77">
        <f>'3.ВС'!AT46</f>
        <v>0</v>
      </c>
      <c r="AU48" s="77">
        <f>'3.ВС'!AU46</f>
        <v>0</v>
      </c>
      <c r="AV48" s="77">
        <f>'3.ВС'!AV46</f>
        <v>0</v>
      </c>
      <c r="AW48" s="77">
        <f>'3.ВС'!AW46</f>
        <v>0</v>
      </c>
      <c r="AX48" s="77">
        <f>'3.ВС'!AX46</f>
        <v>0</v>
      </c>
      <c r="AY48" s="77">
        <f>'3.ВС'!AY46</f>
        <v>0</v>
      </c>
      <c r="AZ48" s="77">
        <f>'3.ВС'!AZ46</f>
        <v>0</v>
      </c>
      <c r="BA48" s="77">
        <f>'3.ВС'!BA46</f>
        <v>0</v>
      </c>
      <c r="BB48" s="103">
        <v>0</v>
      </c>
      <c r="BC48" s="103">
        <v>0</v>
      </c>
    </row>
    <row r="49" spans="1:55" s="11" customFormat="1" ht="45" hidden="1" x14ac:dyDescent="0.25">
      <c r="A49" s="148" t="s">
        <v>366</v>
      </c>
      <c r="B49" s="12">
        <v>51</v>
      </c>
      <c r="C49" s="12">
        <v>0</v>
      </c>
      <c r="D49" s="63" t="s">
        <v>328</v>
      </c>
      <c r="E49" s="12">
        <v>851</v>
      </c>
      <c r="F49" s="63" t="s">
        <v>328</v>
      </c>
      <c r="G49" s="63" t="s">
        <v>330</v>
      </c>
      <c r="H49" s="63" t="s">
        <v>689</v>
      </c>
      <c r="I49" s="63"/>
      <c r="J49" s="77">
        <f t="shared" ref="J49:AT50" si="26">J50</f>
        <v>100000</v>
      </c>
      <c r="K49" s="77">
        <f t="shared" si="26"/>
        <v>0</v>
      </c>
      <c r="L49" s="77">
        <f t="shared" si="26"/>
        <v>100000</v>
      </c>
      <c r="M49" s="77">
        <f t="shared" si="26"/>
        <v>0</v>
      </c>
      <c r="N49" s="77">
        <f t="shared" si="26"/>
        <v>0</v>
      </c>
      <c r="O49" s="77">
        <f t="shared" si="26"/>
        <v>0</v>
      </c>
      <c r="P49" s="77">
        <f t="shared" si="26"/>
        <v>0</v>
      </c>
      <c r="Q49" s="77">
        <f t="shared" si="26"/>
        <v>0</v>
      </c>
      <c r="R49" s="77">
        <f t="shared" si="26"/>
        <v>100000</v>
      </c>
      <c r="S49" s="77">
        <f t="shared" si="26"/>
        <v>0</v>
      </c>
      <c r="T49" s="77">
        <f t="shared" si="26"/>
        <v>100000</v>
      </c>
      <c r="U49" s="77">
        <f t="shared" si="26"/>
        <v>0</v>
      </c>
      <c r="V49" s="77">
        <f t="shared" si="26"/>
        <v>0</v>
      </c>
      <c r="W49" s="77">
        <f t="shared" si="26"/>
        <v>0</v>
      </c>
      <c r="X49" s="77">
        <f t="shared" si="26"/>
        <v>0</v>
      </c>
      <c r="Y49" s="77">
        <f t="shared" si="26"/>
        <v>0</v>
      </c>
      <c r="Z49" s="77">
        <f t="shared" si="26"/>
        <v>100000</v>
      </c>
      <c r="AA49" s="77">
        <f t="shared" si="26"/>
        <v>0</v>
      </c>
      <c r="AB49" s="77">
        <f t="shared" si="26"/>
        <v>100000</v>
      </c>
      <c r="AC49" s="77">
        <f t="shared" si="26"/>
        <v>0</v>
      </c>
      <c r="AD49" s="77">
        <f t="shared" si="26"/>
        <v>0</v>
      </c>
      <c r="AE49" s="77">
        <f t="shared" si="26"/>
        <v>0</v>
      </c>
      <c r="AF49" s="77">
        <f t="shared" si="26"/>
        <v>0</v>
      </c>
      <c r="AG49" s="77">
        <f t="shared" si="26"/>
        <v>0</v>
      </c>
      <c r="AH49" s="77">
        <f t="shared" si="26"/>
        <v>0</v>
      </c>
      <c r="AI49" s="77">
        <f t="shared" si="26"/>
        <v>0</v>
      </c>
      <c r="AJ49" s="77">
        <f t="shared" si="26"/>
        <v>0</v>
      </c>
      <c r="AK49" s="77">
        <f t="shared" si="26"/>
        <v>0</v>
      </c>
      <c r="AL49" s="77">
        <f t="shared" si="26"/>
        <v>0</v>
      </c>
      <c r="AM49" s="77">
        <f t="shared" si="26"/>
        <v>0</v>
      </c>
      <c r="AN49" s="77">
        <f t="shared" si="26"/>
        <v>0</v>
      </c>
      <c r="AO49" s="77">
        <f t="shared" si="26"/>
        <v>0</v>
      </c>
      <c r="AP49" s="77">
        <f t="shared" si="26"/>
        <v>0</v>
      </c>
      <c r="AQ49" s="77">
        <f t="shared" si="26"/>
        <v>0</v>
      </c>
      <c r="AR49" s="77">
        <f t="shared" si="26"/>
        <v>0</v>
      </c>
      <c r="AS49" s="77">
        <f t="shared" si="26"/>
        <v>0</v>
      </c>
      <c r="AT49" s="77">
        <f t="shared" si="26"/>
        <v>0</v>
      </c>
      <c r="AU49" s="77">
        <f t="shared" ref="AT49:BA50" si="27">AU50</f>
        <v>0</v>
      </c>
      <c r="AV49" s="77">
        <f t="shared" si="27"/>
        <v>0</v>
      </c>
      <c r="AW49" s="77">
        <f t="shared" si="27"/>
        <v>0</v>
      </c>
      <c r="AX49" s="77">
        <f t="shared" si="27"/>
        <v>0</v>
      </c>
      <c r="AY49" s="77">
        <f t="shared" si="27"/>
        <v>0</v>
      </c>
      <c r="AZ49" s="77">
        <f t="shared" si="27"/>
        <v>0</v>
      </c>
      <c r="BA49" s="77">
        <f t="shared" si="27"/>
        <v>0</v>
      </c>
      <c r="BB49" s="103">
        <v>0</v>
      </c>
      <c r="BC49" s="103">
        <v>0</v>
      </c>
    </row>
    <row r="50" spans="1:55" s="11" customFormat="1" ht="30" hidden="1" x14ac:dyDescent="0.25">
      <c r="A50" s="56" t="s">
        <v>337</v>
      </c>
      <c r="B50" s="12">
        <v>51</v>
      </c>
      <c r="C50" s="12">
        <v>0</v>
      </c>
      <c r="D50" s="63" t="s">
        <v>328</v>
      </c>
      <c r="E50" s="12">
        <v>851</v>
      </c>
      <c r="F50" s="63" t="s">
        <v>328</v>
      </c>
      <c r="G50" s="63" t="s">
        <v>330</v>
      </c>
      <c r="H50" s="63" t="s">
        <v>689</v>
      </c>
      <c r="I50" s="63" t="s">
        <v>338</v>
      </c>
      <c r="J50" s="77">
        <f t="shared" si="26"/>
        <v>100000</v>
      </c>
      <c r="K50" s="77">
        <f t="shared" si="26"/>
        <v>0</v>
      </c>
      <c r="L50" s="77">
        <f t="shared" si="26"/>
        <v>100000</v>
      </c>
      <c r="M50" s="77">
        <f t="shared" si="26"/>
        <v>0</v>
      </c>
      <c r="N50" s="77">
        <f t="shared" si="26"/>
        <v>0</v>
      </c>
      <c r="O50" s="77">
        <f t="shared" si="26"/>
        <v>0</v>
      </c>
      <c r="P50" s="77">
        <f t="shared" si="26"/>
        <v>0</v>
      </c>
      <c r="Q50" s="77">
        <f t="shared" si="26"/>
        <v>0</v>
      </c>
      <c r="R50" s="77">
        <f t="shared" si="26"/>
        <v>100000</v>
      </c>
      <c r="S50" s="77">
        <f t="shared" si="26"/>
        <v>0</v>
      </c>
      <c r="T50" s="77">
        <f t="shared" si="26"/>
        <v>100000</v>
      </c>
      <c r="U50" s="77">
        <f t="shared" si="26"/>
        <v>0</v>
      </c>
      <c r="V50" s="77">
        <f t="shared" si="26"/>
        <v>0</v>
      </c>
      <c r="W50" s="77">
        <f t="shared" si="26"/>
        <v>0</v>
      </c>
      <c r="X50" s="77">
        <f t="shared" si="26"/>
        <v>0</v>
      </c>
      <c r="Y50" s="77">
        <f t="shared" si="26"/>
        <v>0</v>
      </c>
      <c r="Z50" s="77">
        <f t="shared" si="26"/>
        <v>100000</v>
      </c>
      <c r="AA50" s="77">
        <f t="shared" si="26"/>
        <v>0</v>
      </c>
      <c r="AB50" s="77">
        <f t="shared" si="26"/>
        <v>100000</v>
      </c>
      <c r="AC50" s="77">
        <f t="shared" si="26"/>
        <v>0</v>
      </c>
      <c r="AD50" s="77">
        <f t="shared" si="26"/>
        <v>0</v>
      </c>
      <c r="AE50" s="77">
        <f t="shared" si="26"/>
        <v>0</v>
      </c>
      <c r="AF50" s="77">
        <f t="shared" si="26"/>
        <v>0</v>
      </c>
      <c r="AG50" s="77">
        <f t="shared" si="26"/>
        <v>0</v>
      </c>
      <c r="AH50" s="77">
        <f t="shared" si="26"/>
        <v>0</v>
      </c>
      <c r="AI50" s="77">
        <f t="shared" si="26"/>
        <v>0</v>
      </c>
      <c r="AJ50" s="77">
        <f t="shared" si="26"/>
        <v>0</v>
      </c>
      <c r="AK50" s="77">
        <f t="shared" si="26"/>
        <v>0</v>
      </c>
      <c r="AL50" s="77">
        <f t="shared" si="26"/>
        <v>0</v>
      </c>
      <c r="AM50" s="77">
        <f t="shared" si="26"/>
        <v>0</v>
      </c>
      <c r="AN50" s="77">
        <f t="shared" si="26"/>
        <v>0</v>
      </c>
      <c r="AO50" s="77">
        <f t="shared" si="26"/>
        <v>0</v>
      </c>
      <c r="AP50" s="77">
        <f t="shared" si="26"/>
        <v>0</v>
      </c>
      <c r="AQ50" s="77">
        <f t="shared" si="26"/>
        <v>0</v>
      </c>
      <c r="AR50" s="77">
        <f t="shared" si="26"/>
        <v>0</v>
      </c>
      <c r="AS50" s="77">
        <f t="shared" si="26"/>
        <v>0</v>
      </c>
      <c r="AT50" s="77">
        <f t="shared" si="27"/>
        <v>0</v>
      </c>
      <c r="AU50" s="77">
        <f t="shared" si="27"/>
        <v>0</v>
      </c>
      <c r="AV50" s="77">
        <f t="shared" si="27"/>
        <v>0</v>
      </c>
      <c r="AW50" s="77">
        <f t="shared" si="27"/>
        <v>0</v>
      </c>
      <c r="AX50" s="77">
        <f t="shared" si="27"/>
        <v>0</v>
      </c>
      <c r="AY50" s="77">
        <f t="shared" si="27"/>
        <v>0</v>
      </c>
      <c r="AZ50" s="77">
        <f t="shared" si="27"/>
        <v>0</v>
      </c>
      <c r="BA50" s="77">
        <f t="shared" si="27"/>
        <v>0</v>
      </c>
      <c r="BB50" s="103">
        <v>0</v>
      </c>
      <c r="BC50" s="103">
        <v>0</v>
      </c>
    </row>
    <row r="51" spans="1:55" s="11" customFormat="1" ht="45" hidden="1" x14ac:dyDescent="0.25">
      <c r="A51" s="27" t="s">
        <v>339</v>
      </c>
      <c r="B51" s="12">
        <v>51</v>
      </c>
      <c r="C51" s="12">
        <v>0</v>
      </c>
      <c r="D51" s="63" t="s">
        <v>328</v>
      </c>
      <c r="E51" s="12">
        <v>851</v>
      </c>
      <c r="F51" s="63" t="s">
        <v>328</v>
      </c>
      <c r="G51" s="63" t="s">
        <v>330</v>
      </c>
      <c r="H51" s="63" t="s">
        <v>689</v>
      </c>
      <c r="I51" s="63" t="s">
        <v>340</v>
      </c>
      <c r="J51" s="77">
        <f>'3.ВС'!J49</f>
        <v>100000</v>
      </c>
      <c r="K51" s="77">
        <f>'3.ВС'!K49</f>
        <v>0</v>
      </c>
      <c r="L51" s="77">
        <f>'3.ВС'!L49</f>
        <v>100000</v>
      </c>
      <c r="M51" s="77">
        <f>'3.ВС'!M49</f>
        <v>0</v>
      </c>
      <c r="N51" s="77">
        <f>'3.ВС'!N49</f>
        <v>0</v>
      </c>
      <c r="O51" s="77">
        <f>'3.ВС'!O49</f>
        <v>0</v>
      </c>
      <c r="P51" s="77">
        <f>'3.ВС'!P49</f>
        <v>0</v>
      </c>
      <c r="Q51" s="77">
        <f>'3.ВС'!Q49</f>
        <v>0</v>
      </c>
      <c r="R51" s="77">
        <f>'3.ВС'!R49</f>
        <v>100000</v>
      </c>
      <c r="S51" s="77">
        <f>'3.ВС'!S49</f>
        <v>0</v>
      </c>
      <c r="T51" s="77">
        <f>'3.ВС'!T49</f>
        <v>100000</v>
      </c>
      <c r="U51" s="77">
        <f>'3.ВС'!U49</f>
        <v>0</v>
      </c>
      <c r="V51" s="77">
        <f>'3.ВС'!V49</f>
        <v>0</v>
      </c>
      <c r="W51" s="77">
        <f>'3.ВС'!W49</f>
        <v>0</v>
      </c>
      <c r="X51" s="77">
        <f>'3.ВС'!X49</f>
        <v>0</v>
      </c>
      <c r="Y51" s="77">
        <f>'3.ВС'!Y49</f>
        <v>0</v>
      </c>
      <c r="Z51" s="77">
        <f>'3.ВС'!Z49</f>
        <v>100000</v>
      </c>
      <c r="AA51" s="77">
        <f>'3.ВС'!AA49</f>
        <v>0</v>
      </c>
      <c r="AB51" s="77">
        <f>'3.ВС'!AB49</f>
        <v>100000</v>
      </c>
      <c r="AC51" s="77">
        <f>'3.ВС'!AC49</f>
        <v>0</v>
      </c>
      <c r="AD51" s="77">
        <f>'3.ВС'!AD49</f>
        <v>0</v>
      </c>
      <c r="AE51" s="77">
        <f>'3.ВС'!AE49</f>
        <v>0</v>
      </c>
      <c r="AF51" s="77">
        <f>'3.ВС'!AF49</f>
        <v>0</v>
      </c>
      <c r="AG51" s="77">
        <f>'3.ВС'!AG49</f>
        <v>0</v>
      </c>
      <c r="AH51" s="77">
        <f>'3.ВС'!AH49</f>
        <v>0</v>
      </c>
      <c r="AI51" s="77">
        <f>'3.ВС'!AI49</f>
        <v>0</v>
      </c>
      <c r="AJ51" s="77">
        <f>'3.ВС'!AJ49</f>
        <v>0</v>
      </c>
      <c r="AK51" s="77">
        <f>'3.ВС'!AK49</f>
        <v>0</v>
      </c>
      <c r="AL51" s="77">
        <f>'3.ВС'!AL49</f>
        <v>0</v>
      </c>
      <c r="AM51" s="77">
        <f>'3.ВС'!AM49</f>
        <v>0</v>
      </c>
      <c r="AN51" s="77">
        <f>'3.ВС'!AN49</f>
        <v>0</v>
      </c>
      <c r="AO51" s="77">
        <f>'3.ВС'!AO49</f>
        <v>0</v>
      </c>
      <c r="AP51" s="77">
        <f>'3.ВС'!AP49</f>
        <v>0</v>
      </c>
      <c r="AQ51" s="77">
        <f>'3.ВС'!AQ49</f>
        <v>0</v>
      </c>
      <c r="AR51" s="77">
        <f>'3.ВС'!AR49</f>
        <v>0</v>
      </c>
      <c r="AS51" s="77">
        <f>'3.ВС'!AS49</f>
        <v>0</v>
      </c>
      <c r="AT51" s="77">
        <f>'3.ВС'!AT49</f>
        <v>0</v>
      </c>
      <c r="AU51" s="77">
        <f>'3.ВС'!AU49</f>
        <v>0</v>
      </c>
      <c r="AV51" s="77">
        <f>'3.ВС'!AV49</f>
        <v>0</v>
      </c>
      <c r="AW51" s="77">
        <f>'3.ВС'!AW49</f>
        <v>0</v>
      </c>
      <c r="AX51" s="77">
        <f>'3.ВС'!AX49</f>
        <v>0</v>
      </c>
      <c r="AY51" s="77">
        <f>'3.ВС'!AY49</f>
        <v>0</v>
      </c>
      <c r="AZ51" s="77">
        <f>'3.ВС'!AZ49</f>
        <v>0</v>
      </c>
      <c r="BA51" s="77">
        <f>'3.ВС'!BA49</f>
        <v>0</v>
      </c>
      <c r="BB51" s="103">
        <v>0</v>
      </c>
      <c r="BC51" s="103">
        <v>0</v>
      </c>
    </row>
    <row r="52" spans="1:55" s="11" customFormat="1" hidden="1" x14ac:dyDescent="0.25">
      <c r="A52" s="148" t="s">
        <v>368</v>
      </c>
      <c r="B52" s="12">
        <v>51</v>
      </c>
      <c r="C52" s="12">
        <v>0</v>
      </c>
      <c r="D52" s="63" t="s">
        <v>328</v>
      </c>
      <c r="E52" s="12">
        <v>851</v>
      </c>
      <c r="F52" s="63" t="s">
        <v>328</v>
      </c>
      <c r="G52" s="63" t="s">
        <v>330</v>
      </c>
      <c r="H52" s="63" t="s">
        <v>690</v>
      </c>
      <c r="I52" s="63"/>
      <c r="J52" s="77">
        <f t="shared" ref="J52:AT53" si="28">J53</f>
        <v>65000</v>
      </c>
      <c r="K52" s="77">
        <f t="shared" si="28"/>
        <v>0</v>
      </c>
      <c r="L52" s="77">
        <f t="shared" si="28"/>
        <v>65000</v>
      </c>
      <c r="M52" s="77">
        <f t="shared" si="28"/>
        <v>0</v>
      </c>
      <c r="N52" s="77">
        <f t="shared" si="28"/>
        <v>13000</v>
      </c>
      <c r="O52" s="77">
        <f t="shared" si="28"/>
        <v>0</v>
      </c>
      <c r="P52" s="77">
        <f t="shared" si="28"/>
        <v>13000</v>
      </c>
      <c r="Q52" s="77">
        <f t="shared" si="28"/>
        <v>0</v>
      </c>
      <c r="R52" s="77">
        <f t="shared" si="28"/>
        <v>78000</v>
      </c>
      <c r="S52" s="77">
        <f t="shared" si="28"/>
        <v>0</v>
      </c>
      <c r="T52" s="77">
        <f t="shared" si="28"/>
        <v>78000</v>
      </c>
      <c r="U52" s="77">
        <f t="shared" si="28"/>
        <v>0</v>
      </c>
      <c r="V52" s="77">
        <f t="shared" si="28"/>
        <v>0</v>
      </c>
      <c r="W52" s="77">
        <f t="shared" si="28"/>
        <v>0</v>
      </c>
      <c r="X52" s="77">
        <f t="shared" si="28"/>
        <v>0</v>
      </c>
      <c r="Y52" s="77">
        <f t="shared" si="28"/>
        <v>0</v>
      </c>
      <c r="Z52" s="77">
        <f t="shared" si="28"/>
        <v>78000</v>
      </c>
      <c r="AA52" s="77">
        <f t="shared" si="28"/>
        <v>0</v>
      </c>
      <c r="AB52" s="77">
        <f t="shared" si="28"/>
        <v>78000</v>
      </c>
      <c r="AC52" s="77">
        <f t="shared" si="28"/>
        <v>0</v>
      </c>
      <c r="AD52" s="77">
        <f t="shared" si="28"/>
        <v>0</v>
      </c>
      <c r="AE52" s="77">
        <f t="shared" si="28"/>
        <v>0</v>
      </c>
      <c r="AF52" s="77">
        <f t="shared" si="28"/>
        <v>0</v>
      </c>
      <c r="AG52" s="77">
        <f t="shared" si="28"/>
        <v>0</v>
      </c>
      <c r="AH52" s="77">
        <f t="shared" si="28"/>
        <v>0</v>
      </c>
      <c r="AI52" s="77">
        <f t="shared" si="28"/>
        <v>0</v>
      </c>
      <c r="AJ52" s="77">
        <f t="shared" si="28"/>
        <v>0</v>
      </c>
      <c r="AK52" s="77">
        <f t="shared" si="28"/>
        <v>0</v>
      </c>
      <c r="AL52" s="77">
        <f t="shared" si="28"/>
        <v>0</v>
      </c>
      <c r="AM52" s="77">
        <f t="shared" si="28"/>
        <v>0</v>
      </c>
      <c r="AN52" s="77">
        <f t="shared" si="28"/>
        <v>0</v>
      </c>
      <c r="AO52" s="77">
        <f t="shared" si="28"/>
        <v>0</v>
      </c>
      <c r="AP52" s="77">
        <f t="shared" si="28"/>
        <v>0</v>
      </c>
      <c r="AQ52" s="77">
        <f t="shared" si="28"/>
        <v>0</v>
      </c>
      <c r="AR52" s="77">
        <f t="shared" si="28"/>
        <v>0</v>
      </c>
      <c r="AS52" s="77">
        <f t="shared" si="28"/>
        <v>0</v>
      </c>
      <c r="AT52" s="77">
        <f t="shared" si="28"/>
        <v>0</v>
      </c>
      <c r="AU52" s="77">
        <f t="shared" ref="AT52:BA53" si="29">AU53</f>
        <v>0</v>
      </c>
      <c r="AV52" s="77">
        <f t="shared" si="29"/>
        <v>0</v>
      </c>
      <c r="AW52" s="77">
        <f t="shared" si="29"/>
        <v>0</v>
      </c>
      <c r="AX52" s="77">
        <f t="shared" si="29"/>
        <v>0</v>
      </c>
      <c r="AY52" s="77">
        <f t="shared" si="29"/>
        <v>0</v>
      </c>
      <c r="AZ52" s="77">
        <f t="shared" si="29"/>
        <v>0</v>
      </c>
      <c r="BA52" s="77">
        <f t="shared" si="29"/>
        <v>0</v>
      </c>
      <c r="BB52" s="103">
        <v>0</v>
      </c>
      <c r="BC52" s="103">
        <v>0</v>
      </c>
    </row>
    <row r="53" spans="1:55" s="11" customFormat="1" hidden="1" x14ac:dyDescent="0.25">
      <c r="A53" s="27" t="s">
        <v>360</v>
      </c>
      <c r="B53" s="12">
        <v>51</v>
      </c>
      <c r="C53" s="12">
        <v>0</v>
      </c>
      <c r="D53" s="63" t="s">
        <v>328</v>
      </c>
      <c r="E53" s="12">
        <v>851</v>
      </c>
      <c r="F53" s="63" t="s">
        <v>328</v>
      </c>
      <c r="G53" s="63" t="s">
        <v>330</v>
      </c>
      <c r="H53" s="63" t="s">
        <v>690</v>
      </c>
      <c r="I53" s="63" t="s">
        <v>361</v>
      </c>
      <c r="J53" s="77">
        <f t="shared" si="28"/>
        <v>65000</v>
      </c>
      <c r="K53" s="77">
        <f t="shared" si="28"/>
        <v>0</v>
      </c>
      <c r="L53" s="77">
        <f t="shared" si="28"/>
        <v>65000</v>
      </c>
      <c r="M53" s="77">
        <f t="shared" si="28"/>
        <v>0</v>
      </c>
      <c r="N53" s="77">
        <f t="shared" si="28"/>
        <v>13000</v>
      </c>
      <c r="O53" s="77">
        <f t="shared" si="28"/>
        <v>0</v>
      </c>
      <c r="P53" s="77">
        <f t="shared" si="28"/>
        <v>13000</v>
      </c>
      <c r="Q53" s="77">
        <f t="shared" si="28"/>
        <v>0</v>
      </c>
      <c r="R53" s="77">
        <f t="shared" si="28"/>
        <v>78000</v>
      </c>
      <c r="S53" s="77">
        <f t="shared" si="28"/>
        <v>0</v>
      </c>
      <c r="T53" s="77">
        <f t="shared" si="28"/>
        <v>78000</v>
      </c>
      <c r="U53" s="77">
        <f t="shared" si="28"/>
        <v>0</v>
      </c>
      <c r="V53" s="77">
        <f t="shared" si="28"/>
        <v>0</v>
      </c>
      <c r="W53" s="77">
        <f t="shared" si="28"/>
        <v>0</v>
      </c>
      <c r="X53" s="77">
        <f t="shared" si="28"/>
        <v>0</v>
      </c>
      <c r="Y53" s="77">
        <f t="shared" si="28"/>
        <v>0</v>
      </c>
      <c r="Z53" s="77">
        <f t="shared" si="28"/>
        <v>78000</v>
      </c>
      <c r="AA53" s="77">
        <f t="shared" si="28"/>
        <v>0</v>
      </c>
      <c r="AB53" s="77">
        <f t="shared" si="28"/>
        <v>78000</v>
      </c>
      <c r="AC53" s="77">
        <f t="shared" si="28"/>
        <v>0</v>
      </c>
      <c r="AD53" s="77">
        <f t="shared" si="28"/>
        <v>0</v>
      </c>
      <c r="AE53" s="77">
        <f t="shared" si="28"/>
        <v>0</v>
      </c>
      <c r="AF53" s="77">
        <f t="shared" si="28"/>
        <v>0</v>
      </c>
      <c r="AG53" s="77">
        <f t="shared" si="28"/>
        <v>0</v>
      </c>
      <c r="AH53" s="77">
        <f t="shared" si="28"/>
        <v>0</v>
      </c>
      <c r="AI53" s="77">
        <f t="shared" si="28"/>
        <v>0</v>
      </c>
      <c r="AJ53" s="77">
        <f t="shared" si="28"/>
        <v>0</v>
      </c>
      <c r="AK53" s="77">
        <f t="shared" si="28"/>
        <v>0</v>
      </c>
      <c r="AL53" s="77">
        <f t="shared" si="28"/>
        <v>0</v>
      </c>
      <c r="AM53" s="77">
        <f t="shared" si="28"/>
        <v>0</v>
      </c>
      <c r="AN53" s="77">
        <f t="shared" si="28"/>
        <v>0</v>
      </c>
      <c r="AO53" s="77">
        <f t="shared" si="28"/>
        <v>0</v>
      </c>
      <c r="AP53" s="77">
        <f t="shared" si="28"/>
        <v>0</v>
      </c>
      <c r="AQ53" s="77">
        <f t="shared" si="28"/>
        <v>0</v>
      </c>
      <c r="AR53" s="77">
        <f t="shared" si="28"/>
        <v>0</v>
      </c>
      <c r="AS53" s="77">
        <f t="shared" si="28"/>
        <v>0</v>
      </c>
      <c r="AT53" s="77">
        <f t="shared" si="29"/>
        <v>0</v>
      </c>
      <c r="AU53" s="77">
        <f t="shared" si="29"/>
        <v>0</v>
      </c>
      <c r="AV53" s="77">
        <f t="shared" si="29"/>
        <v>0</v>
      </c>
      <c r="AW53" s="77">
        <f t="shared" si="29"/>
        <v>0</v>
      </c>
      <c r="AX53" s="77">
        <f t="shared" si="29"/>
        <v>0</v>
      </c>
      <c r="AY53" s="77">
        <f t="shared" si="29"/>
        <v>0</v>
      </c>
      <c r="AZ53" s="77">
        <f t="shared" si="29"/>
        <v>0</v>
      </c>
      <c r="BA53" s="77">
        <f t="shared" si="29"/>
        <v>0</v>
      </c>
      <c r="BB53" s="103">
        <v>0</v>
      </c>
      <c r="BC53" s="103">
        <v>0</v>
      </c>
    </row>
    <row r="54" spans="1:55" s="11" customFormat="1" hidden="1" x14ac:dyDescent="0.25">
      <c r="A54" s="27" t="s">
        <v>362</v>
      </c>
      <c r="B54" s="12">
        <v>51</v>
      </c>
      <c r="C54" s="12">
        <v>0</v>
      </c>
      <c r="D54" s="63" t="s">
        <v>328</v>
      </c>
      <c r="E54" s="12">
        <v>851</v>
      </c>
      <c r="F54" s="63" t="s">
        <v>328</v>
      </c>
      <c r="G54" s="63" t="s">
        <v>330</v>
      </c>
      <c r="H54" s="63" t="s">
        <v>690</v>
      </c>
      <c r="I54" s="63" t="s">
        <v>363</v>
      </c>
      <c r="J54" s="77">
        <f>'3.ВС'!J52</f>
        <v>65000</v>
      </c>
      <c r="K54" s="77">
        <f>'3.ВС'!K52</f>
        <v>0</v>
      </c>
      <c r="L54" s="77">
        <f>'3.ВС'!L52</f>
        <v>65000</v>
      </c>
      <c r="M54" s="77">
        <f>'3.ВС'!M52</f>
        <v>0</v>
      </c>
      <c r="N54" s="77">
        <f>'3.ВС'!N52</f>
        <v>13000</v>
      </c>
      <c r="O54" s="77">
        <f>'3.ВС'!O52</f>
        <v>0</v>
      </c>
      <c r="P54" s="77">
        <f>'3.ВС'!P52</f>
        <v>13000</v>
      </c>
      <c r="Q54" s="77">
        <f>'3.ВС'!Q52</f>
        <v>0</v>
      </c>
      <c r="R54" s="77">
        <f>'3.ВС'!R52</f>
        <v>78000</v>
      </c>
      <c r="S54" s="77">
        <f>'3.ВС'!S52</f>
        <v>0</v>
      </c>
      <c r="T54" s="77">
        <f>'3.ВС'!T52</f>
        <v>78000</v>
      </c>
      <c r="U54" s="77">
        <f>'3.ВС'!U52</f>
        <v>0</v>
      </c>
      <c r="V54" s="77">
        <f>'3.ВС'!V52</f>
        <v>0</v>
      </c>
      <c r="W54" s="77">
        <f>'3.ВС'!W52</f>
        <v>0</v>
      </c>
      <c r="X54" s="77">
        <f>'3.ВС'!X52</f>
        <v>0</v>
      </c>
      <c r="Y54" s="77">
        <f>'3.ВС'!Y52</f>
        <v>0</v>
      </c>
      <c r="Z54" s="77">
        <f>'3.ВС'!Z52</f>
        <v>78000</v>
      </c>
      <c r="AA54" s="77">
        <f>'3.ВС'!AA52</f>
        <v>0</v>
      </c>
      <c r="AB54" s="77">
        <f>'3.ВС'!AB52</f>
        <v>78000</v>
      </c>
      <c r="AC54" s="77">
        <f>'3.ВС'!AC52</f>
        <v>0</v>
      </c>
      <c r="AD54" s="77">
        <f>'3.ВС'!AD52</f>
        <v>0</v>
      </c>
      <c r="AE54" s="77">
        <f>'3.ВС'!AE52</f>
        <v>0</v>
      </c>
      <c r="AF54" s="77">
        <f>'3.ВС'!AF52</f>
        <v>0</v>
      </c>
      <c r="AG54" s="77">
        <f>'3.ВС'!AG52</f>
        <v>0</v>
      </c>
      <c r="AH54" s="77">
        <f>'3.ВС'!AH52</f>
        <v>0</v>
      </c>
      <c r="AI54" s="77">
        <f>'3.ВС'!AI52</f>
        <v>0</v>
      </c>
      <c r="AJ54" s="77">
        <f>'3.ВС'!AJ52</f>
        <v>0</v>
      </c>
      <c r="AK54" s="77">
        <f>'3.ВС'!AK52</f>
        <v>0</v>
      </c>
      <c r="AL54" s="77">
        <f>'3.ВС'!AL52</f>
        <v>0</v>
      </c>
      <c r="AM54" s="77">
        <f>'3.ВС'!AM52</f>
        <v>0</v>
      </c>
      <c r="AN54" s="77">
        <f>'3.ВС'!AN52</f>
        <v>0</v>
      </c>
      <c r="AO54" s="77">
        <f>'3.ВС'!AO52</f>
        <v>0</v>
      </c>
      <c r="AP54" s="77">
        <f>'3.ВС'!AP52</f>
        <v>0</v>
      </c>
      <c r="AQ54" s="77">
        <f>'3.ВС'!AQ52</f>
        <v>0</v>
      </c>
      <c r="AR54" s="77">
        <f>'3.ВС'!AR52</f>
        <v>0</v>
      </c>
      <c r="AS54" s="77">
        <f>'3.ВС'!AS52</f>
        <v>0</v>
      </c>
      <c r="AT54" s="77">
        <f>'3.ВС'!AT52</f>
        <v>0</v>
      </c>
      <c r="AU54" s="77">
        <f>'3.ВС'!AU52</f>
        <v>0</v>
      </c>
      <c r="AV54" s="77">
        <f>'3.ВС'!AV52</f>
        <v>0</v>
      </c>
      <c r="AW54" s="77">
        <f>'3.ВС'!AW52</f>
        <v>0</v>
      </c>
      <c r="AX54" s="77">
        <f>'3.ВС'!AX52</f>
        <v>0</v>
      </c>
      <c r="AY54" s="77">
        <f>'3.ВС'!AY52</f>
        <v>0</v>
      </c>
      <c r="AZ54" s="77">
        <f>'3.ВС'!AZ52</f>
        <v>0</v>
      </c>
      <c r="BA54" s="77">
        <f>'3.ВС'!BA52</f>
        <v>0</v>
      </c>
      <c r="BB54" s="103">
        <v>0</v>
      </c>
      <c r="BC54" s="103">
        <v>0</v>
      </c>
    </row>
    <row r="55" spans="1:55" s="11" customFormat="1" ht="30" hidden="1" x14ac:dyDescent="0.25">
      <c r="A55" s="148" t="s">
        <v>382</v>
      </c>
      <c r="B55" s="12">
        <v>51</v>
      </c>
      <c r="C55" s="12">
        <v>0</v>
      </c>
      <c r="D55" s="63" t="s">
        <v>328</v>
      </c>
      <c r="E55" s="12">
        <v>851</v>
      </c>
      <c r="F55" s="63" t="s">
        <v>328</v>
      </c>
      <c r="G55" s="62" t="s">
        <v>379</v>
      </c>
      <c r="H55" s="62" t="s">
        <v>691</v>
      </c>
      <c r="I55" s="63"/>
      <c r="J55" s="77">
        <f t="shared" ref="J55:AT56" si="30">J56</f>
        <v>35500</v>
      </c>
      <c r="K55" s="77">
        <f t="shared" si="30"/>
        <v>0</v>
      </c>
      <c r="L55" s="77">
        <f t="shared" si="30"/>
        <v>35500</v>
      </c>
      <c r="M55" s="77">
        <f t="shared" si="30"/>
        <v>0</v>
      </c>
      <c r="N55" s="77">
        <f t="shared" si="30"/>
        <v>0</v>
      </c>
      <c r="O55" s="77">
        <f t="shared" si="30"/>
        <v>0</v>
      </c>
      <c r="P55" s="77">
        <f t="shared" si="30"/>
        <v>0</v>
      </c>
      <c r="Q55" s="77">
        <f t="shared" si="30"/>
        <v>0</v>
      </c>
      <c r="R55" s="77">
        <f t="shared" si="30"/>
        <v>35500</v>
      </c>
      <c r="S55" s="77">
        <f t="shared" si="30"/>
        <v>0</v>
      </c>
      <c r="T55" s="77">
        <f t="shared" si="30"/>
        <v>35500</v>
      </c>
      <c r="U55" s="77">
        <f t="shared" si="30"/>
        <v>0</v>
      </c>
      <c r="V55" s="77">
        <f t="shared" si="30"/>
        <v>0</v>
      </c>
      <c r="W55" s="77">
        <f t="shared" si="30"/>
        <v>0</v>
      </c>
      <c r="X55" s="77">
        <f t="shared" si="30"/>
        <v>0</v>
      </c>
      <c r="Y55" s="77">
        <f t="shared" si="30"/>
        <v>0</v>
      </c>
      <c r="Z55" s="77">
        <f t="shared" si="30"/>
        <v>35500</v>
      </c>
      <c r="AA55" s="77">
        <f t="shared" si="30"/>
        <v>0</v>
      </c>
      <c r="AB55" s="77">
        <f t="shared" si="30"/>
        <v>35500</v>
      </c>
      <c r="AC55" s="77">
        <f t="shared" si="30"/>
        <v>0</v>
      </c>
      <c r="AD55" s="77">
        <f t="shared" si="30"/>
        <v>0</v>
      </c>
      <c r="AE55" s="77">
        <f t="shared" si="30"/>
        <v>0</v>
      </c>
      <c r="AF55" s="77">
        <f t="shared" si="30"/>
        <v>0</v>
      </c>
      <c r="AG55" s="77">
        <f t="shared" si="30"/>
        <v>0</v>
      </c>
      <c r="AH55" s="77">
        <f t="shared" si="30"/>
        <v>0</v>
      </c>
      <c r="AI55" s="77">
        <f t="shared" si="30"/>
        <v>0</v>
      </c>
      <c r="AJ55" s="77">
        <f t="shared" si="30"/>
        <v>0</v>
      </c>
      <c r="AK55" s="77">
        <f t="shared" si="30"/>
        <v>0</v>
      </c>
      <c r="AL55" s="77">
        <f t="shared" si="30"/>
        <v>0</v>
      </c>
      <c r="AM55" s="77">
        <f t="shared" si="30"/>
        <v>0</v>
      </c>
      <c r="AN55" s="77">
        <f t="shared" si="30"/>
        <v>0</v>
      </c>
      <c r="AO55" s="77">
        <f t="shared" si="30"/>
        <v>0</v>
      </c>
      <c r="AP55" s="77">
        <f t="shared" si="30"/>
        <v>0</v>
      </c>
      <c r="AQ55" s="77">
        <f t="shared" si="30"/>
        <v>0</v>
      </c>
      <c r="AR55" s="77">
        <f t="shared" si="30"/>
        <v>0</v>
      </c>
      <c r="AS55" s="77">
        <f t="shared" si="30"/>
        <v>0</v>
      </c>
      <c r="AT55" s="77">
        <f t="shared" si="30"/>
        <v>0</v>
      </c>
      <c r="AU55" s="77">
        <f t="shared" ref="AT55:BA56" si="31">AU56</f>
        <v>0</v>
      </c>
      <c r="AV55" s="77">
        <f t="shared" si="31"/>
        <v>0</v>
      </c>
      <c r="AW55" s="77">
        <f t="shared" si="31"/>
        <v>0</v>
      </c>
      <c r="AX55" s="77">
        <f t="shared" si="31"/>
        <v>0</v>
      </c>
      <c r="AY55" s="77">
        <f t="shared" si="31"/>
        <v>0</v>
      </c>
      <c r="AZ55" s="77">
        <f t="shared" si="31"/>
        <v>0</v>
      </c>
      <c r="BA55" s="77">
        <f t="shared" si="31"/>
        <v>0</v>
      </c>
      <c r="BB55" s="103">
        <v>0</v>
      </c>
      <c r="BC55" s="103">
        <v>0</v>
      </c>
    </row>
    <row r="56" spans="1:55" s="11" customFormat="1" ht="30" hidden="1" x14ac:dyDescent="0.25">
      <c r="A56" s="27" t="s">
        <v>337</v>
      </c>
      <c r="B56" s="12">
        <v>51</v>
      </c>
      <c r="C56" s="12">
        <v>0</v>
      </c>
      <c r="D56" s="63" t="s">
        <v>328</v>
      </c>
      <c r="E56" s="12">
        <v>851</v>
      </c>
      <c r="F56" s="63" t="s">
        <v>328</v>
      </c>
      <c r="G56" s="62" t="s">
        <v>379</v>
      </c>
      <c r="H56" s="62" t="s">
        <v>691</v>
      </c>
      <c r="I56" s="63" t="s">
        <v>338</v>
      </c>
      <c r="J56" s="77">
        <f t="shared" si="30"/>
        <v>35500</v>
      </c>
      <c r="K56" s="77">
        <f t="shared" si="30"/>
        <v>0</v>
      </c>
      <c r="L56" s="77">
        <f t="shared" si="30"/>
        <v>35500</v>
      </c>
      <c r="M56" s="77">
        <f t="shared" si="30"/>
        <v>0</v>
      </c>
      <c r="N56" s="77">
        <f t="shared" si="30"/>
        <v>0</v>
      </c>
      <c r="O56" s="77">
        <f t="shared" si="30"/>
        <v>0</v>
      </c>
      <c r="P56" s="77">
        <f t="shared" si="30"/>
        <v>0</v>
      </c>
      <c r="Q56" s="77">
        <f t="shared" si="30"/>
        <v>0</v>
      </c>
      <c r="R56" s="77">
        <f t="shared" si="30"/>
        <v>35500</v>
      </c>
      <c r="S56" s="77">
        <f t="shared" si="30"/>
        <v>0</v>
      </c>
      <c r="T56" s="77">
        <f t="shared" si="30"/>
        <v>35500</v>
      </c>
      <c r="U56" s="77">
        <f t="shared" si="30"/>
        <v>0</v>
      </c>
      <c r="V56" s="77">
        <f t="shared" si="30"/>
        <v>0</v>
      </c>
      <c r="W56" s="77">
        <f t="shared" si="30"/>
        <v>0</v>
      </c>
      <c r="X56" s="77">
        <f t="shared" si="30"/>
        <v>0</v>
      </c>
      <c r="Y56" s="77">
        <f t="shared" si="30"/>
        <v>0</v>
      </c>
      <c r="Z56" s="77">
        <f t="shared" si="30"/>
        <v>35500</v>
      </c>
      <c r="AA56" s="77">
        <f t="shared" si="30"/>
        <v>0</v>
      </c>
      <c r="AB56" s="77">
        <f t="shared" si="30"/>
        <v>35500</v>
      </c>
      <c r="AC56" s="77">
        <f t="shared" si="30"/>
        <v>0</v>
      </c>
      <c r="AD56" s="77">
        <f t="shared" si="30"/>
        <v>0</v>
      </c>
      <c r="AE56" s="77">
        <f t="shared" si="30"/>
        <v>0</v>
      </c>
      <c r="AF56" s="77">
        <f t="shared" si="30"/>
        <v>0</v>
      </c>
      <c r="AG56" s="77">
        <f t="shared" si="30"/>
        <v>0</v>
      </c>
      <c r="AH56" s="77">
        <f t="shared" si="30"/>
        <v>0</v>
      </c>
      <c r="AI56" s="77">
        <f t="shared" si="30"/>
        <v>0</v>
      </c>
      <c r="AJ56" s="77">
        <f t="shared" si="30"/>
        <v>0</v>
      </c>
      <c r="AK56" s="77">
        <f t="shared" si="30"/>
        <v>0</v>
      </c>
      <c r="AL56" s="77">
        <f t="shared" si="30"/>
        <v>0</v>
      </c>
      <c r="AM56" s="77">
        <f t="shared" si="30"/>
        <v>0</v>
      </c>
      <c r="AN56" s="77">
        <f t="shared" si="30"/>
        <v>0</v>
      </c>
      <c r="AO56" s="77">
        <f t="shared" si="30"/>
        <v>0</v>
      </c>
      <c r="AP56" s="77">
        <f t="shared" si="30"/>
        <v>0</v>
      </c>
      <c r="AQ56" s="77">
        <f t="shared" si="30"/>
        <v>0</v>
      </c>
      <c r="AR56" s="77">
        <f t="shared" si="30"/>
        <v>0</v>
      </c>
      <c r="AS56" s="77">
        <f t="shared" si="30"/>
        <v>0</v>
      </c>
      <c r="AT56" s="77">
        <f t="shared" si="31"/>
        <v>0</v>
      </c>
      <c r="AU56" s="77">
        <f t="shared" si="31"/>
        <v>0</v>
      </c>
      <c r="AV56" s="77">
        <f t="shared" si="31"/>
        <v>0</v>
      </c>
      <c r="AW56" s="77">
        <f t="shared" si="31"/>
        <v>0</v>
      </c>
      <c r="AX56" s="77">
        <f t="shared" si="31"/>
        <v>0</v>
      </c>
      <c r="AY56" s="77">
        <f t="shared" si="31"/>
        <v>0</v>
      </c>
      <c r="AZ56" s="77">
        <f t="shared" si="31"/>
        <v>0</v>
      </c>
      <c r="BA56" s="77">
        <f t="shared" si="31"/>
        <v>0</v>
      </c>
      <c r="BB56" s="103">
        <v>0</v>
      </c>
      <c r="BC56" s="103">
        <v>0</v>
      </c>
    </row>
    <row r="57" spans="1:55" s="11" customFormat="1" ht="45" hidden="1" x14ac:dyDescent="0.25">
      <c r="A57" s="27" t="s">
        <v>339</v>
      </c>
      <c r="B57" s="12">
        <v>51</v>
      </c>
      <c r="C57" s="12">
        <v>0</v>
      </c>
      <c r="D57" s="63" t="s">
        <v>328</v>
      </c>
      <c r="E57" s="12">
        <v>851</v>
      </c>
      <c r="F57" s="63" t="s">
        <v>328</v>
      </c>
      <c r="G57" s="62" t="s">
        <v>379</v>
      </c>
      <c r="H57" s="62" t="s">
        <v>691</v>
      </c>
      <c r="I57" s="63" t="s">
        <v>340</v>
      </c>
      <c r="J57" s="77">
        <f>'3.ВС'!J69</f>
        <v>35500</v>
      </c>
      <c r="K57" s="77">
        <f>'3.ВС'!K69</f>
        <v>0</v>
      </c>
      <c r="L57" s="77">
        <f>'3.ВС'!L69</f>
        <v>35500</v>
      </c>
      <c r="M57" s="77">
        <f>'3.ВС'!M69</f>
        <v>0</v>
      </c>
      <c r="N57" s="77">
        <f>'3.ВС'!N69</f>
        <v>0</v>
      </c>
      <c r="O57" s="77">
        <f>'3.ВС'!O69</f>
        <v>0</v>
      </c>
      <c r="P57" s="77">
        <f>'3.ВС'!P69</f>
        <v>0</v>
      </c>
      <c r="Q57" s="77">
        <f>'3.ВС'!Q69</f>
        <v>0</v>
      </c>
      <c r="R57" s="77">
        <f>'3.ВС'!R69</f>
        <v>35500</v>
      </c>
      <c r="S57" s="77">
        <f>'3.ВС'!S69</f>
        <v>0</v>
      </c>
      <c r="T57" s="77">
        <f>'3.ВС'!T69</f>
        <v>35500</v>
      </c>
      <c r="U57" s="77">
        <f>'3.ВС'!U69</f>
        <v>0</v>
      </c>
      <c r="V57" s="77">
        <f>'3.ВС'!V69</f>
        <v>0</v>
      </c>
      <c r="W57" s="77">
        <f>'3.ВС'!W69</f>
        <v>0</v>
      </c>
      <c r="X57" s="77">
        <f>'3.ВС'!X69</f>
        <v>0</v>
      </c>
      <c r="Y57" s="77">
        <f>'3.ВС'!Y69</f>
        <v>0</v>
      </c>
      <c r="Z57" s="77">
        <f>'3.ВС'!Z69</f>
        <v>35500</v>
      </c>
      <c r="AA57" s="77">
        <f>'3.ВС'!AA69</f>
        <v>0</v>
      </c>
      <c r="AB57" s="77">
        <f>'3.ВС'!AB69</f>
        <v>35500</v>
      </c>
      <c r="AC57" s="77">
        <f>'3.ВС'!AC69</f>
        <v>0</v>
      </c>
      <c r="AD57" s="77">
        <f>'3.ВС'!AD69</f>
        <v>0</v>
      </c>
      <c r="AE57" s="77">
        <f>'3.ВС'!AE69</f>
        <v>0</v>
      </c>
      <c r="AF57" s="77">
        <f>'3.ВС'!AF69</f>
        <v>0</v>
      </c>
      <c r="AG57" s="77">
        <f>'3.ВС'!AG69</f>
        <v>0</v>
      </c>
      <c r="AH57" s="77">
        <f>'3.ВС'!AH69</f>
        <v>0</v>
      </c>
      <c r="AI57" s="77">
        <f>'3.ВС'!AI69</f>
        <v>0</v>
      </c>
      <c r="AJ57" s="77">
        <f>'3.ВС'!AJ69</f>
        <v>0</v>
      </c>
      <c r="AK57" s="77">
        <f>'3.ВС'!AK69</f>
        <v>0</v>
      </c>
      <c r="AL57" s="77">
        <f>'3.ВС'!AL69</f>
        <v>0</v>
      </c>
      <c r="AM57" s="77">
        <f>'3.ВС'!AM69</f>
        <v>0</v>
      </c>
      <c r="AN57" s="77">
        <f>'3.ВС'!AN69</f>
        <v>0</v>
      </c>
      <c r="AO57" s="77">
        <f>'3.ВС'!AO69</f>
        <v>0</v>
      </c>
      <c r="AP57" s="77">
        <f>'3.ВС'!AP69</f>
        <v>0</v>
      </c>
      <c r="AQ57" s="77">
        <f>'3.ВС'!AQ69</f>
        <v>0</v>
      </c>
      <c r="AR57" s="77">
        <f>'3.ВС'!AR69</f>
        <v>0</v>
      </c>
      <c r="AS57" s="77">
        <f>'3.ВС'!AS69</f>
        <v>0</v>
      </c>
      <c r="AT57" s="77">
        <f>'3.ВС'!AT69</f>
        <v>0</v>
      </c>
      <c r="AU57" s="77">
        <f>'3.ВС'!AU69</f>
        <v>0</v>
      </c>
      <c r="AV57" s="77">
        <f>'3.ВС'!AV69</f>
        <v>0</v>
      </c>
      <c r="AW57" s="77">
        <f>'3.ВС'!AW69</f>
        <v>0</v>
      </c>
      <c r="AX57" s="77">
        <f>'3.ВС'!AX69</f>
        <v>0</v>
      </c>
      <c r="AY57" s="77">
        <f>'3.ВС'!AY69</f>
        <v>0</v>
      </c>
      <c r="AZ57" s="77">
        <f>'3.ВС'!AZ69</f>
        <v>0</v>
      </c>
      <c r="BA57" s="77">
        <f>'3.ВС'!BA69</f>
        <v>0</v>
      </c>
      <c r="BB57" s="103">
        <v>0</v>
      </c>
      <c r="BC57" s="103">
        <v>0</v>
      </c>
    </row>
    <row r="58" spans="1:55" s="11" customFormat="1" ht="60" hidden="1" x14ac:dyDescent="0.25">
      <c r="A58" s="148" t="s">
        <v>370</v>
      </c>
      <c r="B58" s="12">
        <v>51</v>
      </c>
      <c r="C58" s="12">
        <v>0</v>
      </c>
      <c r="D58" s="63" t="s">
        <v>328</v>
      </c>
      <c r="E58" s="12">
        <v>851</v>
      </c>
      <c r="F58" s="63" t="s">
        <v>328</v>
      </c>
      <c r="G58" s="63" t="s">
        <v>330</v>
      </c>
      <c r="H58" s="63" t="s">
        <v>692</v>
      </c>
      <c r="I58" s="63"/>
      <c r="J58" s="77">
        <f t="shared" ref="J58:AT59" si="32">J59</f>
        <v>2500</v>
      </c>
      <c r="K58" s="77">
        <f t="shared" si="32"/>
        <v>0</v>
      </c>
      <c r="L58" s="77">
        <f t="shared" si="32"/>
        <v>0</v>
      </c>
      <c r="M58" s="77">
        <f t="shared" si="32"/>
        <v>2500</v>
      </c>
      <c r="N58" s="77">
        <f t="shared" si="32"/>
        <v>0</v>
      </c>
      <c r="O58" s="77">
        <f t="shared" si="32"/>
        <v>0</v>
      </c>
      <c r="P58" s="77">
        <f t="shared" si="32"/>
        <v>0</v>
      </c>
      <c r="Q58" s="77">
        <f t="shared" si="32"/>
        <v>0</v>
      </c>
      <c r="R58" s="77">
        <f t="shared" si="32"/>
        <v>2500</v>
      </c>
      <c r="S58" s="77">
        <f t="shared" si="32"/>
        <v>0</v>
      </c>
      <c r="T58" s="77">
        <f t="shared" si="32"/>
        <v>0</v>
      </c>
      <c r="U58" s="77">
        <f t="shared" si="32"/>
        <v>2500</v>
      </c>
      <c r="V58" s="77">
        <f t="shared" si="32"/>
        <v>0</v>
      </c>
      <c r="W58" s="77">
        <f t="shared" si="32"/>
        <v>0</v>
      </c>
      <c r="X58" s="77">
        <f t="shared" si="32"/>
        <v>0</v>
      </c>
      <c r="Y58" s="77">
        <f t="shared" si="32"/>
        <v>0</v>
      </c>
      <c r="Z58" s="77">
        <f t="shared" si="32"/>
        <v>2500</v>
      </c>
      <c r="AA58" s="77">
        <f t="shared" si="32"/>
        <v>0</v>
      </c>
      <c r="AB58" s="77">
        <f t="shared" si="32"/>
        <v>0</v>
      </c>
      <c r="AC58" s="77">
        <f t="shared" si="32"/>
        <v>2500</v>
      </c>
      <c r="AD58" s="77">
        <f t="shared" si="32"/>
        <v>2500</v>
      </c>
      <c r="AE58" s="77">
        <f t="shared" si="32"/>
        <v>0</v>
      </c>
      <c r="AF58" s="77">
        <f t="shared" si="32"/>
        <v>0</v>
      </c>
      <c r="AG58" s="77">
        <f t="shared" si="32"/>
        <v>2500</v>
      </c>
      <c r="AH58" s="77">
        <f t="shared" si="32"/>
        <v>0</v>
      </c>
      <c r="AI58" s="77">
        <f t="shared" si="32"/>
        <v>0</v>
      </c>
      <c r="AJ58" s="77">
        <f t="shared" si="32"/>
        <v>0</v>
      </c>
      <c r="AK58" s="77">
        <f t="shared" si="32"/>
        <v>0</v>
      </c>
      <c r="AL58" s="77">
        <f t="shared" si="32"/>
        <v>2500</v>
      </c>
      <c r="AM58" s="77">
        <f t="shared" si="32"/>
        <v>0</v>
      </c>
      <c r="AN58" s="77">
        <f t="shared" si="32"/>
        <v>0</v>
      </c>
      <c r="AO58" s="77">
        <f t="shared" si="32"/>
        <v>2500</v>
      </c>
      <c r="AP58" s="77">
        <f t="shared" si="32"/>
        <v>2500</v>
      </c>
      <c r="AQ58" s="77">
        <f t="shared" si="32"/>
        <v>0</v>
      </c>
      <c r="AR58" s="77">
        <f t="shared" si="32"/>
        <v>0</v>
      </c>
      <c r="AS58" s="77">
        <f t="shared" si="32"/>
        <v>2500</v>
      </c>
      <c r="AT58" s="77">
        <f t="shared" si="32"/>
        <v>0</v>
      </c>
      <c r="AU58" s="77">
        <f t="shared" ref="AT58:BA59" si="33">AU59</f>
        <v>0</v>
      </c>
      <c r="AV58" s="77">
        <f t="shared" si="33"/>
        <v>0</v>
      </c>
      <c r="AW58" s="77">
        <f t="shared" si="33"/>
        <v>0</v>
      </c>
      <c r="AX58" s="77">
        <f t="shared" si="33"/>
        <v>2500</v>
      </c>
      <c r="AY58" s="77">
        <f t="shared" si="33"/>
        <v>0</v>
      </c>
      <c r="AZ58" s="77">
        <f t="shared" si="33"/>
        <v>0</v>
      </c>
      <c r="BA58" s="77">
        <f t="shared" si="33"/>
        <v>2500</v>
      </c>
      <c r="BB58" s="103">
        <v>0</v>
      </c>
      <c r="BC58" s="103">
        <v>0</v>
      </c>
    </row>
    <row r="59" spans="1:55" s="11" customFormat="1" ht="30" hidden="1" x14ac:dyDescent="0.25">
      <c r="A59" s="27" t="s">
        <v>337</v>
      </c>
      <c r="B59" s="12">
        <v>51</v>
      </c>
      <c r="C59" s="12">
        <v>0</v>
      </c>
      <c r="D59" s="63" t="s">
        <v>328</v>
      </c>
      <c r="E59" s="12">
        <v>851</v>
      </c>
      <c r="F59" s="63" t="s">
        <v>328</v>
      </c>
      <c r="G59" s="63" t="s">
        <v>330</v>
      </c>
      <c r="H59" s="63" t="s">
        <v>692</v>
      </c>
      <c r="I59" s="63" t="s">
        <v>338</v>
      </c>
      <c r="J59" s="77">
        <f t="shared" si="32"/>
        <v>2500</v>
      </c>
      <c r="K59" s="77">
        <f t="shared" si="32"/>
        <v>0</v>
      </c>
      <c r="L59" s="77">
        <f t="shared" si="32"/>
        <v>0</v>
      </c>
      <c r="M59" s="77">
        <f t="shared" si="32"/>
        <v>2500</v>
      </c>
      <c r="N59" s="77">
        <f t="shared" si="32"/>
        <v>0</v>
      </c>
      <c r="O59" s="77">
        <f t="shared" si="32"/>
        <v>0</v>
      </c>
      <c r="P59" s="77">
        <f t="shared" si="32"/>
        <v>0</v>
      </c>
      <c r="Q59" s="77">
        <f t="shared" si="32"/>
        <v>0</v>
      </c>
      <c r="R59" s="77">
        <f t="shared" si="32"/>
        <v>2500</v>
      </c>
      <c r="S59" s="77">
        <f t="shared" si="32"/>
        <v>0</v>
      </c>
      <c r="T59" s="77">
        <f t="shared" si="32"/>
        <v>0</v>
      </c>
      <c r="U59" s="77">
        <f t="shared" si="32"/>
        <v>2500</v>
      </c>
      <c r="V59" s="77">
        <f t="shared" si="32"/>
        <v>0</v>
      </c>
      <c r="W59" s="77">
        <f t="shared" si="32"/>
        <v>0</v>
      </c>
      <c r="X59" s="77">
        <f t="shared" si="32"/>
        <v>0</v>
      </c>
      <c r="Y59" s="77">
        <f t="shared" si="32"/>
        <v>0</v>
      </c>
      <c r="Z59" s="77">
        <f t="shared" si="32"/>
        <v>2500</v>
      </c>
      <c r="AA59" s="77">
        <f t="shared" si="32"/>
        <v>0</v>
      </c>
      <c r="AB59" s="77">
        <f t="shared" si="32"/>
        <v>0</v>
      </c>
      <c r="AC59" s="77">
        <f t="shared" si="32"/>
        <v>2500</v>
      </c>
      <c r="AD59" s="77">
        <f t="shared" si="32"/>
        <v>2500</v>
      </c>
      <c r="AE59" s="77">
        <f t="shared" si="32"/>
        <v>0</v>
      </c>
      <c r="AF59" s="77">
        <f t="shared" si="32"/>
        <v>0</v>
      </c>
      <c r="AG59" s="77">
        <f t="shared" si="32"/>
        <v>2500</v>
      </c>
      <c r="AH59" s="77">
        <f t="shared" si="32"/>
        <v>0</v>
      </c>
      <c r="AI59" s="77">
        <f t="shared" si="32"/>
        <v>0</v>
      </c>
      <c r="AJ59" s="77">
        <f t="shared" si="32"/>
        <v>0</v>
      </c>
      <c r="AK59" s="77">
        <f t="shared" si="32"/>
        <v>0</v>
      </c>
      <c r="AL59" s="77">
        <f t="shared" si="32"/>
        <v>2500</v>
      </c>
      <c r="AM59" s="77">
        <f t="shared" si="32"/>
        <v>0</v>
      </c>
      <c r="AN59" s="77">
        <f t="shared" si="32"/>
        <v>0</v>
      </c>
      <c r="AO59" s="77">
        <f t="shared" si="32"/>
        <v>2500</v>
      </c>
      <c r="AP59" s="77">
        <f t="shared" si="32"/>
        <v>2500</v>
      </c>
      <c r="AQ59" s="77">
        <f t="shared" si="32"/>
        <v>0</v>
      </c>
      <c r="AR59" s="77">
        <f t="shared" si="32"/>
        <v>0</v>
      </c>
      <c r="AS59" s="77">
        <f t="shared" si="32"/>
        <v>2500</v>
      </c>
      <c r="AT59" s="77">
        <f t="shared" si="33"/>
        <v>0</v>
      </c>
      <c r="AU59" s="77">
        <f t="shared" si="33"/>
        <v>0</v>
      </c>
      <c r="AV59" s="77">
        <f t="shared" si="33"/>
        <v>0</v>
      </c>
      <c r="AW59" s="77">
        <f t="shared" si="33"/>
        <v>0</v>
      </c>
      <c r="AX59" s="77">
        <f t="shared" si="33"/>
        <v>2500</v>
      </c>
      <c r="AY59" s="77">
        <f t="shared" si="33"/>
        <v>0</v>
      </c>
      <c r="AZ59" s="77">
        <f t="shared" si="33"/>
        <v>0</v>
      </c>
      <c r="BA59" s="77">
        <f t="shared" si="33"/>
        <v>2500</v>
      </c>
      <c r="BB59" s="103">
        <v>0</v>
      </c>
      <c r="BC59" s="103">
        <v>0</v>
      </c>
    </row>
    <row r="60" spans="1:55" s="11" customFormat="1" ht="45" hidden="1" x14ac:dyDescent="0.25">
      <c r="A60" s="27" t="s">
        <v>339</v>
      </c>
      <c r="B60" s="12">
        <v>51</v>
      </c>
      <c r="C60" s="12">
        <v>0</v>
      </c>
      <c r="D60" s="63" t="s">
        <v>328</v>
      </c>
      <c r="E60" s="12">
        <v>851</v>
      </c>
      <c r="F60" s="63" t="s">
        <v>328</v>
      </c>
      <c r="G60" s="63" t="s">
        <v>330</v>
      </c>
      <c r="H60" s="63" t="s">
        <v>692</v>
      </c>
      <c r="I60" s="63" t="s">
        <v>340</v>
      </c>
      <c r="J60" s="77">
        <f>'3.ВС'!J55</f>
        <v>2500</v>
      </c>
      <c r="K60" s="77">
        <f>'3.ВС'!K55</f>
        <v>0</v>
      </c>
      <c r="L60" s="77">
        <f>'3.ВС'!L55</f>
        <v>0</v>
      </c>
      <c r="M60" s="77">
        <f>'3.ВС'!M55</f>
        <v>2500</v>
      </c>
      <c r="N60" s="77">
        <f>'3.ВС'!N55</f>
        <v>0</v>
      </c>
      <c r="O60" s="77">
        <f>'3.ВС'!O55</f>
        <v>0</v>
      </c>
      <c r="P60" s="77">
        <f>'3.ВС'!P55</f>
        <v>0</v>
      </c>
      <c r="Q60" s="77">
        <f>'3.ВС'!Q55</f>
        <v>0</v>
      </c>
      <c r="R60" s="77">
        <f>'3.ВС'!R55</f>
        <v>2500</v>
      </c>
      <c r="S60" s="77">
        <f>'3.ВС'!S55</f>
        <v>0</v>
      </c>
      <c r="T60" s="77">
        <f>'3.ВС'!T55</f>
        <v>0</v>
      </c>
      <c r="U60" s="77">
        <f>'3.ВС'!U55</f>
        <v>2500</v>
      </c>
      <c r="V60" s="77">
        <f>'3.ВС'!V55</f>
        <v>0</v>
      </c>
      <c r="W60" s="77">
        <f>'3.ВС'!W55</f>
        <v>0</v>
      </c>
      <c r="X60" s="77">
        <f>'3.ВС'!X55</f>
        <v>0</v>
      </c>
      <c r="Y60" s="77">
        <f>'3.ВС'!Y55</f>
        <v>0</v>
      </c>
      <c r="Z60" s="77">
        <f>'3.ВС'!Z55</f>
        <v>2500</v>
      </c>
      <c r="AA60" s="77">
        <f>'3.ВС'!AA55</f>
        <v>0</v>
      </c>
      <c r="AB60" s="77">
        <f>'3.ВС'!AB55</f>
        <v>0</v>
      </c>
      <c r="AC60" s="77">
        <f>'3.ВС'!AC55</f>
        <v>2500</v>
      </c>
      <c r="AD60" s="77">
        <f>'3.ВС'!AD55</f>
        <v>2500</v>
      </c>
      <c r="AE60" s="77">
        <f>'3.ВС'!AE55</f>
        <v>0</v>
      </c>
      <c r="AF60" s="77">
        <f>'3.ВС'!AF55</f>
        <v>0</v>
      </c>
      <c r="AG60" s="77">
        <f>'3.ВС'!AG55</f>
        <v>2500</v>
      </c>
      <c r="AH60" s="77">
        <f>'3.ВС'!AH55</f>
        <v>0</v>
      </c>
      <c r="AI60" s="77">
        <f>'3.ВС'!AI55</f>
        <v>0</v>
      </c>
      <c r="AJ60" s="77">
        <f>'3.ВС'!AJ55</f>
        <v>0</v>
      </c>
      <c r="AK60" s="77">
        <f>'3.ВС'!AK55</f>
        <v>0</v>
      </c>
      <c r="AL60" s="77">
        <f>'3.ВС'!AL55</f>
        <v>2500</v>
      </c>
      <c r="AM60" s="77">
        <f>'3.ВС'!AM55</f>
        <v>0</v>
      </c>
      <c r="AN60" s="77">
        <f>'3.ВС'!AN55</f>
        <v>0</v>
      </c>
      <c r="AO60" s="77">
        <f>'3.ВС'!AO55</f>
        <v>2500</v>
      </c>
      <c r="AP60" s="77">
        <f>'3.ВС'!AP55</f>
        <v>2500</v>
      </c>
      <c r="AQ60" s="77">
        <f>'3.ВС'!AQ55</f>
        <v>0</v>
      </c>
      <c r="AR60" s="77">
        <f>'3.ВС'!AR55</f>
        <v>0</v>
      </c>
      <c r="AS60" s="77">
        <f>'3.ВС'!AS55</f>
        <v>2500</v>
      </c>
      <c r="AT60" s="77">
        <f>'3.ВС'!AT55</f>
        <v>0</v>
      </c>
      <c r="AU60" s="77">
        <f>'3.ВС'!AU55</f>
        <v>0</v>
      </c>
      <c r="AV60" s="77">
        <f>'3.ВС'!AV55</f>
        <v>0</v>
      </c>
      <c r="AW60" s="77">
        <f>'3.ВС'!AW55</f>
        <v>0</v>
      </c>
      <c r="AX60" s="77">
        <f>'3.ВС'!AX55</f>
        <v>2500</v>
      </c>
      <c r="AY60" s="77">
        <f>'3.ВС'!AY55</f>
        <v>0</v>
      </c>
      <c r="AZ60" s="77">
        <f>'3.ВС'!AZ55</f>
        <v>0</v>
      </c>
      <c r="BA60" s="77">
        <f>'3.ВС'!BA55</f>
        <v>2500</v>
      </c>
      <c r="BB60" s="103">
        <v>0</v>
      </c>
      <c r="BC60" s="103">
        <v>0</v>
      </c>
    </row>
    <row r="61" spans="1:55" s="11" customFormat="1" ht="30" hidden="1" x14ac:dyDescent="0.25">
      <c r="A61" s="27" t="s">
        <v>693</v>
      </c>
      <c r="B61" s="12">
        <v>51</v>
      </c>
      <c r="C61" s="12">
        <v>0</v>
      </c>
      <c r="D61" s="63" t="s">
        <v>399</v>
      </c>
      <c r="E61" s="12"/>
      <c r="F61" s="63"/>
      <c r="G61" s="63"/>
      <c r="H61" s="63"/>
      <c r="I61" s="63"/>
      <c r="J61" s="77">
        <f t="shared" ref="J61:BA61" si="34">J62</f>
        <v>645908.19999999995</v>
      </c>
      <c r="K61" s="77">
        <f t="shared" si="34"/>
        <v>0</v>
      </c>
      <c r="L61" s="77">
        <f t="shared" si="34"/>
        <v>645908.19999999995</v>
      </c>
      <c r="M61" s="77">
        <f t="shared" si="34"/>
        <v>0</v>
      </c>
      <c r="N61" s="77">
        <f t="shared" si="34"/>
        <v>339194.8</v>
      </c>
      <c r="O61" s="77">
        <f t="shared" si="34"/>
        <v>0</v>
      </c>
      <c r="P61" s="77">
        <f t="shared" si="34"/>
        <v>339194.8</v>
      </c>
      <c r="Q61" s="77">
        <f t="shared" si="34"/>
        <v>0</v>
      </c>
      <c r="R61" s="77">
        <f t="shared" si="34"/>
        <v>985103</v>
      </c>
      <c r="S61" s="77">
        <f t="shared" si="34"/>
        <v>0</v>
      </c>
      <c r="T61" s="77">
        <f t="shared" si="34"/>
        <v>985103</v>
      </c>
      <c r="U61" s="77">
        <f t="shared" si="34"/>
        <v>0</v>
      </c>
      <c r="V61" s="77">
        <f t="shared" si="34"/>
        <v>0</v>
      </c>
      <c r="W61" s="77">
        <f t="shared" si="34"/>
        <v>0</v>
      </c>
      <c r="X61" s="77">
        <f t="shared" si="34"/>
        <v>0</v>
      </c>
      <c r="Y61" s="77">
        <f t="shared" si="34"/>
        <v>0</v>
      </c>
      <c r="Z61" s="77">
        <f t="shared" si="34"/>
        <v>985103</v>
      </c>
      <c r="AA61" s="77">
        <f t="shared" si="34"/>
        <v>0</v>
      </c>
      <c r="AB61" s="77">
        <f t="shared" si="34"/>
        <v>985103</v>
      </c>
      <c r="AC61" s="77">
        <f t="shared" si="34"/>
        <v>0</v>
      </c>
      <c r="AD61" s="77">
        <f t="shared" si="34"/>
        <v>0</v>
      </c>
      <c r="AE61" s="77">
        <f t="shared" si="34"/>
        <v>0</v>
      </c>
      <c r="AF61" s="77">
        <f t="shared" si="34"/>
        <v>0</v>
      </c>
      <c r="AG61" s="77">
        <f t="shared" si="34"/>
        <v>0</v>
      </c>
      <c r="AH61" s="77">
        <f t="shared" si="34"/>
        <v>0</v>
      </c>
      <c r="AI61" s="77">
        <f t="shared" si="34"/>
        <v>0</v>
      </c>
      <c r="AJ61" s="77">
        <f t="shared" si="34"/>
        <v>0</v>
      </c>
      <c r="AK61" s="77">
        <f t="shared" si="34"/>
        <v>0</v>
      </c>
      <c r="AL61" s="77">
        <f t="shared" si="34"/>
        <v>0</v>
      </c>
      <c r="AM61" s="77">
        <f t="shared" si="34"/>
        <v>0</v>
      </c>
      <c r="AN61" s="77">
        <f t="shared" si="34"/>
        <v>0</v>
      </c>
      <c r="AO61" s="77">
        <f t="shared" si="34"/>
        <v>0</v>
      </c>
      <c r="AP61" s="77">
        <f t="shared" si="34"/>
        <v>0</v>
      </c>
      <c r="AQ61" s="77">
        <f t="shared" si="34"/>
        <v>0</v>
      </c>
      <c r="AR61" s="77">
        <f t="shared" si="34"/>
        <v>0</v>
      </c>
      <c r="AS61" s="77">
        <f t="shared" si="34"/>
        <v>0</v>
      </c>
      <c r="AT61" s="77">
        <f t="shared" si="34"/>
        <v>0</v>
      </c>
      <c r="AU61" s="77">
        <f t="shared" si="34"/>
        <v>0</v>
      </c>
      <c r="AV61" s="77">
        <f t="shared" si="34"/>
        <v>0</v>
      </c>
      <c r="AW61" s="77">
        <f t="shared" si="34"/>
        <v>0</v>
      </c>
      <c r="AX61" s="77">
        <f t="shared" si="34"/>
        <v>0</v>
      </c>
      <c r="AY61" s="77">
        <f t="shared" si="34"/>
        <v>0</v>
      </c>
      <c r="AZ61" s="77">
        <f t="shared" si="34"/>
        <v>0</v>
      </c>
      <c r="BA61" s="77">
        <f t="shared" si="34"/>
        <v>0</v>
      </c>
      <c r="BB61" s="103">
        <v>0</v>
      </c>
      <c r="BC61" s="103">
        <v>0</v>
      </c>
    </row>
    <row r="62" spans="1:55" s="11" customFormat="1" hidden="1" x14ac:dyDescent="0.25">
      <c r="A62" s="15" t="s">
        <v>325</v>
      </c>
      <c r="B62" s="12">
        <v>51</v>
      </c>
      <c r="C62" s="12">
        <v>0</v>
      </c>
      <c r="D62" s="63" t="s">
        <v>399</v>
      </c>
      <c r="E62" s="12">
        <v>851</v>
      </c>
      <c r="F62" s="63"/>
      <c r="G62" s="63"/>
      <c r="H62" s="63"/>
      <c r="I62" s="63"/>
      <c r="J62" s="77">
        <f t="shared" ref="J62:BA62" si="35">J63+J66+J69+J72+J75+J78</f>
        <v>645908.19999999995</v>
      </c>
      <c r="K62" s="77">
        <f t="shared" si="35"/>
        <v>0</v>
      </c>
      <c r="L62" s="77">
        <f t="shared" si="35"/>
        <v>645908.19999999995</v>
      </c>
      <c r="M62" s="77">
        <f t="shared" si="35"/>
        <v>0</v>
      </c>
      <c r="N62" s="77">
        <f t="shared" si="35"/>
        <v>339194.8</v>
      </c>
      <c r="O62" s="77">
        <f t="shared" si="35"/>
        <v>0</v>
      </c>
      <c r="P62" s="77">
        <f t="shared" si="35"/>
        <v>339194.8</v>
      </c>
      <c r="Q62" s="77">
        <f t="shared" si="35"/>
        <v>0</v>
      </c>
      <c r="R62" s="77">
        <f t="shared" si="35"/>
        <v>985103</v>
      </c>
      <c r="S62" s="77">
        <f t="shared" si="35"/>
        <v>0</v>
      </c>
      <c r="T62" s="77">
        <f t="shared" si="35"/>
        <v>985103</v>
      </c>
      <c r="U62" s="77">
        <f t="shared" si="35"/>
        <v>0</v>
      </c>
      <c r="V62" s="77">
        <f t="shared" si="35"/>
        <v>0</v>
      </c>
      <c r="W62" s="77">
        <f t="shared" si="35"/>
        <v>0</v>
      </c>
      <c r="X62" s="77">
        <f t="shared" si="35"/>
        <v>0</v>
      </c>
      <c r="Y62" s="77">
        <f t="shared" si="35"/>
        <v>0</v>
      </c>
      <c r="Z62" s="77">
        <f t="shared" si="35"/>
        <v>985103</v>
      </c>
      <c r="AA62" s="77">
        <f t="shared" si="35"/>
        <v>0</v>
      </c>
      <c r="AB62" s="77">
        <f t="shared" si="35"/>
        <v>985103</v>
      </c>
      <c r="AC62" s="77">
        <f t="shared" si="35"/>
        <v>0</v>
      </c>
      <c r="AD62" s="77">
        <f t="shared" si="35"/>
        <v>0</v>
      </c>
      <c r="AE62" s="77">
        <f t="shared" si="35"/>
        <v>0</v>
      </c>
      <c r="AF62" s="77">
        <f t="shared" si="35"/>
        <v>0</v>
      </c>
      <c r="AG62" s="77">
        <f t="shared" si="35"/>
        <v>0</v>
      </c>
      <c r="AH62" s="77">
        <f t="shared" si="35"/>
        <v>0</v>
      </c>
      <c r="AI62" s="77">
        <f t="shared" si="35"/>
        <v>0</v>
      </c>
      <c r="AJ62" s="77">
        <f t="shared" si="35"/>
        <v>0</v>
      </c>
      <c r="AK62" s="77">
        <f t="shared" si="35"/>
        <v>0</v>
      </c>
      <c r="AL62" s="77">
        <f t="shared" si="35"/>
        <v>0</v>
      </c>
      <c r="AM62" s="77">
        <f t="shared" si="35"/>
        <v>0</v>
      </c>
      <c r="AN62" s="77">
        <f t="shared" si="35"/>
        <v>0</v>
      </c>
      <c r="AO62" s="77">
        <f t="shared" si="35"/>
        <v>0</v>
      </c>
      <c r="AP62" s="77">
        <f t="shared" si="35"/>
        <v>0</v>
      </c>
      <c r="AQ62" s="77">
        <f t="shared" si="35"/>
        <v>0</v>
      </c>
      <c r="AR62" s="77">
        <f t="shared" si="35"/>
        <v>0</v>
      </c>
      <c r="AS62" s="77">
        <f t="shared" si="35"/>
        <v>0</v>
      </c>
      <c r="AT62" s="77">
        <f t="shared" si="35"/>
        <v>0</v>
      </c>
      <c r="AU62" s="77">
        <f t="shared" si="35"/>
        <v>0</v>
      </c>
      <c r="AV62" s="77">
        <f t="shared" si="35"/>
        <v>0</v>
      </c>
      <c r="AW62" s="77">
        <f t="shared" si="35"/>
        <v>0</v>
      </c>
      <c r="AX62" s="77">
        <f t="shared" si="35"/>
        <v>0</v>
      </c>
      <c r="AY62" s="77">
        <f t="shared" si="35"/>
        <v>0</v>
      </c>
      <c r="AZ62" s="77">
        <f t="shared" si="35"/>
        <v>0</v>
      </c>
      <c r="BA62" s="77">
        <f t="shared" si="35"/>
        <v>0</v>
      </c>
      <c r="BB62" s="103">
        <v>0</v>
      </c>
      <c r="BC62" s="103">
        <v>0</v>
      </c>
    </row>
    <row r="63" spans="1:55" s="11" customFormat="1" ht="45" hidden="1" x14ac:dyDescent="0.25">
      <c r="A63" s="15" t="s">
        <v>384</v>
      </c>
      <c r="B63" s="12">
        <v>51</v>
      </c>
      <c r="C63" s="12">
        <v>0</v>
      </c>
      <c r="D63" s="63" t="s">
        <v>399</v>
      </c>
      <c r="E63" s="12">
        <v>851</v>
      </c>
      <c r="F63" s="63" t="s">
        <v>353</v>
      </c>
      <c r="G63" s="62" t="s">
        <v>379</v>
      </c>
      <c r="H63" s="62" t="s">
        <v>694</v>
      </c>
      <c r="I63" s="63"/>
      <c r="J63" s="77">
        <f t="shared" ref="J63:AT64" si="36">J64</f>
        <v>579500</v>
      </c>
      <c r="K63" s="77">
        <f t="shared" si="36"/>
        <v>0</v>
      </c>
      <c r="L63" s="77">
        <f t="shared" si="36"/>
        <v>579500</v>
      </c>
      <c r="M63" s="77">
        <f t="shared" si="36"/>
        <v>0</v>
      </c>
      <c r="N63" s="77">
        <f t="shared" si="36"/>
        <v>0</v>
      </c>
      <c r="O63" s="77">
        <f t="shared" si="36"/>
        <v>0</v>
      </c>
      <c r="P63" s="77">
        <f t="shared" si="36"/>
        <v>0</v>
      </c>
      <c r="Q63" s="77">
        <f t="shared" si="36"/>
        <v>0</v>
      </c>
      <c r="R63" s="77">
        <f t="shared" si="36"/>
        <v>579500</v>
      </c>
      <c r="S63" s="77">
        <f t="shared" si="36"/>
        <v>0</v>
      </c>
      <c r="T63" s="77">
        <f t="shared" si="36"/>
        <v>579500</v>
      </c>
      <c r="U63" s="77">
        <f t="shared" si="36"/>
        <v>0</v>
      </c>
      <c r="V63" s="77">
        <f t="shared" si="36"/>
        <v>0</v>
      </c>
      <c r="W63" s="77">
        <f t="shared" si="36"/>
        <v>0</v>
      </c>
      <c r="X63" s="77">
        <f t="shared" si="36"/>
        <v>0</v>
      </c>
      <c r="Y63" s="77">
        <f t="shared" si="36"/>
        <v>0</v>
      </c>
      <c r="Z63" s="77">
        <f t="shared" si="36"/>
        <v>579500</v>
      </c>
      <c r="AA63" s="77">
        <f t="shared" si="36"/>
        <v>0</v>
      </c>
      <c r="AB63" s="77">
        <f t="shared" si="36"/>
        <v>579500</v>
      </c>
      <c r="AC63" s="77">
        <f t="shared" si="36"/>
        <v>0</v>
      </c>
      <c r="AD63" s="77">
        <f t="shared" si="36"/>
        <v>0</v>
      </c>
      <c r="AE63" s="77">
        <f t="shared" si="36"/>
        <v>0</v>
      </c>
      <c r="AF63" s="77">
        <f t="shared" si="36"/>
        <v>0</v>
      </c>
      <c r="AG63" s="77">
        <f t="shared" si="36"/>
        <v>0</v>
      </c>
      <c r="AH63" s="77">
        <f t="shared" si="36"/>
        <v>0</v>
      </c>
      <c r="AI63" s="77">
        <f t="shared" si="36"/>
        <v>0</v>
      </c>
      <c r="AJ63" s="77">
        <f t="shared" si="36"/>
        <v>0</v>
      </c>
      <c r="AK63" s="77">
        <f t="shared" si="36"/>
        <v>0</v>
      </c>
      <c r="AL63" s="77">
        <f t="shared" si="36"/>
        <v>0</v>
      </c>
      <c r="AM63" s="77">
        <f t="shared" si="36"/>
        <v>0</v>
      </c>
      <c r="AN63" s="77">
        <f t="shared" si="36"/>
        <v>0</v>
      </c>
      <c r="AO63" s="77">
        <f t="shared" si="36"/>
        <v>0</v>
      </c>
      <c r="AP63" s="77">
        <f t="shared" si="36"/>
        <v>0</v>
      </c>
      <c r="AQ63" s="77">
        <f t="shared" si="36"/>
        <v>0</v>
      </c>
      <c r="AR63" s="77">
        <f t="shared" si="36"/>
        <v>0</v>
      </c>
      <c r="AS63" s="77">
        <f t="shared" si="36"/>
        <v>0</v>
      </c>
      <c r="AT63" s="77">
        <f t="shared" si="36"/>
        <v>0</v>
      </c>
      <c r="AU63" s="77">
        <f t="shared" ref="AT63:BA64" si="37">AU64</f>
        <v>0</v>
      </c>
      <c r="AV63" s="77">
        <f t="shared" si="37"/>
        <v>0</v>
      </c>
      <c r="AW63" s="77">
        <f t="shared" si="37"/>
        <v>0</v>
      </c>
      <c r="AX63" s="77">
        <f t="shared" si="37"/>
        <v>0</v>
      </c>
      <c r="AY63" s="77">
        <f t="shared" si="37"/>
        <v>0</v>
      </c>
      <c r="AZ63" s="77">
        <f t="shared" si="37"/>
        <v>0</v>
      </c>
      <c r="BA63" s="77">
        <f t="shared" si="37"/>
        <v>0</v>
      </c>
      <c r="BB63" s="103">
        <v>0</v>
      </c>
      <c r="BC63" s="103">
        <v>0</v>
      </c>
    </row>
    <row r="64" spans="1:55" s="11" customFormat="1" ht="30" hidden="1" x14ac:dyDescent="0.25">
      <c r="A64" s="27" t="s">
        <v>337</v>
      </c>
      <c r="B64" s="12">
        <v>51</v>
      </c>
      <c r="C64" s="12">
        <v>0</v>
      </c>
      <c r="D64" s="63" t="s">
        <v>399</v>
      </c>
      <c r="E64" s="12">
        <v>851</v>
      </c>
      <c r="F64" s="63" t="s">
        <v>328</v>
      </c>
      <c r="G64" s="63" t="s">
        <v>379</v>
      </c>
      <c r="H64" s="62" t="s">
        <v>694</v>
      </c>
      <c r="I64" s="63" t="s">
        <v>338</v>
      </c>
      <c r="J64" s="77">
        <f t="shared" si="36"/>
        <v>579500</v>
      </c>
      <c r="K64" s="77">
        <f t="shared" si="36"/>
        <v>0</v>
      </c>
      <c r="L64" s="77">
        <f t="shared" si="36"/>
        <v>579500</v>
      </c>
      <c r="M64" s="77">
        <f t="shared" si="36"/>
        <v>0</v>
      </c>
      <c r="N64" s="77">
        <f t="shared" si="36"/>
        <v>0</v>
      </c>
      <c r="O64" s="77">
        <f t="shared" si="36"/>
        <v>0</v>
      </c>
      <c r="P64" s="77">
        <f t="shared" si="36"/>
        <v>0</v>
      </c>
      <c r="Q64" s="77">
        <f t="shared" si="36"/>
        <v>0</v>
      </c>
      <c r="R64" s="77">
        <f t="shared" si="36"/>
        <v>579500</v>
      </c>
      <c r="S64" s="77">
        <f t="shared" si="36"/>
        <v>0</v>
      </c>
      <c r="T64" s="77">
        <f t="shared" si="36"/>
        <v>579500</v>
      </c>
      <c r="U64" s="77">
        <f t="shared" si="36"/>
        <v>0</v>
      </c>
      <c r="V64" s="77">
        <f t="shared" si="36"/>
        <v>0</v>
      </c>
      <c r="W64" s="77">
        <f t="shared" si="36"/>
        <v>0</v>
      </c>
      <c r="X64" s="77">
        <f t="shared" si="36"/>
        <v>0</v>
      </c>
      <c r="Y64" s="77">
        <f t="shared" si="36"/>
        <v>0</v>
      </c>
      <c r="Z64" s="77">
        <f t="shared" si="36"/>
        <v>579500</v>
      </c>
      <c r="AA64" s="77">
        <f t="shared" si="36"/>
        <v>0</v>
      </c>
      <c r="AB64" s="77">
        <f t="shared" si="36"/>
        <v>579500</v>
      </c>
      <c r="AC64" s="77">
        <f t="shared" si="36"/>
        <v>0</v>
      </c>
      <c r="AD64" s="77">
        <f t="shared" si="36"/>
        <v>0</v>
      </c>
      <c r="AE64" s="77">
        <f t="shared" si="36"/>
        <v>0</v>
      </c>
      <c r="AF64" s="77">
        <f t="shared" si="36"/>
        <v>0</v>
      </c>
      <c r="AG64" s="77">
        <f t="shared" si="36"/>
        <v>0</v>
      </c>
      <c r="AH64" s="77">
        <f t="shared" si="36"/>
        <v>0</v>
      </c>
      <c r="AI64" s="77">
        <f t="shared" si="36"/>
        <v>0</v>
      </c>
      <c r="AJ64" s="77">
        <f t="shared" si="36"/>
        <v>0</v>
      </c>
      <c r="AK64" s="77">
        <f t="shared" si="36"/>
        <v>0</v>
      </c>
      <c r="AL64" s="77">
        <f t="shared" si="36"/>
        <v>0</v>
      </c>
      <c r="AM64" s="77">
        <f t="shared" si="36"/>
        <v>0</v>
      </c>
      <c r="AN64" s="77">
        <f t="shared" si="36"/>
        <v>0</v>
      </c>
      <c r="AO64" s="77">
        <f t="shared" si="36"/>
        <v>0</v>
      </c>
      <c r="AP64" s="77">
        <f t="shared" si="36"/>
        <v>0</v>
      </c>
      <c r="AQ64" s="77">
        <f t="shared" si="36"/>
        <v>0</v>
      </c>
      <c r="AR64" s="77">
        <f t="shared" si="36"/>
        <v>0</v>
      </c>
      <c r="AS64" s="77">
        <f t="shared" si="36"/>
        <v>0</v>
      </c>
      <c r="AT64" s="77">
        <f t="shared" si="37"/>
        <v>0</v>
      </c>
      <c r="AU64" s="77">
        <f t="shared" si="37"/>
        <v>0</v>
      </c>
      <c r="AV64" s="77">
        <f t="shared" si="37"/>
        <v>0</v>
      </c>
      <c r="AW64" s="77">
        <f t="shared" si="37"/>
        <v>0</v>
      </c>
      <c r="AX64" s="77">
        <f t="shared" si="37"/>
        <v>0</v>
      </c>
      <c r="AY64" s="77">
        <f t="shared" si="37"/>
        <v>0</v>
      </c>
      <c r="AZ64" s="77">
        <f t="shared" si="37"/>
        <v>0</v>
      </c>
      <c r="BA64" s="77">
        <f t="shared" si="37"/>
        <v>0</v>
      </c>
      <c r="BB64" s="103">
        <v>0</v>
      </c>
      <c r="BC64" s="103">
        <v>0</v>
      </c>
    </row>
    <row r="65" spans="1:55" s="11" customFormat="1" ht="45" hidden="1" x14ac:dyDescent="0.25">
      <c r="A65" s="27" t="s">
        <v>339</v>
      </c>
      <c r="B65" s="12">
        <v>51</v>
      </c>
      <c r="C65" s="12">
        <v>0</v>
      </c>
      <c r="D65" s="63" t="s">
        <v>399</v>
      </c>
      <c r="E65" s="12">
        <v>851</v>
      </c>
      <c r="F65" s="63" t="s">
        <v>328</v>
      </c>
      <c r="G65" s="63" t="s">
        <v>379</v>
      </c>
      <c r="H65" s="62" t="s">
        <v>694</v>
      </c>
      <c r="I65" s="63" t="s">
        <v>340</v>
      </c>
      <c r="J65" s="77">
        <f>'3.ВС'!J72</f>
        <v>579500</v>
      </c>
      <c r="K65" s="77">
        <f>'3.ВС'!K72</f>
        <v>0</v>
      </c>
      <c r="L65" s="77">
        <f>'3.ВС'!L72</f>
        <v>579500</v>
      </c>
      <c r="M65" s="77">
        <f>'3.ВС'!M72</f>
        <v>0</v>
      </c>
      <c r="N65" s="77">
        <f>'3.ВС'!N72</f>
        <v>0</v>
      </c>
      <c r="O65" s="77">
        <f>'3.ВС'!O72</f>
        <v>0</v>
      </c>
      <c r="P65" s="77">
        <f>'3.ВС'!P72</f>
        <v>0</v>
      </c>
      <c r="Q65" s="77">
        <f>'3.ВС'!Q72</f>
        <v>0</v>
      </c>
      <c r="R65" s="77">
        <f>'3.ВС'!R72</f>
        <v>579500</v>
      </c>
      <c r="S65" s="77">
        <f>'3.ВС'!S72</f>
        <v>0</v>
      </c>
      <c r="T65" s="77">
        <f>'3.ВС'!T72</f>
        <v>579500</v>
      </c>
      <c r="U65" s="77">
        <f>'3.ВС'!U72</f>
        <v>0</v>
      </c>
      <c r="V65" s="77">
        <f>'3.ВС'!V72</f>
        <v>0</v>
      </c>
      <c r="W65" s="77">
        <f>'3.ВС'!W72</f>
        <v>0</v>
      </c>
      <c r="X65" s="77">
        <f>'3.ВС'!X72</f>
        <v>0</v>
      </c>
      <c r="Y65" s="77">
        <f>'3.ВС'!Y72</f>
        <v>0</v>
      </c>
      <c r="Z65" s="77">
        <f>'3.ВС'!Z72</f>
        <v>579500</v>
      </c>
      <c r="AA65" s="77">
        <f>'3.ВС'!AA72</f>
        <v>0</v>
      </c>
      <c r="AB65" s="77">
        <f>'3.ВС'!AB72</f>
        <v>579500</v>
      </c>
      <c r="AC65" s="77">
        <f>'3.ВС'!AC72</f>
        <v>0</v>
      </c>
      <c r="AD65" s="77">
        <f>'3.ВС'!AD72</f>
        <v>0</v>
      </c>
      <c r="AE65" s="77">
        <f>'3.ВС'!AE72</f>
        <v>0</v>
      </c>
      <c r="AF65" s="77">
        <f>'3.ВС'!AF72</f>
        <v>0</v>
      </c>
      <c r="AG65" s="77">
        <f>'3.ВС'!AG72</f>
        <v>0</v>
      </c>
      <c r="AH65" s="77">
        <f>'3.ВС'!AH72</f>
        <v>0</v>
      </c>
      <c r="AI65" s="77">
        <f>'3.ВС'!AI72</f>
        <v>0</v>
      </c>
      <c r="AJ65" s="77">
        <f>'3.ВС'!AJ72</f>
        <v>0</v>
      </c>
      <c r="AK65" s="77">
        <f>'3.ВС'!AK72</f>
        <v>0</v>
      </c>
      <c r="AL65" s="77">
        <f>'3.ВС'!AL72</f>
        <v>0</v>
      </c>
      <c r="AM65" s="77">
        <f>'3.ВС'!AM72</f>
        <v>0</v>
      </c>
      <c r="AN65" s="77">
        <f>'3.ВС'!AN72</f>
        <v>0</v>
      </c>
      <c r="AO65" s="77">
        <f>'3.ВС'!AO72</f>
        <v>0</v>
      </c>
      <c r="AP65" s="77">
        <f>'3.ВС'!AP72</f>
        <v>0</v>
      </c>
      <c r="AQ65" s="77">
        <f>'3.ВС'!AQ72</f>
        <v>0</v>
      </c>
      <c r="AR65" s="77">
        <f>'3.ВС'!AR72</f>
        <v>0</v>
      </c>
      <c r="AS65" s="77">
        <f>'3.ВС'!AS72</f>
        <v>0</v>
      </c>
      <c r="AT65" s="77">
        <f>'3.ВС'!AT72</f>
        <v>0</v>
      </c>
      <c r="AU65" s="77">
        <f>'3.ВС'!AU72</f>
        <v>0</v>
      </c>
      <c r="AV65" s="77">
        <f>'3.ВС'!AV72</f>
        <v>0</v>
      </c>
      <c r="AW65" s="77">
        <f>'3.ВС'!AW72</f>
        <v>0</v>
      </c>
      <c r="AX65" s="77">
        <f>'3.ВС'!AX72</f>
        <v>0</v>
      </c>
      <c r="AY65" s="77">
        <f>'3.ВС'!AY72</f>
        <v>0</v>
      </c>
      <c r="AZ65" s="77">
        <f>'3.ВС'!AZ72</f>
        <v>0</v>
      </c>
      <c r="BA65" s="77">
        <f>'3.ВС'!BA72</f>
        <v>0</v>
      </c>
      <c r="BB65" s="103">
        <v>0</v>
      </c>
      <c r="BC65" s="103">
        <v>0</v>
      </c>
    </row>
    <row r="66" spans="1:55" s="11" customFormat="1" ht="30" hidden="1" x14ac:dyDescent="0.25">
      <c r="A66" s="61" t="s">
        <v>437</v>
      </c>
      <c r="B66" s="12">
        <v>51</v>
      </c>
      <c r="C66" s="12">
        <v>0</v>
      </c>
      <c r="D66" s="63" t="s">
        <v>399</v>
      </c>
      <c r="E66" s="12">
        <v>851</v>
      </c>
      <c r="F66" s="63" t="s">
        <v>353</v>
      </c>
      <c r="G66" s="62" t="s">
        <v>379</v>
      </c>
      <c r="H66" s="62" t="s">
        <v>695</v>
      </c>
      <c r="I66" s="63"/>
      <c r="J66" s="77">
        <f t="shared" ref="J66:AT67" si="38">J67</f>
        <v>0</v>
      </c>
      <c r="K66" s="77">
        <f t="shared" si="38"/>
        <v>0</v>
      </c>
      <c r="L66" s="77">
        <f t="shared" si="38"/>
        <v>0</v>
      </c>
      <c r="M66" s="77">
        <f t="shared" si="38"/>
        <v>0</v>
      </c>
      <c r="N66" s="77">
        <f t="shared" si="38"/>
        <v>315000</v>
      </c>
      <c r="O66" s="77">
        <f t="shared" si="38"/>
        <v>0</v>
      </c>
      <c r="P66" s="77">
        <f t="shared" si="38"/>
        <v>315000</v>
      </c>
      <c r="Q66" s="77">
        <f t="shared" si="38"/>
        <v>0</v>
      </c>
      <c r="R66" s="77">
        <f t="shared" si="38"/>
        <v>315000</v>
      </c>
      <c r="S66" s="77">
        <f t="shared" si="38"/>
        <v>0</v>
      </c>
      <c r="T66" s="77">
        <f t="shared" si="38"/>
        <v>315000</v>
      </c>
      <c r="U66" s="77">
        <f t="shared" si="38"/>
        <v>0</v>
      </c>
      <c r="V66" s="77">
        <f t="shared" si="38"/>
        <v>0</v>
      </c>
      <c r="W66" s="77">
        <f t="shared" si="38"/>
        <v>0</v>
      </c>
      <c r="X66" s="77">
        <f t="shared" si="38"/>
        <v>0</v>
      </c>
      <c r="Y66" s="77">
        <f t="shared" si="38"/>
        <v>0</v>
      </c>
      <c r="Z66" s="77">
        <f t="shared" si="38"/>
        <v>315000</v>
      </c>
      <c r="AA66" s="77">
        <f t="shared" si="38"/>
        <v>0</v>
      </c>
      <c r="AB66" s="77">
        <f t="shared" si="38"/>
        <v>315000</v>
      </c>
      <c r="AC66" s="77">
        <f t="shared" si="38"/>
        <v>0</v>
      </c>
      <c r="AD66" s="77">
        <f t="shared" si="38"/>
        <v>0</v>
      </c>
      <c r="AE66" s="77">
        <f t="shared" si="38"/>
        <v>0</v>
      </c>
      <c r="AF66" s="77">
        <f t="shared" si="38"/>
        <v>0</v>
      </c>
      <c r="AG66" s="77">
        <f t="shared" si="38"/>
        <v>0</v>
      </c>
      <c r="AH66" s="77">
        <f t="shared" si="38"/>
        <v>0</v>
      </c>
      <c r="AI66" s="77">
        <f t="shared" si="38"/>
        <v>0</v>
      </c>
      <c r="AJ66" s="77">
        <f t="shared" si="38"/>
        <v>0</v>
      </c>
      <c r="AK66" s="77">
        <f t="shared" si="38"/>
        <v>0</v>
      </c>
      <c r="AL66" s="77">
        <f t="shared" si="38"/>
        <v>0</v>
      </c>
      <c r="AM66" s="77">
        <f t="shared" si="38"/>
        <v>0</v>
      </c>
      <c r="AN66" s="77">
        <f t="shared" si="38"/>
        <v>0</v>
      </c>
      <c r="AO66" s="77">
        <f t="shared" si="38"/>
        <v>0</v>
      </c>
      <c r="AP66" s="77">
        <f t="shared" si="38"/>
        <v>0</v>
      </c>
      <c r="AQ66" s="77">
        <f t="shared" si="38"/>
        <v>0</v>
      </c>
      <c r="AR66" s="77">
        <f t="shared" si="38"/>
        <v>0</v>
      </c>
      <c r="AS66" s="77">
        <f t="shared" si="38"/>
        <v>0</v>
      </c>
      <c r="AT66" s="77">
        <f t="shared" si="38"/>
        <v>0</v>
      </c>
      <c r="AU66" s="77">
        <f t="shared" ref="AT66:BA67" si="39">AU67</f>
        <v>0</v>
      </c>
      <c r="AV66" s="77">
        <f t="shared" si="39"/>
        <v>0</v>
      </c>
      <c r="AW66" s="77">
        <f t="shared" si="39"/>
        <v>0</v>
      </c>
      <c r="AX66" s="77">
        <f t="shared" si="39"/>
        <v>0</v>
      </c>
      <c r="AY66" s="77">
        <f t="shared" si="39"/>
        <v>0</v>
      </c>
      <c r="AZ66" s="77">
        <f t="shared" si="39"/>
        <v>0</v>
      </c>
      <c r="BA66" s="77">
        <f t="shared" si="39"/>
        <v>0</v>
      </c>
      <c r="BB66" s="103">
        <v>0</v>
      </c>
      <c r="BC66" s="103">
        <v>0</v>
      </c>
    </row>
    <row r="67" spans="1:55" s="11" customFormat="1" ht="30" hidden="1" x14ac:dyDescent="0.25">
      <c r="A67" s="61" t="s">
        <v>337</v>
      </c>
      <c r="B67" s="12">
        <v>51</v>
      </c>
      <c r="C67" s="12">
        <v>0</v>
      </c>
      <c r="D67" s="63" t="s">
        <v>399</v>
      </c>
      <c r="E67" s="12">
        <v>851</v>
      </c>
      <c r="F67" s="63" t="s">
        <v>353</v>
      </c>
      <c r="G67" s="62" t="s">
        <v>379</v>
      </c>
      <c r="H67" s="62" t="s">
        <v>695</v>
      </c>
      <c r="I67" s="63" t="s">
        <v>338</v>
      </c>
      <c r="J67" s="77">
        <f t="shared" si="38"/>
        <v>0</v>
      </c>
      <c r="K67" s="77">
        <f t="shared" si="38"/>
        <v>0</v>
      </c>
      <c r="L67" s="77">
        <f t="shared" si="38"/>
        <v>0</v>
      </c>
      <c r="M67" s="77">
        <f t="shared" si="38"/>
        <v>0</v>
      </c>
      <c r="N67" s="77">
        <f t="shared" si="38"/>
        <v>315000</v>
      </c>
      <c r="O67" s="77">
        <f t="shared" si="38"/>
        <v>0</v>
      </c>
      <c r="P67" s="77">
        <f t="shared" si="38"/>
        <v>315000</v>
      </c>
      <c r="Q67" s="77">
        <f t="shared" si="38"/>
        <v>0</v>
      </c>
      <c r="R67" s="77">
        <f t="shared" si="38"/>
        <v>315000</v>
      </c>
      <c r="S67" s="77">
        <f t="shared" si="38"/>
        <v>0</v>
      </c>
      <c r="T67" s="77">
        <f t="shared" si="38"/>
        <v>315000</v>
      </c>
      <c r="U67" s="77">
        <f t="shared" si="38"/>
        <v>0</v>
      </c>
      <c r="V67" s="77">
        <f t="shared" si="38"/>
        <v>0</v>
      </c>
      <c r="W67" s="77">
        <f t="shared" si="38"/>
        <v>0</v>
      </c>
      <c r="X67" s="77">
        <f t="shared" si="38"/>
        <v>0</v>
      </c>
      <c r="Y67" s="77">
        <f t="shared" si="38"/>
        <v>0</v>
      </c>
      <c r="Z67" s="77">
        <f t="shared" si="38"/>
        <v>315000</v>
      </c>
      <c r="AA67" s="77">
        <f t="shared" si="38"/>
        <v>0</v>
      </c>
      <c r="AB67" s="77">
        <f t="shared" si="38"/>
        <v>315000</v>
      </c>
      <c r="AC67" s="77">
        <f t="shared" si="38"/>
        <v>0</v>
      </c>
      <c r="AD67" s="77">
        <f t="shared" si="38"/>
        <v>0</v>
      </c>
      <c r="AE67" s="77">
        <f t="shared" si="38"/>
        <v>0</v>
      </c>
      <c r="AF67" s="77">
        <f t="shared" si="38"/>
        <v>0</v>
      </c>
      <c r="AG67" s="77">
        <f t="shared" si="38"/>
        <v>0</v>
      </c>
      <c r="AH67" s="77">
        <f t="shared" si="38"/>
        <v>0</v>
      </c>
      <c r="AI67" s="77">
        <f t="shared" si="38"/>
        <v>0</v>
      </c>
      <c r="AJ67" s="77">
        <f t="shared" si="38"/>
        <v>0</v>
      </c>
      <c r="AK67" s="77">
        <f t="shared" si="38"/>
        <v>0</v>
      </c>
      <c r="AL67" s="77">
        <f t="shared" si="38"/>
        <v>0</v>
      </c>
      <c r="AM67" s="77">
        <f t="shared" si="38"/>
        <v>0</v>
      </c>
      <c r="AN67" s="77">
        <f t="shared" si="38"/>
        <v>0</v>
      </c>
      <c r="AO67" s="77">
        <f t="shared" si="38"/>
        <v>0</v>
      </c>
      <c r="AP67" s="77">
        <f t="shared" si="38"/>
        <v>0</v>
      </c>
      <c r="AQ67" s="77">
        <f t="shared" si="38"/>
        <v>0</v>
      </c>
      <c r="AR67" s="77">
        <f t="shared" si="38"/>
        <v>0</v>
      </c>
      <c r="AS67" s="77">
        <f t="shared" si="38"/>
        <v>0</v>
      </c>
      <c r="AT67" s="77">
        <f t="shared" si="39"/>
        <v>0</v>
      </c>
      <c r="AU67" s="77">
        <f t="shared" si="39"/>
        <v>0</v>
      </c>
      <c r="AV67" s="77">
        <f t="shared" si="39"/>
        <v>0</v>
      </c>
      <c r="AW67" s="77">
        <f t="shared" si="39"/>
        <v>0</v>
      </c>
      <c r="AX67" s="77">
        <f t="shared" si="39"/>
        <v>0</v>
      </c>
      <c r="AY67" s="77">
        <f t="shared" si="39"/>
        <v>0</v>
      </c>
      <c r="AZ67" s="77">
        <f t="shared" si="39"/>
        <v>0</v>
      </c>
      <c r="BA67" s="77">
        <f t="shared" si="39"/>
        <v>0</v>
      </c>
      <c r="BB67" s="103">
        <v>0</v>
      </c>
      <c r="BC67" s="103">
        <v>0</v>
      </c>
    </row>
    <row r="68" spans="1:55" s="11" customFormat="1" ht="45" hidden="1" x14ac:dyDescent="0.25">
      <c r="A68" s="61" t="s">
        <v>339</v>
      </c>
      <c r="B68" s="12">
        <v>51</v>
      </c>
      <c r="C68" s="12">
        <v>0</v>
      </c>
      <c r="D68" s="63" t="s">
        <v>399</v>
      </c>
      <c r="E68" s="12">
        <v>851</v>
      </c>
      <c r="F68" s="63" t="s">
        <v>353</v>
      </c>
      <c r="G68" s="62" t="s">
        <v>379</v>
      </c>
      <c r="H68" s="62" t="s">
        <v>695</v>
      </c>
      <c r="I68" s="63" t="s">
        <v>340</v>
      </c>
      <c r="J68" s="77">
        <f>'3.ВС'!J131</f>
        <v>0</v>
      </c>
      <c r="K68" s="77">
        <f>'3.ВС'!K131</f>
        <v>0</v>
      </c>
      <c r="L68" s="77">
        <f>'3.ВС'!L131</f>
        <v>0</v>
      </c>
      <c r="M68" s="77">
        <f>'3.ВС'!M131</f>
        <v>0</v>
      </c>
      <c r="N68" s="77">
        <f>'3.ВС'!N131</f>
        <v>315000</v>
      </c>
      <c r="O68" s="77">
        <f>'3.ВС'!O131</f>
        <v>0</v>
      </c>
      <c r="P68" s="77">
        <f>'3.ВС'!P131</f>
        <v>315000</v>
      </c>
      <c r="Q68" s="77">
        <f>'3.ВС'!Q131</f>
        <v>0</v>
      </c>
      <c r="R68" s="77">
        <f>'3.ВС'!R131</f>
        <v>315000</v>
      </c>
      <c r="S68" s="77">
        <f>'3.ВС'!S131</f>
        <v>0</v>
      </c>
      <c r="T68" s="77">
        <f>'3.ВС'!T131</f>
        <v>315000</v>
      </c>
      <c r="U68" s="77">
        <f>'3.ВС'!U131</f>
        <v>0</v>
      </c>
      <c r="V68" s="77">
        <f>'3.ВС'!V131</f>
        <v>0</v>
      </c>
      <c r="W68" s="77">
        <f>'3.ВС'!W131</f>
        <v>0</v>
      </c>
      <c r="X68" s="77">
        <f>'3.ВС'!X131</f>
        <v>0</v>
      </c>
      <c r="Y68" s="77">
        <f>'3.ВС'!Y131</f>
        <v>0</v>
      </c>
      <c r="Z68" s="77">
        <f>'3.ВС'!Z131</f>
        <v>315000</v>
      </c>
      <c r="AA68" s="77">
        <f>'3.ВС'!AA131</f>
        <v>0</v>
      </c>
      <c r="AB68" s="77">
        <f>'3.ВС'!AB131</f>
        <v>315000</v>
      </c>
      <c r="AC68" s="77">
        <f>'3.ВС'!AC131</f>
        <v>0</v>
      </c>
      <c r="AD68" s="77">
        <f>'3.ВС'!AD131</f>
        <v>0</v>
      </c>
      <c r="AE68" s="77">
        <f>'3.ВС'!AE131</f>
        <v>0</v>
      </c>
      <c r="AF68" s="77">
        <f>'3.ВС'!AF131</f>
        <v>0</v>
      </c>
      <c r="AG68" s="77">
        <f>'3.ВС'!AG131</f>
        <v>0</v>
      </c>
      <c r="AH68" s="77">
        <f>'3.ВС'!AH131</f>
        <v>0</v>
      </c>
      <c r="AI68" s="77">
        <f>'3.ВС'!AI131</f>
        <v>0</v>
      </c>
      <c r="AJ68" s="77">
        <f>'3.ВС'!AJ131</f>
        <v>0</v>
      </c>
      <c r="AK68" s="77">
        <f>'3.ВС'!AK131</f>
        <v>0</v>
      </c>
      <c r="AL68" s="77">
        <f>'3.ВС'!AL131</f>
        <v>0</v>
      </c>
      <c r="AM68" s="77">
        <f>'3.ВС'!AM131</f>
        <v>0</v>
      </c>
      <c r="AN68" s="77">
        <f>'3.ВС'!AN131</f>
        <v>0</v>
      </c>
      <c r="AO68" s="77">
        <f>'3.ВС'!AO131</f>
        <v>0</v>
      </c>
      <c r="AP68" s="77">
        <f>'3.ВС'!AP131</f>
        <v>0</v>
      </c>
      <c r="AQ68" s="77">
        <f>'3.ВС'!AQ131</f>
        <v>0</v>
      </c>
      <c r="AR68" s="77">
        <f>'3.ВС'!AR131</f>
        <v>0</v>
      </c>
      <c r="AS68" s="77">
        <f>'3.ВС'!AS131</f>
        <v>0</v>
      </c>
      <c r="AT68" s="77">
        <f>'3.ВС'!AT131</f>
        <v>0</v>
      </c>
      <c r="AU68" s="77">
        <f>'3.ВС'!AU131</f>
        <v>0</v>
      </c>
      <c r="AV68" s="77">
        <f>'3.ВС'!AV131</f>
        <v>0</v>
      </c>
      <c r="AW68" s="77">
        <f>'3.ВС'!AW131</f>
        <v>0</v>
      </c>
      <c r="AX68" s="77">
        <f>'3.ВС'!AX131</f>
        <v>0</v>
      </c>
      <c r="AY68" s="77">
        <f>'3.ВС'!AY131</f>
        <v>0</v>
      </c>
      <c r="AZ68" s="77">
        <f>'3.ВС'!AZ131</f>
        <v>0</v>
      </c>
      <c r="BA68" s="77">
        <f>'3.ВС'!BA131</f>
        <v>0</v>
      </c>
      <c r="BB68" s="103">
        <v>0</v>
      </c>
      <c r="BC68" s="103">
        <v>0</v>
      </c>
    </row>
    <row r="69" spans="1:55" s="11" customFormat="1" ht="30" hidden="1" x14ac:dyDescent="0.25">
      <c r="A69" s="148" t="s">
        <v>386</v>
      </c>
      <c r="B69" s="12">
        <v>51</v>
      </c>
      <c r="C69" s="12">
        <v>0</v>
      </c>
      <c r="D69" s="63" t="s">
        <v>399</v>
      </c>
      <c r="E69" s="12">
        <v>851</v>
      </c>
      <c r="F69" s="63" t="s">
        <v>328</v>
      </c>
      <c r="G69" s="63" t="s">
        <v>379</v>
      </c>
      <c r="H69" s="62" t="s">
        <v>696</v>
      </c>
      <c r="I69" s="63"/>
      <c r="J69" s="77">
        <f t="shared" ref="J69:AT70" si="40">J70</f>
        <v>0</v>
      </c>
      <c r="K69" s="77">
        <f t="shared" si="40"/>
        <v>0</v>
      </c>
      <c r="L69" s="77">
        <f t="shared" si="40"/>
        <v>0</v>
      </c>
      <c r="M69" s="77">
        <f t="shared" si="40"/>
        <v>0</v>
      </c>
      <c r="N69" s="77">
        <f t="shared" si="40"/>
        <v>0</v>
      </c>
      <c r="O69" s="77">
        <f t="shared" si="40"/>
        <v>0</v>
      </c>
      <c r="P69" s="77">
        <f t="shared" si="40"/>
        <v>0</v>
      </c>
      <c r="Q69" s="77">
        <f t="shared" si="40"/>
        <v>0</v>
      </c>
      <c r="R69" s="77">
        <f t="shared" si="40"/>
        <v>0</v>
      </c>
      <c r="S69" s="77">
        <f t="shared" si="40"/>
        <v>0</v>
      </c>
      <c r="T69" s="77">
        <f t="shared" si="40"/>
        <v>0</v>
      </c>
      <c r="U69" s="77">
        <f t="shared" si="40"/>
        <v>0</v>
      </c>
      <c r="V69" s="77">
        <f t="shared" si="40"/>
        <v>0</v>
      </c>
      <c r="W69" s="77">
        <f t="shared" si="40"/>
        <v>0</v>
      </c>
      <c r="X69" s="77">
        <f t="shared" si="40"/>
        <v>0</v>
      </c>
      <c r="Y69" s="77">
        <f t="shared" si="40"/>
        <v>0</v>
      </c>
      <c r="Z69" s="77">
        <f t="shared" si="40"/>
        <v>0</v>
      </c>
      <c r="AA69" s="77">
        <f t="shared" si="40"/>
        <v>0</v>
      </c>
      <c r="AB69" s="77">
        <f t="shared" si="40"/>
        <v>0</v>
      </c>
      <c r="AC69" s="77">
        <f t="shared" si="40"/>
        <v>0</v>
      </c>
      <c r="AD69" s="77">
        <f t="shared" si="40"/>
        <v>0</v>
      </c>
      <c r="AE69" s="77">
        <f t="shared" si="40"/>
        <v>0</v>
      </c>
      <c r="AF69" s="77">
        <f t="shared" si="40"/>
        <v>0</v>
      </c>
      <c r="AG69" s="77">
        <f t="shared" si="40"/>
        <v>0</v>
      </c>
      <c r="AH69" s="77">
        <f t="shared" si="40"/>
        <v>0</v>
      </c>
      <c r="AI69" s="77">
        <f t="shared" si="40"/>
        <v>0</v>
      </c>
      <c r="AJ69" s="77">
        <f t="shared" si="40"/>
        <v>0</v>
      </c>
      <c r="AK69" s="77">
        <f t="shared" si="40"/>
        <v>0</v>
      </c>
      <c r="AL69" s="77">
        <f t="shared" si="40"/>
        <v>0</v>
      </c>
      <c r="AM69" s="77">
        <f t="shared" si="40"/>
        <v>0</v>
      </c>
      <c r="AN69" s="77">
        <f t="shared" si="40"/>
        <v>0</v>
      </c>
      <c r="AO69" s="77">
        <f t="shared" si="40"/>
        <v>0</v>
      </c>
      <c r="AP69" s="77">
        <f t="shared" si="40"/>
        <v>0</v>
      </c>
      <c r="AQ69" s="77">
        <f t="shared" si="40"/>
        <v>0</v>
      </c>
      <c r="AR69" s="77">
        <f t="shared" si="40"/>
        <v>0</v>
      </c>
      <c r="AS69" s="77">
        <f t="shared" si="40"/>
        <v>0</v>
      </c>
      <c r="AT69" s="77">
        <f t="shared" si="40"/>
        <v>0</v>
      </c>
      <c r="AU69" s="77">
        <f t="shared" ref="AT69:BA70" si="41">AU70</f>
        <v>0</v>
      </c>
      <c r="AV69" s="77">
        <f t="shared" si="41"/>
        <v>0</v>
      </c>
      <c r="AW69" s="77">
        <f t="shared" si="41"/>
        <v>0</v>
      </c>
      <c r="AX69" s="77">
        <f t="shared" si="41"/>
        <v>0</v>
      </c>
      <c r="AY69" s="77">
        <f t="shared" si="41"/>
        <v>0</v>
      </c>
      <c r="AZ69" s="77">
        <f t="shared" si="41"/>
        <v>0</v>
      </c>
      <c r="BA69" s="77">
        <f t="shared" si="41"/>
        <v>0</v>
      </c>
      <c r="BB69" s="103">
        <v>0</v>
      </c>
      <c r="BC69" s="103">
        <v>0</v>
      </c>
    </row>
    <row r="70" spans="1:55" s="11" customFormat="1" ht="30" hidden="1" x14ac:dyDescent="0.25">
      <c r="A70" s="27" t="s">
        <v>337</v>
      </c>
      <c r="B70" s="12">
        <v>51</v>
      </c>
      <c r="C70" s="12">
        <v>0</v>
      </c>
      <c r="D70" s="63" t="s">
        <v>399</v>
      </c>
      <c r="E70" s="12">
        <v>851</v>
      </c>
      <c r="F70" s="63" t="s">
        <v>328</v>
      </c>
      <c r="G70" s="63" t="s">
        <v>379</v>
      </c>
      <c r="H70" s="62" t="s">
        <v>696</v>
      </c>
      <c r="I70" s="63" t="s">
        <v>338</v>
      </c>
      <c r="J70" s="77">
        <f t="shared" si="40"/>
        <v>0</v>
      </c>
      <c r="K70" s="77">
        <f t="shared" si="40"/>
        <v>0</v>
      </c>
      <c r="L70" s="77">
        <f t="shared" si="40"/>
        <v>0</v>
      </c>
      <c r="M70" s="77">
        <f t="shared" si="40"/>
        <v>0</v>
      </c>
      <c r="N70" s="77">
        <f t="shared" si="40"/>
        <v>0</v>
      </c>
      <c r="O70" s="77">
        <f t="shared" si="40"/>
        <v>0</v>
      </c>
      <c r="P70" s="77">
        <f t="shared" si="40"/>
        <v>0</v>
      </c>
      <c r="Q70" s="77">
        <f t="shared" si="40"/>
        <v>0</v>
      </c>
      <c r="R70" s="77">
        <f t="shared" si="40"/>
        <v>0</v>
      </c>
      <c r="S70" s="77">
        <f t="shared" si="40"/>
        <v>0</v>
      </c>
      <c r="T70" s="77">
        <f t="shared" si="40"/>
        <v>0</v>
      </c>
      <c r="U70" s="77">
        <f t="shared" si="40"/>
        <v>0</v>
      </c>
      <c r="V70" s="77">
        <f t="shared" si="40"/>
        <v>0</v>
      </c>
      <c r="W70" s="77">
        <f t="shared" si="40"/>
        <v>0</v>
      </c>
      <c r="X70" s="77">
        <f t="shared" si="40"/>
        <v>0</v>
      </c>
      <c r="Y70" s="77">
        <f t="shared" si="40"/>
        <v>0</v>
      </c>
      <c r="Z70" s="77">
        <f t="shared" si="40"/>
        <v>0</v>
      </c>
      <c r="AA70" s="77">
        <f t="shared" si="40"/>
        <v>0</v>
      </c>
      <c r="AB70" s="77">
        <f t="shared" si="40"/>
        <v>0</v>
      </c>
      <c r="AC70" s="77">
        <f t="shared" si="40"/>
        <v>0</v>
      </c>
      <c r="AD70" s="77">
        <f t="shared" si="40"/>
        <v>0</v>
      </c>
      <c r="AE70" s="77">
        <f t="shared" si="40"/>
        <v>0</v>
      </c>
      <c r="AF70" s="77">
        <f t="shared" si="40"/>
        <v>0</v>
      </c>
      <c r="AG70" s="77">
        <f t="shared" si="40"/>
        <v>0</v>
      </c>
      <c r="AH70" s="77">
        <f t="shared" si="40"/>
        <v>0</v>
      </c>
      <c r="AI70" s="77">
        <f t="shared" si="40"/>
        <v>0</v>
      </c>
      <c r="AJ70" s="77">
        <f t="shared" si="40"/>
        <v>0</v>
      </c>
      <c r="AK70" s="77">
        <f t="shared" si="40"/>
        <v>0</v>
      </c>
      <c r="AL70" s="77">
        <f t="shared" si="40"/>
        <v>0</v>
      </c>
      <c r="AM70" s="77">
        <f t="shared" si="40"/>
        <v>0</v>
      </c>
      <c r="AN70" s="77">
        <f t="shared" si="40"/>
        <v>0</v>
      </c>
      <c r="AO70" s="77">
        <f t="shared" si="40"/>
        <v>0</v>
      </c>
      <c r="AP70" s="77">
        <f t="shared" si="40"/>
        <v>0</v>
      </c>
      <c r="AQ70" s="77">
        <f t="shared" si="40"/>
        <v>0</v>
      </c>
      <c r="AR70" s="77">
        <f t="shared" si="40"/>
        <v>0</v>
      </c>
      <c r="AS70" s="77">
        <f t="shared" si="40"/>
        <v>0</v>
      </c>
      <c r="AT70" s="77">
        <f t="shared" si="41"/>
        <v>0</v>
      </c>
      <c r="AU70" s="77">
        <f t="shared" si="41"/>
        <v>0</v>
      </c>
      <c r="AV70" s="77">
        <f t="shared" si="41"/>
        <v>0</v>
      </c>
      <c r="AW70" s="77">
        <f t="shared" si="41"/>
        <v>0</v>
      </c>
      <c r="AX70" s="77">
        <f t="shared" si="41"/>
        <v>0</v>
      </c>
      <c r="AY70" s="77">
        <f t="shared" si="41"/>
        <v>0</v>
      </c>
      <c r="AZ70" s="77">
        <f t="shared" si="41"/>
        <v>0</v>
      </c>
      <c r="BA70" s="77">
        <f t="shared" si="41"/>
        <v>0</v>
      </c>
      <c r="BB70" s="103">
        <v>0</v>
      </c>
      <c r="BC70" s="103">
        <v>0</v>
      </c>
    </row>
    <row r="71" spans="1:55" s="11" customFormat="1" ht="45" hidden="1" x14ac:dyDescent="0.25">
      <c r="A71" s="27" t="s">
        <v>339</v>
      </c>
      <c r="B71" s="12">
        <v>51</v>
      </c>
      <c r="C71" s="12">
        <v>0</v>
      </c>
      <c r="D71" s="63" t="s">
        <v>399</v>
      </c>
      <c r="E71" s="12">
        <v>851</v>
      </c>
      <c r="F71" s="63" t="s">
        <v>328</v>
      </c>
      <c r="G71" s="63" t="s">
        <v>379</v>
      </c>
      <c r="H71" s="62" t="s">
        <v>696</v>
      </c>
      <c r="I71" s="63" t="s">
        <v>340</v>
      </c>
      <c r="J71" s="77">
        <f>'3.ВС'!J75</f>
        <v>0</v>
      </c>
      <c r="K71" s="77">
        <f>'3.ВС'!K75</f>
        <v>0</v>
      </c>
      <c r="L71" s="77">
        <f>'3.ВС'!L75</f>
        <v>0</v>
      </c>
      <c r="M71" s="77">
        <f>'3.ВС'!M75</f>
        <v>0</v>
      </c>
      <c r="N71" s="77">
        <f>'3.ВС'!N75</f>
        <v>0</v>
      </c>
      <c r="O71" s="77">
        <f>'3.ВС'!O75</f>
        <v>0</v>
      </c>
      <c r="P71" s="77">
        <f>'3.ВС'!P75</f>
        <v>0</v>
      </c>
      <c r="Q71" s="77">
        <f>'3.ВС'!Q75</f>
        <v>0</v>
      </c>
      <c r="R71" s="77">
        <f>'3.ВС'!R75</f>
        <v>0</v>
      </c>
      <c r="S71" s="77">
        <f>'3.ВС'!S75</f>
        <v>0</v>
      </c>
      <c r="T71" s="77">
        <f>'3.ВС'!T75</f>
        <v>0</v>
      </c>
      <c r="U71" s="77">
        <f>'3.ВС'!U75</f>
        <v>0</v>
      </c>
      <c r="V71" s="77">
        <f>'3.ВС'!V75</f>
        <v>0</v>
      </c>
      <c r="W71" s="77">
        <f>'3.ВС'!W75</f>
        <v>0</v>
      </c>
      <c r="X71" s="77">
        <f>'3.ВС'!X75</f>
        <v>0</v>
      </c>
      <c r="Y71" s="77">
        <f>'3.ВС'!Y75</f>
        <v>0</v>
      </c>
      <c r="Z71" s="77">
        <f>'3.ВС'!Z75</f>
        <v>0</v>
      </c>
      <c r="AA71" s="77">
        <f>'3.ВС'!AA75</f>
        <v>0</v>
      </c>
      <c r="AB71" s="77">
        <f>'3.ВС'!AB75</f>
        <v>0</v>
      </c>
      <c r="AC71" s="77">
        <f>'3.ВС'!AC75</f>
        <v>0</v>
      </c>
      <c r="AD71" s="77">
        <f>'3.ВС'!AD75</f>
        <v>0</v>
      </c>
      <c r="AE71" s="77">
        <f>'3.ВС'!AE75</f>
        <v>0</v>
      </c>
      <c r="AF71" s="77">
        <f>'3.ВС'!AF75</f>
        <v>0</v>
      </c>
      <c r="AG71" s="77">
        <f>'3.ВС'!AG75</f>
        <v>0</v>
      </c>
      <c r="AH71" s="77">
        <f>'3.ВС'!AH75</f>
        <v>0</v>
      </c>
      <c r="AI71" s="77">
        <f>'3.ВС'!AI75</f>
        <v>0</v>
      </c>
      <c r="AJ71" s="77">
        <f>'3.ВС'!AJ75</f>
        <v>0</v>
      </c>
      <c r="AK71" s="77">
        <f>'3.ВС'!AK75</f>
        <v>0</v>
      </c>
      <c r="AL71" s="77">
        <f>'3.ВС'!AL75</f>
        <v>0</v>
      </c>
      <c r="AM71" s="77">
        <f>'3.ВС'!AM75</f>
        <v>0</v>
      </c>
      <c r="AN71" s="77">
        <f>'3.ВС'!AN75</f>
        <v>0</v>
      </c>
      <c r="AO71" s="77">
        <f>'3.ВС'!AO75</f>
        <v>0</v>
      </c>
      <c r="AP71" s="77">
        <f>'3.ВС'!AP75</f>
        <v>0</v>
      </c>
      <c r="AQ71" s="77">
        <f>'3.ВС'!AQ75</f>
        <v>0</v>
      </c>
      <c r="AR71" s="77">
        <f>'3.ВС'!AR75</f>
        <v>0</v>
      </c>
      <c r="AS71" s="77">
        <f>'3.ВС'!AS75</f>
        <v>0</v>
      </c>
      <c r="AT71" s="77">
        <f>'3.ВС'!AT75</f>
        <v>0</v>
      </c>
      <c r="AU71" s="77">
        <f>'3.ВС'!AU75</f>
        <v>0</v>
      </c>
      <c r="AV71" s="77">
        <f>'3.ВС'!AV75</f>
        <v>0</v>
      </c>
      <c r="AW71" s="77">
        <f>'3.ВС'!AW75</f>
        <v>0</v>
      </c>
      <c r="AX71" s="77">
        <f>'3.ВС'!AX75</f>
        <v>0</v>
      </c>
      <c r="AY71" s="77">
        <f>'3.ВС'!AY75</f>
        <v>0</v>
      </c>
      <c r="AZ71" s="77">
        <f>'3.ВС'!AZ75</f>
        <v>0</v>
      </c>
      <c r="BA71" s="77">
        <f>'3.ВС'!BA75</f>
        <v>0</v>
      </c>
      <c r="BB71" s="103">
        <v>0</v>
      </c>
      <c r="BC71" s="103">
        <v>0</v>
      </c>
    </row>
    <row r="72" spans="1:55" s="11" customFormat="1" ht="45" hidden="1" x14ac:dyDescent="0.25">
      <c r="A72" s="146" t="s">
        <v>388</v>
      </c>
      <c r="B72" s="12">
        <v>51</v>
      </c>
      <c r="C72" s="12">
        <v>0</v>
      </c>
      <c r="D72" s="63" t="s">
        <v>399</v>
      </c>
      <c r="E72" s="12">
        <v>851</v>
      </c>
      <c r="F72" s="63" t="s">
        <v>328</v>
      </c>
      <c r="G72" s="63" t="s">
        <v>379</v>
      </c>
      <c r="H72" s="62" t="s">
        <v>697</v>
      </c>
      <c r="I72" s="63"/>
      <c r="J72" s="77">
        <f t="shared" ref="J72:AT73" si="42">J73</f>
        <v>0</v>
      </c>
      <c r="K72" s="77">
        <f t="shared" si="42"/>
        <v>0</v>
      </c>
      <c r="L72" s="77">
        <f t="shared" si="42"/>
        <v>0</v>
      </c>
      <c r="M72" s="77">
        <f t="shared" si="42"/>
        <v>0</v>
      </c>
      <c r="N72" s="77">
        <f t="shared" si="42"/>
        <v>0</v>
      </c>
      <c r="O72" s="77">
        <f t="shared" si="42"/>
        <v>0</v>
      </c>
      <c r="P72" s="77">
        <f t="shared" si="42"/>
        <v>0</v>
      </c>
      <c r="Q72" s="77">
        <f t="shared" si="42"/>
        <v>0</v>
      </c>
      <c r="R72" s="77">
        <f t="shared" si="42"/>
        <v>0</v>
      </c>
      <c r="S72" s="77">
        <f t="shared" si="42"/>
        <v>0</v>
      </c>
      <c r="T72" s="77">
        <f t="shared" si="42"/>
        <v>0</v>
      </c>
      <c r="U72" s="77">
        <f t="shared" si="42"/>
        <v>0</v>
      </c>
      <c r="V72" s="77">
        <f t="shared" si="42"/>
        <v>0</v>
      </c>
      <c r="W72" s="77">
        <f t="shared" si="42"/>
        <v>0</v>
      </c>
      <c r="X72" s="77">
        <f t="shared" si="42"/>
        <v>0</v>
      </c>
      <c r="Y72" s="77">
        <f t="shared" si="42"/>
        <v>0</v>
      </c>
      <c r="Z72" s="77">
        <f t="shared" si="42"/>
        <v>0</v>
      </c>
      <c r="AA72" s="77">
        <f t="shared" si="42"/>
        <v>0</v>
      </c>
      <c r="AB72" s="77">
        <f t="shared" si="42"/>
        <v>0</v>
      </c>
      <c r="AC72" s="77">
        <f t="shared" si="42"/>
        <v>0</v>
      </c>
      <c r="AD72" s="77">
        <f t="shared" si="42"/>
        <v>0</v>
      </c>
      <c r="AE72" s="77">
        <f t="shared" si="42"/>
        <v>0</v>
      </c>
      <c r="AF72" s="77">
        <f t="shared" si="42"/>
        <v>0</v>
      </c>
      <c r="AG72" s="77">
        <f t="shared" si="42"/>
        <v>0</v>
      </c>
      <c r="AH72" s="77">
        <f t="shared" si="42"/>
        <v>0</v>
      </c>
      <c r="AI72" s="77">
        <f t="shared" si="42"/>
        <v>0</v>
      </c>
      <c r="AJ72" s="77">
        <f t="shared" si="42"/>
        <v>0</v>
      </c>
      <c r="AK72" s="77">
        <f t="shared" si="42"/>
        <v>0</v>
      </c>
      <c r="AL72" s="77">
        <f t="shared" si="42"/>
        <v>0</v>
      </c>
      <c r="AM72" s="77">
        <f t="shared" si="42"/>
        <v>0</v>
      </c>
      <c r="AN72" s="77">
        <f t="shared" si="42"/>
        <v>0</v>
      </c>
      <c r="AO72" s="77">
        <f t="shared" si="42"/>
        <v>0</v>
      </c>
      <c r="AP72" s="77">
        <f t="shared" si="42"/>
        <v>0</v>
      </c>
      <c r="AQ72" s="77">
        <f t="shared" si="42"/>
        <v>0</v>
      </c>
      <c r="AR72" s="77">
        <f t="shared" si="42"/>
        <v>0</v>
      </c>
      <c r="AS72" s="77">
        <f t="shared" si="42"/>
        <v>0</v>
      </c>
      <c r="AT72" s="77">
        <f t="shared" si="42"/>
        <v>0</v>
      </c>
      <c r="AU72" s="77">
        <f t="shared" ref="AT72:BA73" si="43">AU73</f>
        <v>0</v>
      </c>
      <c r="AV72" s="77">
        <f t="shared" si="43"/>
        <v>0</v>
      </c>
      <c r="AW72" s="77">
        <f t="shared" si="43"/>
        <v>0</v>
      </c>
      <c r="AX72" s="77">
        <f t="shared" si="43"/>
        <v>0</v>
      </c>
      <c r="AY72" s="77">
        <f t="shared" si="43"/>
        <v>0</v>
      </c>
      <c r="AZ72" s="77">
        <f t="shared" si="43"/>
        <v>0</v>
      </c>
      <c r="BA72" s="77">
        <f t="shared" si="43"/>
        <v>0</v>
      </c>
      <c r="BB72" s="103">
        <v>0</v>
      </c>
      <c r="BC72" s="103">
        <v>0</v>
      </c>
    </row>
    <row r="73" spans="1:55" s="11" customFormat="1" ht="30" hidden="1" x14ac:dyDescent="0.25">
      <c r="A73" s="27" t="s">
        <v>337</v>
      </c>
      <c r="B73" s="12">
        <v>51</v>
      </c>
      <c r="C73" s="12">
        <v>0</v>
      </c>
      <c r="D73" s="63" t="s">
        <v>399</v>
      </c>
      <c r="E73" s="12">
        <v>851</v>
      </c>
      <c r="F73" s="63" t="s">
        <v>328</v>
      </c>
      <c r="G73" s="63" t="s">
        <v>379</v>
      </c>
      <c r="H73" s="62" t="s">
        <v>697</v>
      </c>
      <c r="I73" s="63" t="s">
        <v>338</v>
      </c>
      <c r="J73" s="77">
        <f t="shared" si="42"/>
        <v>0</v>
      </c>
      <c r="K73" s="77">
        <f t="shared" si="42"/>
        <v>0</v>
      </c>
      <c r="L73" s="77">
        <f t="shared" si="42"/>
        <v>0</v>
      </c>
      <c r="M73" s="77">
        <f t="shared" si="42"/>
        <v>0</v>
      </c>
      <c r="N73" s="77">
        <f t="shared" si="42"/>
        <v>0</v>
      </c>
      <c r="O73" s="77">
        <f t="shared" si="42"/>
        <v>0</v>
      </c>
      <c r="P73" s="77">
        <f t="shared" si="42"/>
        <v>0</v>
      </c>
      <c r="Q73" s="77">
        <f t="shared" si="42"/>
        <v>0</v>
      </c>
      <c r="R73" s="77">
        <f t="shared" si="42"/>
        <v>0</v>
      </c>
      <c r="S73" s="77">
        <f t="shared" si="42"/>
        <v>0</v>
      </c>
      <c r="T73" s="77">
        <f t="shared" si="42"/>
        <v>0</v>
      </c>
      <c r="U73" s="77">
        <f t="shared" si="42"/>
        <v>0</v>
      </c>
      <c r="V73" s="77">
        <f t="shared" si="42"/>
        <v>0</v>
      </c>
      <c r="W73" s="77">
        <f t="shared" si="42"/>
        <v>0</v>
      </c>
      <c r="X73" s="77">
        <f t="shared" si="42"/>
        <v>0</v>
      </c>
      <c r="Y73" s="77">
        <f t="shared" si="42"/>
        <v>0</v>
      </c>
      <c r="Z73" s="77">
        <f t="shared" si="42"/>
        <v>0</v>
      </c>
      <c r="AA73" s="77">
        <f t="shared" si="42"/>
        <v>0</v>
      </c>
      <c r="AB73" s="77">
        <f t="shared" si="42"/>
        <v>0</v>
      </c>
      <c r="AC73" s="77">
        <f t="shared" si="42"/>
        <v>0</v>
      </c>
      <c r="AD73" s="77">
        <f t="shared" si="42"/>
        <v>0</v>
      </c>
      <c r="AE73" s="77">
        <f t="shared" si="42"/>
        <v>0</v>
      </c>
      <c r="AF73" s="77">
        <f t="shared" si="42"/>
        <v>0</v>
      </c>
      <c r="AG73" s="77">
        <f t="shared" si="42"/>
        <v>0</v>
      </c>
      <c r="AH73" s="77">
        <f t="shared" si="42"/>
        <v>0</v>
      </c>
      <c r="AI73" s="77">
        <f t="shared" si="42"/>
        <v>0</v>
      </c>
      <c r="AJ73" s="77">
        <f t="shared" si="42"/>
        <v>0</v>
      </c>
      <c r="AK73" s="77">
        <f t="shared" si="42"/>
        <v>0</v>
      </c>
      <c r="AL73" s="77">
        <f t="shared" si="42"/>
        <v>0</v>
      </c>
      <c r="AM73" s="77">
        <f t="shared" si="42"/>
        <v>0</v>
      </c>
      <c r="AN73" s="77">
        <f t="shared" si="42"/>
        <v>0</v>
      </c>
      <c r="AO73" s="77">
        <f t="shared" si="42"/>
        <v>0</v>
      </c>
      <c r="AP73" s="77">
        <f t="shared" si="42"/>
        <v>0</v>
      </c>
      <c r="AQ73" s="77">
        <f t="shared" si="42"/>
        <v>0</v>
      </c>
      <c r="AR73" s="77">
        <f t="shared" si="42"/>
        <v>0</v>
      </c>
      <c r="AS73" s="77">
        <f t="shared" si="42"/>
        <v>0</v>
      </c>
      <c r="AT73" s="77">
        <f t="shared" si="43"/>
        <v>0</v>
      </c>
      <c r="AU73" s="77">
        <f t="shared" si="43"/>
        <v>0</v>
      </c>
      <c r="AV73" s="77">
        <f t="shared" si="43"/>
        <v>0</v>
      </c>
      <c r="AW73" s="77">
        <f t="shared" si="43"/>
        <v>0</v>
      </c>
      <c r="AX73" s="77">
        <f t="shared" si="43"/>
        <v>0</v>
      </c>
      <c r="AY73" s="77">
        <f t="shared" si="43"/>
        <v>0</v>
      </c>
      <c r="AZ73" s="77">
        <f t="shared" si="43"/>
        <v>0</v>
      </c>
      <c r="BA73" s="77">
        <f t="shared" si="43"/>
        <v>0</v>
      </c>
      <c r="BB73" s="103">
        <v>0</v>
      </c>
      <c r="BC73" s="103">
        <v>0</v>
      </c>
    </row>
    <row r="74" spans="1:55" s="11" customFormat="1" ht="45" hidden="1" x14ac:dyDescent="0.25">
      <c r="A74" s="27" t="s">
        <v>339</v>
      </c>
      <c r="B74" s="12">
        <v>51</v>
      </c>
      <c r="C74" s="12">
        <v>0</v>
      </c>
      <c r="D74" s="63" t="s">
        <v>399</v>
      </c>
      <c r="E74" s="12">
        <v>851</v>
      </c>
      <c r="F74" s="63" t="s">
        <v>328</v>
      </c>
      <c r="G74" s="63" t="s">
        <v>379</v>
      </c>
      <c r="H74" s="62" t="s">
        <v>697</v>
      </c>
      <c r="I74" s="63" t="s">
        <v>340</v>
      </c>
      <c r="J74" s="77">
        <f>'3.ВС'!J78</f>
        <v>0</v>
      </c>
      <c r="K74" s="77">
        <f>'3.ВС'!K78</f>
        <v>0</v>
      </c>
      <c r="L74" s="77">
        <f>'3.ВС'!L78</f>
        <v>0</v>
      </c>
      <c r="M74" s="77">
        <f>'3.ВС'!M78</f>
        <v>0</v>
      </c>
      <c r="N74" s="77">
        <f>'3.ВС'!N78</f>
        <v>0</v>
      </c>
      <c r="O74" s="77">
        <f>'3.ВС'!O78</f>
        <v>0</v>
      </c>
      <c r="P74" s="77">
        <f>'3.ВС'!P78</f>
        <v>0</v>
      </c>
      <c r="Q74" s="77">
        <f>'3.ВС'!Q78</f>
        <v>0</v>
      </c>
      <c r="R74" s="77">
        <f>'3.ВС'!R78</f>
        <v>0</v>
      </c>
      <c r="S74" s="77">
        <f>'3.ВС'!S78</f>
        <v>0</v>
      </c>
      <c r="T74" s="77">
        <f>'3.ВС'!T78</f>
        <v>0</v>
      </c>
      <c r="U74" s="77">
        <f>'3.ВС'!U78</f>
        <v>0</v>
      </c>
      <c r="V74" s="77">
        <f>'3.ВС'!V78</f>
        <v>0</v>
      </c>
      <c r="W74" s="77">
        <f>'3.ВС'!W78</f>
        <v>0</v>
      </c>
      <c r="X74" s="77">
        <f>'3.ВС'!X78</f>
        <v>0</v>
      </c>
      <c r="Y74" s="77">
        <f>'3.ВС'!Y78</f>
        <v>0</v>
      </c>
      <c r="Z74" s="77">
        <f>'3.ВС'!Z78</f>
        <v>0</v>
      </c>
      <c r="AA74" s="77">
        <f>'3.ВС'!AA78</f>
        <v>0</v>
      </c>
      <c r="AB74" s="77">
        <f>'3.ВС'!AB78</f>
        <v>0</v>
      </c>
      <c r="AC74" s="77">
        <f>'3.ВС'!AC78</f>
        <v>0</v>
      </c>
      <c r="AD74" s="77">
        <f>'3.ВС'!AD78</f>
        <v>0</v>
      </c>
      <c r="AE74" s="77">
        <f>'3.ВС'!AE78</f>
        <v>0</v>
      </c>
      <c r="AF74" s="77">
        <f>'3.ВС'!AF78</f>
        <v>0</v>
      </c>
      <c r="AG74" s="77">
        <f>'3.ВС'!AG78</f>
        <v>0</v>
      </c>
      <c r="AH74" s="77">
        <f>'3.ВС'!AH78</f>
        <v>0</v>
      </c>
      <c r="AI74" s="77">
        <f>'3.ВС'!AI78</f>
        <v>0</v>
      </c>
      <c r="AJ74" s="77">
        <f>'3.ВС'!AJ78</f>
        <v>0</v>
      </c>
      <c r="AK74" s="77">
        <f>'3.ВС'!AK78</f>
        <v>0</v>
      </c>
      <c r="AL74" s="77">
        <f>'3.ВС'!AL78</f>
        <v>0</v>
      </c>
      <c r="AM74" s="77">
        <f>'3.ВС'!AM78</f>
        <v>0</v>
      </c>
      <c r="AN74" s="77">
        <f>'3.ВС'!AN78</f>
        <v>0</v>
      </c>
      <c r="AO74" s="77">
        <f>'3.ВС'!AO78</f>
        <v>0</v>
      </c>
      <c r="AP74" s="77">
        <f>'3.ВС'!AP78</f>
        <v>0</v>
      </c>
      <c r="AQ74" s="77">
        <f>'3.ВС'!AQ78</f>
        <v>0</v>
      </c>
      <c r="AR74" s="77">
        <f>'3.ВС'!AR78</f>
        <v>0</v>
      </c>
      <c r="AS74" s="77">
        <f>'3.ВС'!AS78</f>
        <v>0</v>
      </c>
      <c r="AT74" s="77">
        <f>'3.ВС'!AT78</f>
        <v>0</v>
      </c>
      <c r="AU74" s="77">
        <f>'3.ВС'!AU78</f>
        <v>0</v>
      </c>
      <c r="AV74" s="77">
        <f>'3.ВС'!AV78</f>
        <v>0</v>
      </c>
      <c r="AW74" s="77">
        <f>'3.ВС'!AW78</f>
        <v>0</v>
      </c>
      <c r="AX74" s="77">
        <f>'3.ВС'!AX78</f>
        <v>0</v>
      </c>
      <c r="AY74" s="77">
        <f>'3.ВС'!AY78</f>
        <v>0</v>
      </c>
      <c r="AZ74" s="77">
        <f>'3.ВС'!AZ78</f>
        <v>0</v>
      </c>
      <c r="BA74" s="77">
        <f>'3.ВС'!BA78</f>
        <v>0</v>
      </c>
      <c r="BB74" s="103">
        <v>0</v>
      </c>
      <c r="BC74" s="103">
        <v>0</v>
      </c>
    </row>
    <row r="75" spans="1:55" s="11" customFormat="1" ht="60" hidden="1" x14ac:dyDescent="0.25">
      <c r="A75" s="148" t="s">
        <v>443</v>
      </c>
      <c r="B75" s="12">
        <v>51</v>
      </c>
      <c r="C75" s="12">
        <v>0</v>
      </c>
      <c r="D75" s="63" t="s">
        <v>399</v>
      </c>
      <c r="E75" s="12">
        <v>851</v>
      </c>
      <c r="F75" s="62" t="s">
        <v>375</v>
      </c>
      <c r="G75" s="62" t="s">
        <v>328</v>
      </c>
      <c r="H75" s="62" t="s">
        <v>698</v>
      </c>
      <c r="I75" s="63"/>
      <c r="J75" s="77">
        <f t="shared" ref="J75:AT76" si="44">J76</f>
        <v>66408.2</v>
      </c>
      <c r="K75" s="77">
        <f t="shared" si="44"/>
        <v>0</v>
      </c>
      <c r="L75" s="77">
        <f t="shared" si="44"/>
        <v>66408.2</v>
      </c>
      <c r="M75" s="77">
        <f t="shared" si="44"/>
        <v>0</v>
      </c>
      <c r="N75" s="77">
        <f t="shared" si="44"/>
        <v>24194.799999999999</v>
      </c>
      <c r="O75" s="77">
        <f t="shared" si="44"/>
        <v>0</v>
      </c>
      <c r="P75" s="77">
        <f t="shared" si="44"/>
        <v>24194.799999999999</v>
      </c>
      <c r="Q75" s="77">
        <f t="shared" si="44"/>
        <v>0</v>
      </c>
      <c r="R75" s="77">
        <f t="shared" si="44"/>
        <v>90603</v>
      </c>
      <c r="S75" s="77">
        <f t="shared" si="44"/>
        <v>0</v>
      </c>
      <c r="T75" s="77">
        <f t="shared" si="44"/>
        <v>90603</v>
      </c>
      <c r="U75" s="77">
        <f t="shared" si="44"/>
        <v>0</v>
      </c>
      <c r="V75" s="77">
        <f t="shared" si="44"/>
        <v>0</v>
      </c>
      <c r="W75" s="77">
        <f t="shared" si="44"/>
        <v>0</v>
      </c>
      <c r="X75" s="77">
        <f t="shared" si="44"/>
        <v>0</v>
      </c>
      <c r="Y75" s="77">
        <f t="shared" si="44"/>
        <v>0</v>
      </c>
      <c r="Z75" s="77">
        <f t="shared" si="44"/>
        <v>90603</v>
      </c>
      <c r="AA75" s="77">
        <f t="shared" si="44"/>
        <v>0</v>
      </c>
      <c r="AB75" s="77">
        <f t="shared" si="44"/>
        <v>90603</v>
      </c>
      <c r="AC75" s="77">
        <f t="shared" si="44"/>
        <v>0</v>
      </c>
      <c r="AD75" s="77">
        <f t="shared" si="44"/>
        <v>0</v>
      </c>
      <c r="AE75" s="77">
        <f t="shared" si="44"/>
        <v>0</v>
      </c>
      <c r="AF75" s="77">
        <f t="shared" si="44"/>
        <v>0</v>
      </c>
      <c r="AG75" s="77">
        <f t="shared" si="44"/>
        <v>0</v>
      </c>
      <c r="AH75" s="77">
        <f t="shared" si="44"/>
        <v>0</v>
      </c>
      <c r="AI75" s="77">
        <f t="shared" si="44"/>
        <v>0</v>
      </c>
      <c r="AJ75" s="77">
        <f t="shared" si="44"/>
        <v>0</v>
      </c>
      <c r="AK75" s="77">
        <f t="shared" si="44"/>
        <v>0</v>
      </c>
      <c r="AL75" s="77">
        <f t="shared" si="44"/>
        <v>0</v>
      </c>
      <c r="AM75" s="77">
        <f t="shared" si="44"/>
        <v>0</v>
      </c>
      <c r="AN75" s="77">
        <f t="shared" si="44"/>
        <v>0</v>
      </c>
      <c r="AO75" s="77">
        <f t="shared" si="44"/>
        <v>0</v>
      </c>
      <c r="AP75" s="77">
        <f t="shared" si="44"/>
        <v>0</v>
      </c>
      <c r="AQ75" s="77">
        <f t="shared" si="44"/>
        <v>0</v>
      </c>
      <c r="AR75" s="77">
        <f t="shared" si="44"/>
        <v>0</v>
      </c>
      <c r="AS75" s="77">
        <f t="shared" si="44"/>
        <v>0</v>
      </c>
      <c r="AT75" s="77">
        <f t="shared" si="44"/>
        <v>0</v>
      </c>
      <c r="AU75" s="77">
        <f t="shared" ref="AT75:BA76" si="45">AU76</f>
        <v>0</v>
      </c>
      <c r="AV75" s="77">
        <f t="shared" si="45"/>
        <v>0</v>
      </c>
      <c r="AW75" s="77">
        <f t="shared" si="45"/>
        <v>0</v>
      </c>
      <c r="AX75" s="77">
        <f t="shared" si="45"/>
        <v>0</v>
      </c>
      <c r="AY75" s="77">
        <f t="shared" si="45"/>
        <v>0</v>
      </c>
      <c r="AZ75" s="77">
        <f t="shared" si="45"/>
        <v>0</v>
      </c>
      <c r="BA75" s="77">
        <f t="shared" si="45"/>
        <v>0</v>
      </c>
      <c r="BB75" s="103">
        <v>0</v>
      </c>
      <c r="BC75" s="103">
        <v>0</v>
      </c>
    </row>
    <row r="76" spans="1:55" s="11" customFormat="1" ht="30" hidden="1" x14ac:dyDescent="0.25">
      <c r="A76" s="27" t="s">
        <v>337</v>
      </c>
      <c r="B76" s="12">
        <v>51</v>
      </c>
      <c r="C76" s="12">
        <v>0</v>
      </c>
      <c r="D76" s="63" t="s">
        <v>399</v>
      </c>
      <c r="E76" s="12">
        <v>851</v>
      </c>
      <c r="F76" s="62" t="s">
        <v>375</v>
      </c>
      <c r="G76" s="62" t="s">
        <v>328</v>
      </c>
      <c r="H76" s="62" t="s">
        <v>698</v>
      </c>
      <c r="I76" s="63" t="s">
        <v>338</v>
      </c>
      <c r="J76" s="77">
        <f t="shared" si="44"/>
        <v>66408.2</v>
      </c>
      <c r="K76" s="77">
        <f t="shared" si="44"/>
        <v>0</v>
      </c>
      <c r="L76" s="77">
        <f t="shared" si="44"/>
        <v>66408.2</v>
      </c>
      <c r="M76" s="77">
        <f t="shared" si="44"/>
        <v>0</v>
      </c>
      <c r="N76" s="77">
        <f t="shared" si="44"/>
        <v>24194.799999999999</v>
      </c>
      <c r="O76" s="77">
        <f t="shared" si="44"/>
        <v>0</v>
      </c>
      <c r="P76" s="77">
        <f t="shared" si="44"/>
        <v>24194.799999999999</v>
      </c>
      <c r="Q76" s="77">
        <f t="shared" si="44"/>
        <v>0</v>
      </c>
      <c r="R76" s="77">
        <f t="shared" si="44"/>
        <v>90603</v>
      </c>
      <c r="S76" s="77">
        <f t="shared" si="44"/>
        <v>0</v>
      </c>
      <c r="T76" s="77">
        <f t="shared" si="44"/>
        <v>90603</v>
      </c>
      <c r="U76" s="77">
        <f t="shared" si="44"/>
        <v>0</v>
      </c>
      <c r="V76" s="77">
        <f t="shared" si="44"/>
        <v>0</v>
      </c>
      <c r="W76" s="77">
        <f t="shared" si="44"/>
        <v>0</v>
      </c>
      <c r="X76" s="77">
        <f t="shared" si="44"/>
        <v>0</v>
      </c>
      <c r="Y76" s="77">
        <f t="shared" si="44"/>
        <v>0</v>
      </c>
      <c r="Z76" s="77">
        <f t="shared" si="44"/>
        <v>90603</v>
      </c>
      <c r="AA76" s="77">
        <f t="shared" si="44"/>
        <v>0</v>
      </c>
      <c r="AB76" s="77">
        <f t="shared" si="44"/>
        <v>90603</v>
      </c>
      <c r="AC76" s="77">
        <f t="shared" si="44"/>
        <v>0</v>
      </c>
      <c r="AD76" s="77">
        <f t="shared" si="44"/>
        <v>0</v>
      </c>
      <c r="AE76" s="77">
        <f t="shared" si="44"/>
        <v>0</v>
      </c>
      <c r="AF76" s="77">
        <f t="shared" si="44"/>
        <v>0</v>
      </c>
      <c r="AG76" s="77">
        <f t="shared" si="44"/>
        <v>0</v>
      </c>
      <c r="AH76" s="77">
        <f t="shared" si="44"/>
        <v>0</v>
      </c>
      <c r="AI76" s="77">
        <f t="shared" si="44"/>
        <v>0</v>
      </c>
      <c r="AJ76" s="77">
        <f t="shared" si="44"/>
        <v>0</v>
      </c>
      <c r="AK76" s="77">
        <f t="shared" si="44"/>
        <v>0</v>
      </c>
      <c r="AL76" s="77">
        <f t="shared" si="44"/>
        <v>0</v>
      </c>
      <c r="AM76" s="77">
        <f t="shared" si="44"/>
        <v>0</v>
      </c>
      <c r="AN76" s="77">
        <f t="shared" si="44"/>
        <v>0</v>
      </c>
      <c r="AO76" s="77">
        <f t="shared" si="44"/>
        <v>0</v>
      </c>
      <c r="AP76" s="77">
        <f t="shared" si="44"/>
        <v>0</v>
      </c>
      <c r="AQ76" s="77">
        <f t="shared" si="44"/>
        <v>0</v>
      </c>
      <c r="AR76" s="77">
        <f t="shared" si="44"/>
        <v>0</v>
      </c>
      <c r="AS76" s="77">
        <f t="shared" si="44"/>
        <v>0</v>
      </c>
      <c r="AT76" s="77">
        <f t="shared" si="45"/>
        <v>0</v>
      </c>
      <c r="AU76" s="77">
        <f t="shared" si="45"/>
        <v>0</v>
      </c>
      <c r="AV76" s="77">
        <f t="shared" si="45"/>
        <v>0</v>
      </c>
      <c r="AW76" s="77">
        <f t="shared" si="45"/>
        <v>0</v>
      </c>
      <c r="AX76" s="77">
        <f t="shared" si="45"/>
        <v>0</v>
      </c>
      <c r="AY76" s="77">
        <f t="shared" si="45"/>
        <v>0</v>
      </c>
      <c r="AZ76" s="77">
        <f t="shared" si="45"/>
        <v>0</v>
      </c>
      <c r="BA76" s="77">
        <f t="shared" si="45"/>
        <v>0</v>
      </c>
      <c r="BB76" s="103">
        <v>0</v>
      </c>
      <c r="BC76" s="103">
        <v>0</v>
      </c>
    </row>
    <row r="77" spans="1:55" s="11" customFormat="1" ht="45" hidden="1" x14ac:dyDescent="0.25">
      <c r="A77" s="27" t="s">
        <v>339</v>
      </c>
      <c r="B77" s="12">
        <v>51</v>
      </c>
      <c r="C77" s="12">
        <v>0</v>
      </c>
      <c r="D77" s="63" t="s">
        <v>399</v>
      </c>
      <c r="E77" s="12">
        <v>851</v>
      </c>
      <c r="F77" s="62" t="s">
        <v>375</v>
      </c>
      <c r="G77" s="62" t="s">
        <v>328</v>
      </c>
      <c r="H77" s="62" t="s">
        <v>698</v>
      </c>
      <c r="I77" s="63" t="s">
        <v>340</v>
      </c>
      <c r="J77" s="77">
        <f>'3.ВС'!J139</f>
        <v>66408.2</v>
      </c>
      <c r="K77" s="77">
        <f>'3.ВС'!K139</f>
        <v>0</v>
      </c>
      <c r="L77" s="77">
        <f>'3.ВС'!L139</f>
        <v>66408.2</v>
      </c>
      <c r="M77" s="77">
        <f>'3.ВС'!M139</f>
        <v>0</v>
      </c>
      <c r="N77" s="77">
        <f>'3.ВС'!N139</f>
        <v>24194.799999999999</v>
      </c>
      <c r="O77" s="77">
        <f>'3.ВС'!O139</f>
        <v>0</v>
      </c>
      <c r="P77" s="77">
        <f>'3.ВС'!P139</f>
        <v>24194.799999999999</v>
      </c>
      <c r="Q77" s="77">
        <f>'3.ВС'!Q139</f>
        <v>0</v>
      </c>
      <c r="R77" s="77">
        <f>'3.ВС'!R139</f>
        <v>90603</v>
      </c>
      <c r="S77" s="77">
        <f>'3.ВС'!S139</f>
        <v>0</v>
      </c>
      <c r="T77" s="77">
        <f>'3.ВС'!T139</f>
        <v>90603</v>
      </c>
      <c r="U77" s="77">
        <f>'3.ВС'!U139</f>
        <v>0</v>
      </c>
      <c r="V77" s="77">
        <f>'3.ВС'!V139</f>
        <v>0</v>
      </c>
      <c r="W77" s="77">
        <f>'3.ВС'!W139</f>
        <v>0</v>
      </c>
      <c r="X77" s="77">
        <f>'3.ВС'!X139</f>
        <v>0</v>
      </c>
      <c r="Y77" s="77">
        <f>'3.ВС'!Y139</f>
        <v>0</v>
      </c>
      <c r="Z77" s="77">
        <f>'3.ВС'!Z139</f>
        <v>90603</v>
      </c>
      <c r="AA77" s="77">
        <f>'3.ВС'!AA139</f>
        <v>0</v>
      </c>
      <c r="AB77" s="77">
        <f>'3.ВС'!AB139</f>
        <v>90603</v>
      </c>
      <c r="AC77" s="77">
        <f>'3.ВС'!AC139</f>
        <v>0</v>
      </c>
      <c r="AD77" s="77">
        <f>'3.ВС'!AD139</f>
        <v>0</v>
      </c>
      <c r="AE77" s="77">
        <f>'3.ВС'!AE139</f>
        <v>0</v>
      </c>
      <c r="AF77" s="77">
        <f>'3.ВС'!AF139</f>
        <v>0</v>
      </c>
      <c r="AG77" s="77">
        <f>'3.ВС'!AG139</f>
        <v>0</v>
      </c>
      <c r="AH77" s="77">
        <f>'3.ВС'!AH139</f>
        <v>0</v>
      </c>
      <c r="AI77" s="77">
        <f>'3.ВС'!AI139</f>
        <v>0</v>
      </c>
      <c r="AJ77" s="77">
        <f>'3.ВС'!AJ139</f>
        <v>0</v>
      </c>
      <c r="AK77" s="77">
        <f>'3.ВС'!AK139</f>
        <v>0</v>
      </c>
      <c r="AL77" s="77">
        <f>'3.ВС'!AL139</f>
        <v>0</v>
      </c>
      <c r="AM77" s="77">
        <f>'3.ВС'!AM139</f>
        <v>0</v>
      </c>
      <c r="AN77" s="77">
        <f>'3.ВС'!AN139</f>
        <v>0</v>
      </c>
      <c r="AO77" s="77">
        <f>'3.ВС'!AO139</f>
        <v>0</v>
      </c>
      <c r="AP77" s="77">
        <f>'3.ВС'!AP139</f>
        <v>0</v>
      </c>
      <c r="AQ77" s="77">
        <f>'3.ВС'!AQ139</f>
        <v>0</v>
      </c>
      <c r="AR77" s="77">
        <f>'3.ВС'!AR139</f>
        <v>0</v>
      </c>
      <c r="AS77" s="77">
        <f>'3.ВС'!AS139</f>
        <v>0</v>
      </c>
      <c r="AT77" s="77">
        <f>'3.ВС'!AT139</f>
        <v>0</v>
      </c>
      <c r="AU77" s="77">
        <f>'3.ВС'!AU139</f>
        <v>0</v>
      </c>
      <c r="AV77" s="77">
        <f>'3.ВС'!AV139</f>
        <v>0</v>
      </c>
      <c r="AW77" s="77">
        <f>'3.ВС'!AW139</f>
        <v>0</v>
      </c>
      <c r="AX77" s="77">
        <f>'3.ВС'!AX139</f>
        <v>0</v>
      </c>
      <c r="AY77" s="77">
        <f>'3.ВС'!AY139</f>
        <v>0</v>
      </c>
      <c r="AZ77" s="77">
        <f>'3.ВС'!AZ139</f>
        <v>0</v>
      </c>
      <c r="BA77" s="77">
        <f>'3.ВС'!BA139</f>
        <v>0</v>
      </c>
      <c r="BB77" s="103">
        <v>0</v>
      </c>
      <c r="BC77" s="103">
        <v>0</v>
      </c>
    </row>
    <row r="78" spans="1:55" s="11" customFormat="1" ht="135" hidden="1" x14ac:dyDescent="0.25">
      <c r="A78" s="61" t="s">
        <v>439</v>
      </c>
      <c r="B78" s="12">
        <v>51</v>
      </c>
      <c r="C78" s="12">
        <v>0</v>
      </c>
      <c r="D78" s="63" t="s">
        <v>399</v>
      </c>
      <c r="E78" s="12">
        <v>851</v>
      </c>
      <c r="F78" s="63" t="s">
        <v>328</v>
      </c>
      <c r="G78" s="62" t="s">
        <v>379</v>
      </c>
      <c r="H78" s="62" t="s">
        <v>699</v>
      </c>
      <c r="I78" s="63"/>
      <c r="J78" s="77">
        <f t="shared" ref="J78:AT79" si="46">J79</f>
        <v>0</v>
      </c>
      <c r="K78" s="77">
        <f t="shared" si="46"/>
        <v>0</v>
      </c>
      <c r="L78" s="77">
        <f t="shared" si="46"/>
        <v>0</v>
      </c>
      <c r="M78" s="77">
        <f t="shared" si="46"/>
        <v>0</v>
      </c>
      <c r="N78" s="77">
        <f t="shared" si="46"/>
        <v>0</v>
      </c>
      <c r="O78" s="77">
        <f t="shared" si="46"/>
        <v>0</v>
      </c>
      <c r="P78" s="77">
        <f t="shared" si="46"/>
        <v>0</v>
      </c>
      <c r="Q78" s="77">
        <f t="shared" si="46"/>
        <v>0</v>
      </c>
      <c r="R78" s="77">
        <f t="shared" si="46"/>
        <v>0</v>
      </c>
      <c r="S78" s="77">
        <f t="shared" si="46"/>
        <v>0</v>
      </c>
      <c r="T78" s="77">
        <f t="shared" si="46"/>
        <v>0</v>
      </c>
      <c r="U78" s="77">
        <f t="shared" si="46"/>
        <v>0</v>
      </c>
      <c r="V78" s="77">
        <f t="shared" si="46"/>
        <v>0</v>
      </c>
      <c r="W78" s="77">
        <f t="shared" si="46"/>
        <v>0</v>
      </c>
      <c r="X78" s="77">
        <f t="shared" si="46"/>
        <v>0</v>
      </c>
      <c r="Y78" s="77">
        <f t="shared" si="46"/>
        <v>0</v>
      </c>
      <c r="Z78" s="77">
        <f t="shared" si="46"/>
        <v>0</v>
      </c>
      <c r="AA78" s="77">
        <f t="shared" si="46"/>
        <v>0</v>
      </c>
      <c r="AB78" s="77">
        <f t="shared" si="46"/>
        <v>0</v>
      </c>
      <c r="AC78" s="77">
        <f t="shared" si="46"/>
        <v>0</v>
      </c>
      <c r="AD78" s="77">
        <f t="shared" si="46"/>
        <v>0</v>
      </c>
      <c r="AE78" s="77">
        <f t="shared" si="46"/>
        <v>0</v>
      </c>
      <c r="AF78" s="77">
        <f t="shared" si="46"/>
        <v>0</v>
      </c>
      <c r="AG78" s="77">
        <f t="shared" si="46"/>
        <v>0</v>
      </c>
      <c r="AH78" s="77">
        <f t="shared" si="46"/>
        <v>0</v>
      </c>
      <c r="AI78" s="77">
        <f t="shared" si="46"/>
        <v>0</v>
      </c>
      <c r="AJ78" s="77">
        <f t="shared" si="46"/>
        <v>0</v>
      </c>
      <c r="AK78" s="77">
        <f t="shared" si="46"/>
        <v>0</v>
      </c>
      <c r="AL78" s="77">
        <f t="shared" si="46"/>
        <v>0</v>
      </c>
      <c r="AM78" s="77">
        <f t="shared" si="46"/>
        <v>0</v>
      </c>
      <c r="AN78" s="77">
        <f t="shared" si="46"/>
        <v>0</v>
      </c>
      <c r="AO78" s="77">
        <f t="shared" si="46"/>
        <v>0</v>
      </c>
      <c r="AP78" s="77">
        <f t="shared" si="46"/>
        <v>0</v>
      </c>
      <c r="AQ78" s="77">
        <f t="shared" si="46"/>
        <v>0</v>
      </c>
      <c r="AR78" s="77">
        <f t="shared" si="46"/>
        <v>0</v>
      </c>
      <c r="AS78" s="77">
        <f t="shared" si="46"/>
        <v>0</v>
      </c>
      <c r="AT78" s="77">
        <f t="shared" si="46"/>
        <v>0</v>
      </c>
      <c r="AU78" s="77">
        <f t="shared" ref="AT78:BA79" si="47">AU79</f>
        <v>0</v>
      </c>
      <c r="AV78" s="77">
        <f t="shared" si="47"/>
        <v>0</v>
      </c>
      <c r="AW78" s="77">
        <f t="shared" si="47"/>
        <v>0</v>
      </c>
      <c r="AX78" s="77">
        <f t="shared" si="47"/>
        <v>0</v>
      </c>
      <c r="AY78" s="77">
        <f t="shared" si="47"/>
        <v>0</v>
      </c>
      <c r="AZ78" s="77">
        <f t="shared" si="47"/>
        <v>0</v>
      </c>
      <c r="BA78" s="77">
        <f t="shared" si="47"/>
        <v>0</v>
      </c>
      <c r="BB78" s="103">
        <v>0</v>
      </c>
      <c r="BC78" s="103">
        <v>0</v>
      </c>
    </row>
    <row r="79" spans="1:55" s="11" customFormat="1" hidden="1" x14ac:dyDescent="0.25">
      <c r="A79" s="61" t="s">
        <v>345</v>
      </c>
      <c r="B79" s="12">
        <v>51</v>
      </c>
      <c r="C79" s="12">
        <v>0</v>
      </c>
      <c r="D79" s="63" t="s">
        <v>399</v>
      </c>
      <c r="E79" s="12">
        <v>851</v>
      </c>
      <c r="F79" s="63" t="s">
        <v>328</v>
      </c>
      <c r="G79" s="62" t="s">
        <v>379</v>
      </c>
      <c r="H79" s="62" t="s">
        <v>699</v>
      </c>
      <c r="I79" s="63" t="s">
        <v>338</v>
      </c>
      <c r="J79" s="77">
        <f t="shared" si="46"/>
        <v>0</v>
      </c>
      <c r="K79" s="77">
        <f t="shared" si="46"/>
        <v>0</v>
      </c>
      <c r="L79" s="77">
        <f t="shared" si="46"/>
        <v>0</v>
      </c>
      <c r="M79" s="77">
        <f t="shared" si="46"/>
        <v>0</v>
      </c>
      <c r="N79" s="77">
        <f t="shared" si="46"/>
        <v>0</v>
      </c>
      <c r="O79" s="77">
        <f t="shared" si="46"/>
        <v>0</v>
      </c>
      <c r="P79" s="77">
        <f t="shared" si="46"/>
        <v>0</v>
      </c>
      <c r="Q79" s="77">
        <f t="shared" si="46"/>
        <v>0</v>
      </c>
      <c r="R79" s="77">
        <f t="shared" si="46"/>
        <v>0</v>
      </c>
      <c r="S79" s="77">
        <f t="shared" si="46"/>
        <v>0</v>
      </c>
      <c r="T79" s="77">
        <f t="shared" si="46"/>
        <v>0</v>
      </c>
      <c r="U79" s="77">
        <f t="shared" si="46"/>
        <v>0</v>
      </c>
      <c r="V79" s="77">
        <f t="shared" si="46"/>
        <v>0</v>
      </c>
      <c r="W79" s="77">
        <f t="shared" si="46"/>
        <v>0</v>
      </c>
      <c r="X79" s="77">
        <f t="shared" si="46"/>
        <v>0</v>
      </c>
      <c r="Y79" s="77">
        <f t="shared" si="46"/>
        <v>0</v>
      </c>
      <c r="Z79" s="77">
        <f t="shared" si="46"/>
        <v>0</v>
      </c>
      <c r="AA79" s="77">
        <f t="shared" si="46"/>
        <v>0</v>
      </c>
      <c r="AB79" s="77">
        <f t="shared" si="46"/>
        <v>0</v>
      </c>
      <c r="AC79" s="77">
        <f t="shared" si="46"/>
        <v>0</v>
      </c>
      <c r="AD79" s="77">
        <f t="shared" si="46"/>
        <v>0</v>
      </c>
      <c r="AE79" s="77">
        <f t="shared" si="46"/>
        <v>0</v>
      </c>
      <c r="AF79" s="77">
        <f t="shared" si="46"/>
        <v>0</v>
      </c>
      <c r="AG79" s="77">
        <f t="shared" si="46"/>
        <v>0</v>
      </c>
      <c r="AH79" s="77">
        <f t="shared" si="46"/>
        <v>0</v>
      </c>
      <c r="AI79" s="77">
        <f t="shared" si="46"/>
        <v>0</v>
      </c>
      <c r="AJ79" s="77">
        <f t="shared" si="46"/>
        <v>0</v>
      </c>
      <c r="AK79" s="77">
        <f t="shared" si="46"/>
        <v>0</v>
      </c>
      <c r="AL79" s="77">
        <f t="shared" si="46"/>
        <v>0</v>
      </c>
      <c r="AM79" s="77">
        <f t="shared" si="46"/>
        <v>0</v>
      </c>
      <c r="AN79" s="77">
        <f t="shared" si="46"/>
        <v>0</v>
      </c>
      <c r="AO79" s="77">
        <f t="shared" si="46"/>
        <v>0</v>
      </c>
      <c r="AP79" s="77">
        <f t="shared" si="46"/>
        <v>0</v>
      </c>
      <c r="AQ79" s="77">
        <f t="shared" si="46"/>
        <v>0</v>
      </c>
      <c r="AR79" s="77">
        <f t="shared" si="46"/>
        <v>0</v>
      </c>
      <c r="AS79" s="77">
        <f t="shared" si="46"/>
        <v>0</v>
      </c>
      <c r="AT79" s="77">
        <f t="shared" si="47"/>
        <v>0</v>
      </c>
      <c r="AU79" s="77">
        <f t="shared" si="47"/>
        <v>0</v>
      </c>
      <c r="AV79" s="77">
        <f t="shared" si="47"/>
        <v>0</v>
      </c>
      <c r="AW79" s="77">
        <f t="shared" si="47"/>
        <v>0</v>
      </c>
      <c r="AX79" s="77">
        <f t="shared" si="47"/>
        <v>0</v>
      </c>
      <c r="AY79" s="77">
        <f t="shared" si="47"/>
        <v>0</v>
      </c>
      <c r="AZ79" s="77">
        <f t="shared" si="47"/>
        <v>0</v>
      </c>
      <c r="BA79" s="77">
        <f t="shared" si="47"/>
        <v>0</v>
      </c>
      <c r="BB79" s="103">
        <v>0</v>
      </c>
      <c r="BC79" s="103">
        <v>0</v>
      </c>
    </row>
    <row r="80" spans="1:55" s="11" customFormat="1" hidden="1" x14ac:dyDescent="0.25">
      <c r="A80" s="61" t="s">
        <v>273</v>
      </c>
      <c r="B80" s="12">
        <v>51</v>
      </c>
      <c r="C80" s="12">
        <v>0</v>
      </c>
      <c r="D80" s="63" t="s">
        <v>399</v>
      </c>
      <c r="E80" s="12">
        <v>851</v>
      </c>
      <c r="F80" s="63" t="s">
        <v>328</v>
      </c>
      <c r="G80" s="62" t="s">
        <v>379</v>
      </c>
      <c r="H80" s="62" t="s">
        <v>699</v>
      </c>
      <c r="I80" s="63" t="s">
        <v>340</v>
      </c>
      <c r="J80" s="77">
        <f>'3.ВС'!J134</f>
        <v>0</v>
      </c>
      <c r="K80" s="77">
        <f>'3.ВС'!K134</f>
        <v>0</v>
      </c>
      <c r="L80" s="77">
        <f>'3.ВС'!L134</f>
        <v>0</v>
      </c>
      <c r="M80" s="77">
        <f>'3.ВС'!M134</f>
        <v>0</v>
      </c>
      <c r="N80" s="77">
        <f>'3.ВС'!N134</f>
        <v>0</v>
      </c>
      <c r="O80" s="77">
        <f>'3.ВС'!O134</f>
        <v>0</v>
      </c>
      <c r="P80" s="77">
        <f>'3.ВС'!P134</f>
        <v>0</v>
      </c>
      <c r="Q80" s="77">
        <f>'3.ВС'!Q134</f>
        <v>0</v>
      </c>
      <c r="R80" s="77">
        <f>'3.ВС'!R134</f>
        <v>0</v>
      </c>
      <c r="S80" s="77">
        <f>'3.ВС'!S134</f>
        <v>0</v>
      </c>
      <c r="T80" s="77">
        <f>'3.ВС'!T134</f>
        <v>0</v>
      </c>
      <c r="U80" s="77">
        <f>'3.ВС'!U134</f>
        <v>0</v>
      </c>
      <c r="V80" s="77">
        <f>'3.ВС'!V134</f>
        <v>0</v>
      </c>
      <c r="W80" s="77">
        <f>'3.ВС'!W134</f>
        <v>0</v>
      </c>
      <c r="X80" s="77">
        <f>'3.ВС'!X134</f>
        <v>0</v>
      </c>
      <c r="Y80" s="77">
        <f>'3.ВС'!Y134</f>
        <v>0</v>
      </c>
      <c r="Z80" s="77">
        <f>'3.ВС'!Z134</f>
        <v>0</v>
      </c>
      <c r="AA80" s="77">
        <f>'3.ВС'!AA134</f>
        <v>0</v>
      </c>
      <c r="AB80" s="77">
        <f>'3.ВС'!AB134</f>
        <v>0</v>
      </c>
      <c r="AC80" s="77">
        <f>'3.ВС'!AC134</f>
        <v>0</v>
      </c>
      <c r="AD80" s="77">
        <f>'3.ВС'!AD134</f>
        <v>0</v>
      </c>
      <c r="AE80" s="77">
        <f>'3.ВС'!AE134</f>
        <v>0</v>
      </c>
      <c r="AF80" s="77">
        <f>'3.ВС'!AF134</f>
        <v>0</v>
      </c>
      <c r="AG80" s="77">
        <f>'3.ВС'!AG134</f>
        <v>0</v>
      </c>
      <c r="AH80" s="77">
        <f>'3.ВС'!AH134</f>
        <v>0</v>
      </c>
      <c r="AI80" s="77">
        <f>'3.ВС'!AI134</f>
        <v>0</v>
      </c>
      <c r="AJ80" s="77">
        <f>'3.ВС'!AJ134</f>
        <v>0</v>
      </c>
      <c r="AK80" s="77">
        <f>'3.ВС'!AK134</f>
        <v>0</v>
      </c>
      <c r="AL80" s="77">
        <f>'3.ВС'!AL134</f>
        <v>0</v>
      </c>
      <c r="AM80" s="77">
        <f>'3.ВС'!AM134</f>
        <v>0</v>
      </c>
      <c r="AN80" s="77">
        <f>'3.ВС'!AN134</f>
        <v>0</v>
      </c>
      <c r="AO80" s="77">
        <f>'3.ВС'!AO134</f>
        <v>0</v>
      </c>
      <c r="AP80" s="77">
        <f>'3.ВС'!AP134</f>
        <v>0</v>
      </c>
      <c r="AQ80" s="77">
        <f>'3.ВС'!AQ134</f>
        <v>0</v>
      </c>
      <c r="AR80" s="77">
        <f>'3.ВС'!AR134</f>
        <v>0</v>
      </c>
      <c r="AS80" s="77">
        <f>'3.ВС'!AS134</f>
        <v>0</v>
      </c>
      <c r="AT80" s="77">
        <f>'3.ВС'!AT134</f>
        <v>0</v>
      </c>
      <c r="AU80" s="77">
        <f>'3.ВС'!AU134</f>
        <v>0</v>
      </c>
      <c r="AV80" s="77">
        <f>'3.ВС'!AV134</f>
        <v>0</v>
      </c>
      <c r="AW80" s="77">
        <f>'3.ВС'!AW134</f>
        <v>0</v>
      </c>
      <c r="AX80" s="77">
        <f>'3.ВС'!AX134</f>
        <v>0</v>
      </c>
      <c r="AY80" s="77">
        <f>'3.ВС'!AY134</f>
        <v>0</v>
      </c>
      <c r="AZ80" s="77">
        <f>'3.ВС'!AZ134</f>
        <v>0</v>
      </c>
      <c r="BA80" s="77">
        <f>'3.ВС'!BA134</f>
        <v>0</v>
      </c>
      <c r="BB80" s="103">
        <v>0</v>
      </c>
      <c r="BC80" s="103">
        <v>0</v>
      </c>
    </row>
    <row r="81" spans="1:55" s="11" customFormat="1" ht="45" x14ac:dyDescent="0.25">
      <c r="A81" s="148" t="s">
        <v>700</v>
      </c>
      <c r="B81" s="12">
        <v>51</v>
      </c>
      <c r="C81" s="12">
        <v>0</v>
      </c>
      <c r="D81" s="63" t="s">
        <v>401</v>
      </c>
      <c r="E81" s="12"/>
      <c r="F81" s="63"/>
      <c r="G81" s="63"/>
      <c r="H81" s="63"/>
      <c r="I81" s="63"/>
      <c r="J81" s="77">
        <f t="shared" ref="J81:BA81" si="48">J82</f>
        <v>3019900</v>
      </c>
      <c r="K81" s="77">
        <f t="shared" si="48"/>
        <v>0</v>
      </c>
      <c r="L81" s="77">
        <f t="shared" si="48"/>
        <v>3019900</v>
      </c>
      <c r="M81" s="77">
        <f t="shared" si="48"/>
        <v>0</v>
      </c>
      <c r="N81" s="77">
        <f t="shared" si="48"/>
        <v>0</v>
      </c>
      <c r="O81" s="77">
        <f t="shared" si="48"/>
        <v>0</v>
      </c>
      <c r="P81" s="77">
        <f t="shared" si="48"/>
        <v>0</v>
      </c>
      <c r="Q81" s="77">
        <f t="shared" si="48"/>
        <v>0</v>
      </c>
      <c r="R81" s="77">
        <f t="shared" si="48"/>
        <v>3019900</v>
      </c>
      <c r="S81" s="77">
        <f t="shared" si="48"/>
        <v>0</v>
      </c>
      <c r="T81" s="77">
        <f t="shared" si="48"/>
        <v>3019900</v>
      </c>
      <c r="U81" s="77">
        <f t="shared" si="48"/>
        <v>0</v>
      </c>
      <c r="V81" s="77">
        <f t="shared" si="48"/>
        <v>124171</v>
      </c>
      <c r="W81" s="77">
        <f t="shared" si="48"/>
        <v>0</v>
      </c>
      <c r="X81" s="77">
        <f t="shared" si="48"/>
        <v>124171</v>
      </c>
      <c r="Y81" s="77">
        <f t="shared" si="48"/>
        <v>0</v>
      </c>
      <c r="Z81" s="77">
        <f t="shared" si="48"/>
        <v>3144071</v>
      </c>
      <c r="AA81" s="77">
        <f t="shared" si="48"/>
        <v>0</v>
      </c>
      <c r="AB81" s="77">
        <f t="shared" si="48"/>
        <v>3144071</v>
      </c>
      <c r="AC81" s="77">
        <f t="shared" si="48"/>
        <v>0</v>
      </c>
      <c r="AD81" s="77">
        <f t="shared" si="48"/>
        <v>2749400</v>
      </c>
      <c r="AE81" s="77">
        <f t="shared" si="48"/>
        <v>0</v>
      </c>
      <c r="AF81" s="77">
        <f t="shared" si="48"/>
        <v>2749400</v>
      </c>
      <c r="AG81" s="77">
        <f t="shared" si="48"/>
        <v>0</v>
      </c>
      <c r="AH81" s="77">
        <f t="shared" si="48"/>
        <v>0</v>
      </c>
      <c r="AI81" s="77">
        <f t="shared" si="48"/>
        <v>0</v>
      </c>
      <c r="AJ81" s="77">
        <f t="shared" si="48"/>
        <v>0</v>
      </c>
      <c r="AK81" s="77">
        <f t="shared" si="48"/>
        <v>0</v>
      </c>
      <c r="AL81" s="77">
        <f t="shared" si="48"/>
        <v>2749400</v>
      </c>
      <c r="AM81" s="77">
        <f t="shared" si="48"/>
        <v>0</v>
      </c>
      <c r="AN81" s="77">
        <f t="shared" si="48"/>
        <v>2749400</v>
      </c>
      <c r="AO81" s="77">
        <f t="shared" si="48"/>
        <v>0</v>
      </c>
      <c r="AP81" s="77">
        <f t="shared" si="48"/>
        <v>2749400</v>
      </c>
      <c r="AQ81" s="77">
        <f t="shared" si="48"/>
        <v>0</v>
      </c>
      <c r="AR81" s="77">
        <f t="shared" si="48"/>
        <v>2749400</v>
      </c>
      <c r="AS81" s="77">
        <f t="shared" si="48"/>
        <v>0</v>
      </c>
      <c r="AT81" s="77">
        <f t="shared" si="48"/>
        <v>0</v>
      </c>
      <c r="AU81" s="77">
        <f t="shared" si="48"/>
        <v>0</v>
      </c>
      <c r="AV81" s="77">
        <f t="shared" si="48"/>
        <v>0</v>
      </c>
      <c r="AW81" s="77">
        <f t="shared" si="48"/>
        <v>0</v>
      </c>
      <c r="AX81" s="77">
        <f t="shared" si="48"/>
        <v>2749400</v>
      </c>
      <c r="AY81" s="77">
        <f t="shared" si="48"/>
        <v>0</v>
      </c>
      <c r="AZ81" s="77">
        <f t="shared" si="48"/>
        <v>2749400</v>
      </c>
      <c r="BA81" s="77">
        <f t="shared" si="48"/>
        <v>0</v>
      </c>
      <c r="BB81" s="103">
        <v>0</v>
      </c>
      <c r="BC81" s="103">
        <v>0</v>
      </c>
    </row>
    <row r="82" spans="1:55" s="11" customFormat="1" x14ac:dyDescent="0.25">
      <c r="A82" s="148" t="s">
        <v>325</v>
      </c>
      <c r="B82" s="74">
        <v>51</v>
      </c>
      <c r="C82" s="74">
        <v>0</v>
      </c>
      <c r="D82" s="63" t="s">
        <v>401</v>
      </c>
      <c r="E82" s="74">
        <v>851</v>
      </c>
      <c r="F82" s="63"/>
      <c r="G82" s="63"/>
      <c r="H82" s="63"/>
      <c r="I82" s="63"/>
      <c r="J82" s="122">
        <f t="shared" ref="J82:BA82" si="49">J86+J83</f>
        <v>3019900</v>
      </c>
      <c r="K82" s="122">
        <f t="shared" si="49"/>
        <v>0</v>
      </c>
      <c r="L82" s="122">
        <f t="shared" si="49"/>
        <v>3019900</v>
      </c>
      <c r="M82" s="122">
        <f t="shared" si="49"/>
        <v>0</v>
      </c>
      <c r="N82" s="122">
        <f t="shared" si="49"/>
        <v>0</v>
      </c>
      <c r="O82" s="122">
        <f t="shared" si="49"/>
        <v>0</v>
      </c>
      <c r="P82" s="122">
        <f t="shared" si="49"/>
        <v>0</v>
      </c>
      <c r="Q82" s="122">
        <f t="shared" si="49"/>
        <v>0</v>
      </c>
      <c r="R82" s="122">
        <f t="shared" si="49"/>
        <v>3019900</v>
      </c>
      <c r="S82" s="122">
        <f t="shared" si="49"/>
        <v>0</v>
      </c>
      <c r="T82" s="122">
        <f t="shared" si="49"/>
        <v>3019900</v>
      </c>
      <c r="U82" s="122">
        <f t="shared" si="49"/>
        <v>0</v>
      </c>
      <c r="V82" s="122">
        <f t="shared" si="49"/>
        <v>124171</v>
      </c>
      <c r="W82" s="122">
        <f t="shared" si="49"/>
        <v>0</v>
      </c>
      <c r="X82" s="122">
        <f t="shared" si="49"/>
        <v>124171</v>
      </c>
      <c r="Y82" s="122">
        <f t="shared" si="49"/>
        <v>0</v>
      </c>
      <c r="Z82" s="122">
        <f t="shared" si="49"/>
        <v>3144071</v>
      </c>
      <c r="AA82" s="122">
        <f t="shared" si="49"/>
        <v>0</v>
      </c>
      <c r="AB82" s="122">
        <f t="shared" si="49"/>
        <v>3144071</v>
      </c>
      <c r="AC82" s="122">
        <f t="shared" si="49"/>
        <v>0</v>
      </c>
      <c r="AD82" s="122">
        <f t="shared" si="49"/>
        <v>2749400</v>
      </c>
      <c r="AE82" s="122">
        <f t="shared" si="49"/>
        <v>0</v>
      </c>
      <c r="AF82" s="122">
        <f t="shared" si="49"/>
        <v>2749400</v>
      </c>
      <c r="AG82" s="122">
        <f t="shared" si="49"/>
        <v>0</v>
      </c>
      <c r="AH82" s="122">
        <f t="shared" si="49"/>
        <v>0</v>
      </c>
      <c r="AI82" s="122">
        <f t="shared" si="49"/>
        <v>0</v>
      </c>
      <c r="AJ82" s="122">
        <f t="shared" si="49"/>
        <v>0</v>
      </c>
      <c r="AK82" s="122">
        <f t="shared" si="49"/>
        <v>0</v>
      </c>
      <c r="AL82" s="122">
        <f t="shared" si="49"/>
        <v>2749400</v>
      </c>
      <c r="AM82" s="122">
        <f t="shared" si="49"/>
        <v>0</v>
      </c>
      <c r="AN82" s="122">
        <f t="shared" si="49"/>
        <v>2749400</v>
      </c>
      <c r="AO82" s="122">
        <f t="shared" si="49"/>
        <v>0</v>
      </c>
      <c r="AP82" s="122">
        <f t="shared" si="49"/>
        <v>2749400</v>
      </c>
      <c r="AQ82" s="122">
        <f t="shared" si="49"/>
        <v>0</v>
      </c>
      <c r="AR82" s="122">
        <f t="shared" si="49"/>
        <v>2749400</v>
      </c>
      <c r="AS82" s="122">
        <f t="shared" si="49"/>
        <v>0</v>
      </c>
      <c r="AT82" s="122">
        <f t="shared" si="49"/>
        <v>0</v>
      </c>
      <c r="AU82" s="122">
        <f t="shared" si="49"/>
        <v>0</v>
      </c>
      <c r="AV82" s="122">
        <f t="shared" si="49"/>
        <v>0</v>
      </c>
      <c r="AW82" s="122">
        <f t="shared" si="49"/>
        <v>0</v>
      </c>
      <c r="AX82" s="122">
        <f t="shared" si="49"/>
        <v>2749400</v>
      </c>
      <c r="AY82" s="122">
        <f t="shared" si="49"/>
        <v>0</v>
      </c>
      <c r="AZ82" s="122">
        <f t="shared" si="49"/>
        <v>2749400</v>
      </c>
      <c r="BA82" s="122">
        <f t="shared" si="49"/>
        <v>0</v>
      </c>
      <c r="BB82" s="103">
        <v>0</v>
      </c>
      <c r="BC82" s="103">
        <v>0</v>
      </c>
    </row>
    <row r="83" spans="1:55" s="120" customFormat="1" ht="30" x14ac:dyDescent="0.25">
      <c r="A83" s="148" t="s">
        <v>390</v>
      </c>
      <c r="B83" s="12">
        <v>51</v>
      </c>
      <c r="C83" s="12">
        <v>0</v>
      </c>
      <c r="D83" s="62" t="s">
        <v>401</v>
      </c>
      <c r="E83" s="12">
        <v>851</v>
      </c>
      <c r="F83" s="62" t="s">
        <v>328</v>
      </c>
      <c r="G83" s="62" t="s">
        <v>379</v>
      </c>
      <c r="H83" s="62" t="s">
        <v>701</v>
      </c>
      <c r="I83" s="62"/>
      <c r="J83" s="150">
        <f t="shared" ref="J83:AT84" si="50">J84</f>
        <v>3019900</v>
      </c>
      <c r="K83" s="150">
        <f t="shared" si="50"/>
        <v>0</v>
      </c>
      <c r="L83" s="150">
        <f t="shared" si="50"/>
        <v>3019900</v>
      </c>
      <c r="M83" s="150">
        <f t="shared" si="50"/>
        <v>0</v>
      </c>
      <c r="N83" s="150">
        <f t="shared" si="50"/>
        <v>0</v>
      </c>
      <c r="O83" s="150">
        <f t="shared" si="50"/>
        <v>0</v>
      </c>
      <c r="P83" s="150">
        <f t="shared" si="50"/>
        <v>0</v>
      </c>
      <c r="Q83" s="150">
        <f t="shared" si="50"/>
        <v>0</v>
      </c>
      <c r="R83" s="150">
        <f t="shared" si="50"/>
        <v>3019900</v>
      </c>
      <c r="S83" s="150">
        <f t="shared" si="50"/>
        <v>0</v>
      </c>
      <c r="T83" s="150">
        <f t="shared" si="50"/>
        <v>3019900</v>
      </c>
      <c r="U83" s="150">
        <f t="shared" si="50"/>
        <v>0</v>
      </c>
      <c r="V83" s="150">
        <f t="shared" si="50"/>
        <v>124171</v>
      </c>
      <c r="W83" s="150">
        <f t="shared" si="50"/>
        <v>0</v>
      </c>
      <c r="X83" s="150">
        <f t="shared" si="50"/>
        <v>124171</v>
      </c>
      <c r="Y83" s="150">
        <f t="shared" si="50"/>
        <v>0</v>
      </c>
      <c r="Z83" s="150">
        <f t="shared" si="50"/>
        <v>3144071</v>
      </c>
      <c r="AA83" s="150">
        <f t="shared" si="50"/>
        <v>0</v>
      </c>
      <c r="AB83" s="150">
        <f t="shared" si="50"/>
        <v>3144071</v>
      </c>
      <c r="AC83" s="150">
        <f t="shared" si="50"/>
        <v>0</v>
      </c>
      <c r="AD83" s="150">
        <f t="shared" si="50"/>
        <v>2749400</v>
      </c>
      <c r="AE83" s="150">
        <f t="shared" si="50"/>
        <v>0</v>
      </c>
      <c r="AF83" s="150">
        <f t="shared" si="50"/>
        <v>2749400</v>
      </c>
      <c r="AG83" s="150">
        <f t="shared" si="50"/>
        <v>0</v>
      </c>
      <c r="AH83" s="150">
        <f t="shared" si="50"/>
        <v>0</v>
      </c>
      <c r="AI83" s="150">
        <f t="shared" si="50"/>
        <v>0</v>
      </c>
      <c r="AJ83" s="150">
        <f t="shared" si="50"/>
        <v>0</v>
      </c>
      <c r="AK83" s="150">
        <f t="shared" si="50"/>
        <v>0</v>
      </c>
      <c r="AL83" s="150">
        <f t="shared" si="50"/>
        <v>2749400</v>
      </c>
      <c r="AM83" s="150">
        <f t="shared" si="50"/>
        <v>0</v>
      </c>
      <c r="AN83" s="150">
        <f t="shared" si="50"/>
        <v>2749400</v>
      </c>
      <c r="AO83" s="150">
        <f t="shared" si="50"/>
        <v>0</v>
      </c>
      <c r="AP83" s="150">
        <f t="shared" si="50"/>
        <v>2749400</v>
      </c>
      <c r="AQ83" s="150">
        <f t="shared" si="50"/>
        <v>0</v>
      </c>
      <c r="AR83" s="150">
        <f t="shared" si="50"/>
        <v>2749400</v>
      </c>
      <c r="AS83" s="150">
        <f t="shared" si="50"/>
        <v>0</v>
      </c>
      <c r="AT83" s="150">
        <f t="shared" si="50"/>
        <v>0</v>
      </c>
      <c r="AU83" s="150">
        <f t="shared" ref="AT83:BA84" si="51">AU84</f>
        <v>0</v>
      </c>
      <c r="AV83" s="150">
        <f t="shared" si="51"/>
        <v>0</v>
      </c>
      <c r="AW83" s="150">
        <f t="shared" si="51"/>
        <v>0</v>
      </c>
      <c r="AX83" s="150">
        <f t="shared" si="51"/>
        <v>2749400</v>
      </c>
      <c r="AY83" s="150">
        <f t="shared" si="51"/>
        <v>0</v>
      </c>
      <c r="AZ83" s="150">
        <f t="shared" si="51"/>
        <v>2749400</v>
      </c>
      <c r="BA83" s="150">
        <f t="shared" si="51"/>
        <v>0</v>
      </c>
      <c r="BB83" s="103">
        <v>0</v>
      </c>
      <c r="BC83" s="103">
        <v>0</v>
      </c>
    </row>
    <row r="84" spans="1:55" s="11" customFormat="1" ht="45" x14ac:dyDescent="0.25">
      <c r="A84" s="27" t="s">
        <v>392</v>
      </c>
      <c r="B84" s="12">
        <v>51</v>
      </c>
      <c r="C84" s="12">
        <v>0</v>
      </c>
      <c r="D84" s="62" t="s">
        <v>401</v>
      </c>
      <c r="E84" s="12">
        <v>851</v>
      </c>
      <c r="F84" s="62" t="s">
        <v>328</v>
      </c>
      <c r="G84" s="62" t="s">
        <v>379</v>
      </c>
      <c r="H84" s="62" t="s">
        <v>701</v>
      </c>
      <c r="I84" s="63" t="s">
        <v>396</v>
      </c>
      <c r="J84" s="77">
        <f t="shared" si="50"/>
        <v>3019900</v>
      </c>
      <c r="K84" s="77">
        <f t="shared" si="50"/>
        <v>0</v>
      </c>
      <c r="L84" s="77">
        <f t="shared" si="50"/>
        <v>3019900</v>
      </c>
      <c r="M84" s="77">
        <f t="shared" si="50"/>
        <v>0</v>
      </c>
      <c r="N84" s="77">
        <f t="shared" si="50"/>
        <v>0</v>
      </c>
      <c r="O84" s="77">
        <f t="shared" si="50"/>
        <v>0</v>
      </c>
      <c r="P84" s="77">
        <f t="shared" si="50"/>
        <v>0</v>
      </c>
      <c r="Q84" s="77">
        <f t="shared" si="50"/>
        <v>0</v>
      </c>
      <c r="R84" s="77">
        <f t="shared" si="50"/>
        <v>3019900</v>
      </c>
      <c r="S84" s="77">
        <f t="shared" si="50"/>
        <v>0</v>
      </c>
      <c r="T84" s="77">
        <f t="shared" si="50"/>
        <v>3019900</v>
      </c>
      <c r="U84" s="77">
        <f t="shared" si="50"/>
        <v>0</v>
      </c>
      <c r="V84" s="77">
        <f t="shared" si="50"/>
        <v>124171</v>
      </c>
      <c r="W84" s="77">
        <f t="shared" si="50"/>
        <v>0</v>
      </c>
      <c r="X84" s="77">
        <f t="shared" si="50"/>
        <v>124171</v>
      </c>
      <c r="Y84" s="77">
        <f t="shared" si="50"/>
        <v>0</v>
      </c>
      <c r="Z84" s="77">
        <f t="shared" si="50"/>
        <v>3144071</v>
      </c>
      <c r="AA84" s="77">
        <f t="shared" si="50"/>
        <v>0</v>
      </c>
      <c r="AB84" s="77">
        <f t="shared" si="50"/>
        <v>3144071</v>
      </c>
      <c r="AC84" s="77">
        <f t="shared" si="50"/>
        <v>0</v>
      </c>
      <c r="AD84" s="77">
        <f t="shared" si="50"/>
        <v>2749400</v>
      </c>
      <c r="AE84" s="77">
        <f t="shared" si="50"/>
        <v>0</v>
      </c>
      <c r="AF84" s="77">
        <f t="shared" si="50"/>
        <v>2749400</v>
      </c>
      <c r="AG84" s="77">
        <f t="shared" si="50"/>
        <v>0</v>
      </c>
      <c r="AH84" s="77">
        <f t="shared" si="50"/>
        <v>0</v>
      </c>
      <c r="AI84" s="77">
        <f t="shared" si="50"/>
        <v>0</v>
      </c>
      <c r="AJ84" s="77">
        <f t="shared" si="50"/>
        <v>0</v>
      </c>
      <c r="AK84" s="77">
        <f t="shared" si="50"/>
        <v>0</v>
      </c>
      <c r="AL84" s="77">
        <f t="shared" si="50"/>
        <v>2749400</v>
      </c>
      <c r="AM84" s="77">
        <f t="shared" si="50"/>
        <v>0</v>
      </c>
      <c r="AN84" s="77">
        <f t="shared" si="50"/>
        <v>2749400</v>
      </c>
      <c r="AO84" s="77">
        <f t="shared" si="50"/>
        <v>0</v>
      </c>
      <c r="AP84" s="77">
        <f t="shared" si="50"/>
        <v>2749400</v>
      </c>
      <c r="AQ84" s="77">
        <f t="shared" si="50"/>
        <v>0</v>
      </c>
      <c r="AR84" s="77">
        <f t="shared" si="50"/>
        <v>2749400</v>
      </c>
      <c r="AS84" s="77">
        <f t="shared" si="50"/>
        <v>0</v>
      </c>
      <c r="AT84" s="77">
        <f t="shared" si="51"/>
        <v>0</v>
      </c>
      <c r="AU84" s="77">
        <f t="shared" si="51"/>
        <v>0</v>
      </c>
      <c r="AV84" s="77">
        <f t="shared" si="51"/>
        <v>0</v>
      </c>
      <c r="AW84" s="77">
        <f t="shared" si="51"/>
        <v>0</v>
      </c>
      <c r="AX84" s="77">
        <f t="shared" si="51"/>
        <v>2749400</v>
      </c>
      <c r="AY84" s="77">
        <f t="shared" si="51"/>
        <v>0</v>
      </c>
      <c r="AZ84" s="77">
        <f t="shared" si="51"/>
        <v>2749400</v>
      </c>
      <c r="BA84" s="77">
        <f t="shared" si="51"/>
        <v>0</v>
      </c>
      <c r="BB84" s="103">
        <v>0</v>
      </c>
      <c r="BC84" s="103">
        <v>0</v>
      </c>
    </row>
    <row r="85" spans="1:55" s="11" customFormat="1" x14ac:dyDescent="0.25">
      <c r="A85" s="27" t="s">
        <v>494</v>
      </c>
      <c r="B85" s="12">
        <v>51</v>
      </c>
      <c r="C85" s="12">
        <v>0</v>
      </c>
      <c r="D85" s="62" t="s">
        <v>401</v>
      </c>
      <c r="E85" s="12">
        <v>851</v>
      </c>
      <c r="F85" s="62" t="s">
        <v>328</v>
      </c>
      <c r="G85" s="62" t="s">
        <v>379</v>
      </c>
      <c r="H85" s="62" t="s">
        <v>701</v>
      </c>
      <c r="I85" s="63" t="s">
        <v>397</v>
      </c>
      <c r="J85" s="77">
        <f>'3.ВС'!J81</f>
        <v>3019900</v>
      </c>
      <c r="K85" s="77">
        <f>'3.ВС'!K81</f>
        <v>0</v>
      </c>
      <c r="L85" s="77">
        <f>'3.ВС'!L81</f>
        <v>3019900</v>
      </c>
      <c r="M85" s="77">
        <f>'3.ВС'!M81</f>
        <v>0</v>
      </c>
      <c r="N85" s="77">
        <f>'3.ВС'!N81</f>
        <v>0</v>
      </c>
      <c r="O85" s="77">
        <f>'3.ВС'!O81</f>
        <v>0</v>
      </c>
      <c r="P85" s="77">
        <f>'3.ВС'!P81</f>
        <v>0</v>
      </c>
      <c r="Q85" s="77">
        <f>'3.ВС'!Q81</f>
        <v>0</v>
      </c>
      <c r="R85" s="77">
        <f>'3.ВС'!R81</f>
        <v>3019900</v>
      </c>
      <c r="S85" s="77">
        <f>'3.ВС'!S81</f>
        <v>0</v>
      </c>
      <c r="T85" s="77">
        <f>'3.ВС'!T81</f>
        <v>3019900</v>
      </c>
      <c r="U85" s="77">
        <f>'3.ВС'!U81</f>
        <v>0</v>
      </c>
      <c r="V85" s="77">
        <f>'3.ВС'!V81</f>
        <v>124171</v>
      </c>
      <c r="W85" s="77">
        <f>'3.ВС'!W81</f>
        <v>0</v>
      </c>
      <c r="X85" s="77">
        <f>'3.ВС'!X81</f>
        <v>124171</v>
      </c>
      <c r="Y85" s="77">
        <f>'3.ВС'!Y81</f>
        <v>0</v>
      </c>
      <c r="Z85" s="77">
        <f>'3.ВС'!Z81</f>
        <v>3144071</v>
      </c>
      <c r="AA85" s="77">
        <f>'3.ВС'!AA81</f>
        <v>0</v>
      </c>
      <c r="AB85" s="77">
        <f>'3.ВС'!AB81</f>
        <v>3144071</v>
      </c>
      <c r="AC85" s="77">
        <f>'3.ВС'!AC81</f>
        <v>0</v>
      </c>
      <c r="AD85" s="77">
        <f>'3.ВС'!AD81</f>
        <v>2749400</v>
      </c>
      <c r="AE85" s="77">
        <f>'3.ВС'!AE81</f>
        <v>0</v>
      </c>
      <c r="AF85" s="77">
        <f>'3.ВС'!AF81</f>
        <v>2749400</v>
      </c>
      <c r="AG85" s="77">
        <f>'3.ВС'!AG81</f>
        <v>0</v>
      </c>
      <c r="AH85" s="77">
        <f>'3.ВС'!AH81</f>
        <v>0</v>
      </c>
      <c r="AI85" s="77">
        <f>'3.ВС'!AI81</f>
        <v>0</v>
      </c>
      <c r="AJ85" s="77">
        <f>'3.ВС'!AJ81</f>
        <v>0</v>
      </c>
      <c r="AK85" s="77">
        <f>'3.ВС'!AK81</f>
        <v>0</v>
      </c>
      <c r="AL85" s="77">
        <f>'3.ВС'!AL81</f>
        <v>2749400</v>
      </c>
      <c r="AM85" s="77">
        <f>'3.ВС'!AM81</f>
        <v>0</v>
      </c>
      <c r="AN85" s="77">
        <f>'3.ВС'!AN81</f>
        <v>2749400</v>
      </c>
      <c r="AO85" s="77">
        <f>'3.ВС'!AO81</f>
        <v>0</v>
      </c>
      <c r="AP85" s="77">
        <f>'3.ВС'!AP81</f>
        <v>2749400</v>
      </c>
      <c r="AQ85" s="77">
        <f>'3.ВС'!AQ81</f>
        <v>0</v>
      </c>
      <c r="AR85" s="77">
        <f>'3.ВС'!AR81</f>
        <v>2749400</v>
      </c>
      <c r="AS85" s="77">
        <f>'3.ВС'!AS81</f>
        <v>0</v>
      </c>
      <c r="AT85" s="77">
        <f>'3.ВС'!AT81</f>
        <v>0</v>
      </c>
      <c r="AU85" s="77">
        <f>'3.ВС'!AU81</f>
        <v>0</v>
      </c>
      <c r="AV85" s="77">
        <f>'3.ВС'!AV81</f>
        <v>0</v>
      </c>
      <c r="AW85" s="77">
        <f>'3.ВС'!AW81</f>
        <v>0</v>
      </c>
      <c r="AX85" s="77">
        <f>'3.ВС'!AX81</f>
        <v>2749400</v>
      </c>
      <c r="AY85" s="77">
        <f>'3.ВС'!AY81</f>
        <v>0</v>
      </c>
      <c r="AZ85" s="77">
        <f>'3.ВС'!AZ81</f>
        <v>2749400</v>
      </c>
      <c r="BA85" s="77">
        <f>'3.ВС'!BA81</f>
        <v>0</v>
      </c>
      <c r="BB85" s="103">
        <v>0</v>
      </c>
      <c r="BC85" s="103">
        <v>0</v>
      </c>
    </row>
    <row r="86" spans="1:55" s="11" customFormat="1" ht="45" hidden="1" x14ac:dyDescent="0.25">
      <c r="A86" s="61" t="s">
        <v>394</v>
      </c>
      <c r="B86" s="12">
        <v>51</v>
      </c>
      <c r="C86" s="12">
        <v>0</v>
      </c>
      <c r="D86" s="62" t="s">
        <v>401</v>
      </c>
      <c r="E86" s="12">
        <v>851</v>
      </c>
      <c r="F86" s="62" t="s">
        <v>328</v>
      </c>
      <c r="G86" s="62" t="s">
        <v>379</v>
      </c>
      <c r="H86" s="62" t="s">
        <v>702</v>
      </c>
      <c r="I86" s="62"/>
      <c r="J86" s="150">
        <f t="shared" ref="J86:AT87" si="52">J87</f>
        <v>0</v>
      </c>
      <c r="K86" s="150">
        <f t="shared" si="52"/>
        <v>0</v>
      </c>
      <c r="L86" s="150">
        <f t="shared" si="52"/>
        <v>0</v>
      </c>
      <c r="M86" s="150">
        <f t="shared" si="52"/>
        <v>0</v>
      </c>
      <c r="N86" s="150">
        <f t="shared" si="52"/>
        <v>0</v>
      </c>
      <c r="O86" s="150">
        <f t="shared" si="52"/>
        <v>0</v>
      </c>
      <c r="P86" s="150">
        <f t="shared" si="52"/>
        <v>0</v>
      </c>
      <c r="Q86" s="150">
        <f t="shared" si="52"/>
        <v>0</v>
      </c>
      <c r="R86" s="150">
        <f t="shared" si="52"/>
        <v>0</v>
      </c>
      <c r="S86" s="150">
        <f t="shared" si="52"/>
        <v>0</v>
      </c>
      <c r="T86" s="150">
        <f t="shared" si="52"/>
        <v>0</v>
      </c>
      <c r="U86" s="150">
        <f t="shared" si="52"/>
        <v>0</v>
      </c>
      <c r="V86" s="150">
        <f t="shared" si="52"/>
        <v>0</v>
      </c>
      <c r="W86" s="150">
        <f t="shared" si="52"/>
        <v>0</v>
      </c>
      <c r="X86" s="150">
        <f t="shared" si="52"/>
        <v>0</v>
      </c>
      <c r="Y86" s="150">
        <f t="shared" si="52"/>
        <v>0</v>
      </c>
      <c r="Z86" s="150">
        <f t="shared" si="52"/>
        <v>0</v>
      </c>
      <c r="AA86" s="150">
        <f t="shared" si="52"/>
        <v>0</v>
      </c>
      <c r="AB86" s="150">
        <f t="shared" si="52"/>
        <v>0</v>
      </c>
      <c r="AC86" s="150">
        <f t="shared" si="52"/>
        <v>0</v>
      </c>
      <c r="AD86" s="150">
        <f t="shared" si="52"/>
        <v>0</v>
      </c>
      <c r="AE86" s="150">
        <f t="shared" si="52"/>
        <v>0</v>
      </c>
      <c r="AF86" s="150">
        <f t="shared" si="52"/>
        <v>0</v>
      </c>
      <c r="AG86" s="150">
        <f t="shared" si="52"/>
        <v>0</v>
      </c>
      <c r="AH86" s="150">
        <f t="shared" si="52"/>
        <v>0</v>
      </c>
      <c r="AI86" s="150">
        <f t="shared" si="52"/>
        <v>0</v>
      </c>
      <c r="AJ86" s="150">
        <f t="shared" si="52"/>
        <v>0</v>
      </c>
      <c r="AK86" s="150">
        <f t="shared" si="52"/>
        <v>0</v>
      </c>
      <c r="AL86" s="150">
        <f t="shared" si="52"/>
        <v>0</v>
      </c>
      <c r="AM86" s="150">
        <f t="shared" si="52"/>
        <v>0</v>
      </c>
      <c r="AN86" s="150">
        <f t="shared" si="52"/>
        <v>0</v>
      </c>
      <c r="AO86" s="150">
        <f t="shared" si="52"/>
        <v>0</v>
      </c>
      <c r="AP86" s="150">
        <f t="shared" si="52"/>
        <v>0</v>
      </c>
      <c r="AQ86" s="150">
        <f t="shared" si="52"/>
        <v>0</v>
      </c>
      <c r="AR86" s="150">
        <f t="shared" si="52"/>
        <v>0</v>
      </c>
      <c r="AS86" s="150">
        <f t="shared" si="52"/>
        <v>0</v>
      </c>
      <c r="AT86" s="150">
        <f t="shared" si="52"/>
        <v>0</v>
      </c>
      <c r="AU86" s="150">
        <f t="shared" ref="AT86:BA87" si="53">AU87</f>
        <v>0</v>
      </c>
      <c r="AV86" s="150">
        <f t="shared" si="53"/>
        <v>0</v>
      </c>
      <c r="AW86" s="150">
        <f t="shared" si="53"/>
        <v>0</v>
      </c>
      <c r="AX86" s="150">
        <f t="shared" si="53"/>
        <v>0</v>
      </c>
      <c r="AY86" s="150">
        <f t="shared" si="53"/>
        <v>0</v>
      </c>
      <c r="AZ86" s="150">
        <f t="shared" si="53"/>
        <v>0</v>
      </c>
      <c r="BA86" s="150">
        <f t="shared" si="53"/>
        <v>0</v>
      </c>
      <c r="BB86" s="103">
        <v>0</v>
      </c>
      <c r="BC86" s="103">
        <v>0</v>
      </c>
    </row>
    <row r="87" spans="1:55" s="11" customFormat="1" ht="45" hidden="1" x14ac:dyDescent="0.25">
      <c r="A87" s="27" t="s">
        <v>392</v>
      </c>
      <c r="B87" s="12">
        <v>51</v>
      </c>
      <c r="C87" s="12">
        <v>0</v>
      </c>
      <c r="D87" s="62" t="s">
        <v>401</v>
      </c>
      <c r="E87" s="12">
        <v>851</v>
      </c>
      <c r="F87" s="62" t="s">
        <v>328</v>
      </c>
      <c r="G87" s="62" t="s">
        <v>379</v>
      </c>
      <c r="H87" s="62" t="s">
        <v>702</v>
      </c>
      <c r="I87" s="63" t="s">
        <v>396</v>
      </c>
      <c r="J87" s="77">
        <f t="shared" si="52"/>
        <v>0</v>
      </c>
      <c r="K87" s="77">
        <f t="shared" si="52"/>
        <v>0</v>
      </c>
      <c r="L87" s="77">
        <f t="shared" si="52"/>
        <v>0</v>
      </c>
      <c r="M87" s="77">
        <f t="shared" si="52"/>
        <v>0</v>
      </c>
      <c r="N87" s="77">
        <f t="shared" si="52"/>
        <v>0</v>
      </c>
      <c r="O87" s="77">
        <f t="shared" si="52"/>
        <v>0</v>
      </c>
      <c r="P87" s="77">
        <f t="shared" si="52"/>
        <v>0</v>
      </c>
      <c r="Q87" s="77">
        <f t="shared" si="52"/>
        <v>0</v>
      </c>
      <c r="R87" s="77">
        <f t="shared" si="52"/>
        <v>0</v>
      </c>
      <c r="S87" s="77">
        <f t="shared" si="52"/>
        <v>0</v>
      </c>
      <c r="T87" s="77">
        <f t="shared" si="52"/>
        <v>0</v>
      </c>
      <c r="U87" s="77">
        <f t="shared" si="52"/>
        <v>0</v>
      </c>
      <c r="V87" s="77">
        <f t="shared" si="52"/>
        <v>0</v>
      </c>
      <c r="W87" s="77">
        <f t="shared" si="52"/>
        <v>0</v>
      </c>
      <c r="X87" s="77">
        <f t="shared" si="52"/>
        <v>0</v>
      </c>
      <c r="Y87" s="77">
        <f t="shared" si="52"/>
        <v>0</v>
      </c>
      <c r="Z87" s="77">
        <f t="shared" si="52"/>
        <v>0</v>
      </c>
      <c r="AA87" s="77">
        <f t="shared" si="52"/>
        <v>0</v>
      </c>
      <c r="AB87" s="77">
        <f t="shared" si="52"/>
        <v>0</v>
      </c>
      <c r="AC87" s="77">
        <f t="shared" si="52"/>
        <v>0</v>
      </c>
      <c r="AD87" s="77">
        <f t="shared" si="52"/>
        <v>0</v>
      </c>
      <c r="AE87" s="77">
        <f t="shared" si="52"/>
        <v>0</v>
      </c>
      <c r="AF87" s="77">
        <f t="shared" si="52"/>
        <v>0</v>
      </c>
      <c r="AG87" s="77">
        <f t="shared" si="52"/>
        <v>0</v>
      </c>
      <c r="AH87" s="77">
        <f t="shared" si="52"/>
        <v>0</v>
      </c>
      <c r="AI87" s="77">
        <f t="shared" si="52"/>
        <v>0</v>
      </c>
      <c r="AJ87" s="77">
        <f t="shared" si="52"/>
        <v>0</v>
      </c>
      <c r="AK87" s="77">
        <f t="shared" si="52"/>
        <v>0</v>
      </c>
      <c r="AL87" s="77">
        <f t="shared" si="52"/>
        <v>0</v>
      </c>
      <c r="AM87" s="77">
        <f t="shared" si="52"/>
        <v>0</v>
      </c>
      <c r="AN87" s="77">
        <f t="shared" si="52"/>
        <v>0</v>
      </c>
      <c r="AO87" s="77">
        <f t="shared" si="52"/>
        <v>0</v>
      </c>
      <c r="AP87" s="77">
        <f t="shared" si="52"/>
        <v>0</v>
      </c>
      <c r="AQ87" s="77">
        <f t="shared" si="52"/>
        <v>0</v>
      </c>
      <c r="AR87" s="77">
        <f t="shared" si="52"/>
        <v>0</v>
      </c>
      <c r="AS87" s="77">
        <f t="shared" si="52"/>
        <v>0</v>
      </c>
      <c r="AT87" s="77">
        <f t="shared" si="53"/>
        <v>0</v>
      </c>
      <c r="AU87" s="77">
        <f t="shared" si="53"/>
        <v>0</v>
      </c>
      <c r="AV87" s="77">
        <f t="shared" si="53"/>
        <v>0</v>
      </c>
      <c r="AW87" s="77">
        <f t="shared" si="53"/>
        <v>0</v>
      </c>
      <c r="AX87" s="77">
        <f t="shared" si="53"/>
        <v>0</v>
      </c>
      <c r="AY87" s="77">
        <f t="shared" si="53"/>
        <v>0</v>
      </c>
      <c r="AZ87" s="77">
        <f t="shared" si="53"/>
        <v>0</v>
      </c>
      <c r="BA87" s="77">
        <f t="shared" si="53"/>
        <v>0</v>
      </c>
      <c r="BB87" s="103">
        <v>0</v>
      </c>
      <c r="BC87" s="103">
        <v>0</v>
      </c>
    </row>
    <row r="88" spans="1:55" s="11" customFormat="1" hidden="1" x14ac:dyDescent="0.25">
      <c r="A88" s="27" t="s">
        <v>494</v>
      </c>
      <c r="B88" s="12">
        <v>51</v>
      </c>
      <c r="C88" s="12">
        <v>0</v>
      </c>
      <c r="D88" s="62" t="s">
        <v>401</v>
      </c>
      <c r="E88" s="12">
        <v>851</v>
      </c>
      <c r="F88" s="62" t="s">
        <v>328</v>
      </c>
      <c r="G88" s="62" t="s">
        <v>379</v>
      </c>
      <c r="H88" s="62" t="s">
        <v>702</v>
      </c>
      <c r="I88" s="63" t="s">
        <v>397</v>
      </c>
      <c r="J88" s="122">
        <f>'3.ВС'!J84</f>
        <v>0</v>
      </c>
      <c r="K88" s="122">
        <f>'3.ВС'!K84</f>
        <v>0</v>
      </c>
      <c r="L88" s="122">
        <f>'3.ВС'!L84</f>
        <v>0</v>
      </c>
      <c r="M88" s="122">
        <f>'3.ВС'!M84</f>
        <v>0</v>
      </c>
      <c r="N88" s="122">
        <f>'3.ВС'!N84</f>
        <v>0</v>
      </c>
      <c r="O88" s="122">
        <f>'3.ВС'!O84</f>
        <v>0</v>
      </c>
      <c r="P88" s="122">
        <f>'3.ВС'!P84</f>
        <v>0</v>
      </c>
      <c r="Q88" s="122">
        <f>'3.ВС'!Q84</f>
        <v>0</v>
      </c>
      <c r="R88" s="122">
        <f>'3.ВС'!R84</f>
        <v>0</v>
      </c>
      <c r="S88" s="122">
        <f>'3.ВС'!S84</f>
        <v>0</v>
      </c>
      <c r="T88" s="122">
        <f>'3.ВС'!T84</f>
        <v>0</v>
      </c>
      <c r="U88" s="122">
        <f>'3.ВС'!U84</f>
        <v>0</v>
      </c>
      <c r="V88" s="122">
        <f>'3.ВС'!V84</f>
        <v>0</v>
      </c>
      <c r="W88" s="122">
        <f>'3.ВС'!W84</f>
        <v>0</v>
      </c>
      <c r="X88" s="122">
        <f>'3.ВС'!X84</f>
        <v>0</v>
      </c>
      <c r="Y88" s="122">
        <f>'3.ВС'!Y84</f>
        <v>0</v>
      </c>
      <c r="Z88" s="122">
        <f>'3.ВС'!Z84</f>
        <v>0</v>
      </c>
      <c r="AA88" s="122">
        <f>'3.ВС'!AA84</f>
        <v>0</v>
      </c>
      <c r="AB88" s="122">
        <f>'3.ВС'!AB84</f>
        <v>0</v>
      </c>
      <c r="AC88" s="122">
        <f>'3.ВС'!AC84</f>
        <v>0</v>
      </c>
      <c r="AD88" s="122">
        <f>'3.ВС'!AD84</f>
        <v>0</v>
      </c>
      <c r="AE88" s="122">
        <f>'3.ВС'!AE84</f>
        <v>0</v>
      </c>
      <c r="AF88" s="122">
        <f>'3.ВС'!AF84</f>
        <v>0</v>
      </c>
      <c r="AG88" s="122">
        <f>'3.ВС'!AG84</f>
        <v>0</v>
      </c>
      <c r="AH88" s="122">
        <f>'3.ВС'!AH84</f>
        <v>0</v>
      </c>
      <c r="AI88" s="122">
        <f>'3.ВС'!AI84</f>
        <v>0</v>
      </c>
      <c r="AJ88" s="122">
        <f>'3.ВС'!AJ84</f>
        <v>0</v>
      </c>
      <c r="AK88" s="122">
        <f>'3.ВС'!AK84</f>
        <v>0</v>
      </c>
      <c r="AL88" s="122">
        <f>'3.ВС'!AL84</f>
        <v>0</v>
      </c>
      <c r="AM88" s="122">
        <f>'3.ВС'!AM84</f>
        <v>0</v>
      </c>
      <c r="AN88" s="122">
        <f>'3.ВС'!AN84</f>
        <v>0</v>
      </c>
      <c r="AO88" s="122">
        <f>'3.ВС'!AO84</f>
        <v>0</v>
      </c>
      <c r="AP88" s="122">
        <f>'3.ВС'!AP84</f>
        <v>0</v>
      </c>
      <c r="AQ88" s="122">
        <f>'3.ВС'!AQ84</f>
        <v>0</v>
      </c>
      <c r="AR88" s="122">
        <f>'3.ВС'!AR84</f>
        <v>0</v>
      </c>
      <c r="AS88" s="122">
        <f>'3.ВС'!AS84</f>
        <v>0</v>
      </c>
      <c r="AT88" s="122">
        <f>'3.ВС'!AT84</f>
        <v>0</v>
      </c>
      <c r="AU88" s="122">
        <f>'3.ВС'!AU84</f>
        <v>0</v>
      </c>
      <c r="AV88" s="122">
        <f>'3.ВС'!AV84</f>
        <v>0</v>
      </c>
      <c r="AW88" s="122">
        <f>'3.ВС'!AW84</f>
        <v>0</v>
      </c>
      <c r="AX88" s="122">
        <f>'3.ВС'!AX84</f>
        <v>0</v>
      </c>
      <c r="AY88" s="122">
        <f>'3.ВС'!AY84</f>
        <v>0</v>
      </c>
      <c r="AZ88" s="122">
        <f>'3.ВС'!AZ84</f>
        <v>0</v>
      </c>
      <c r="BA88" s="122">
        <f>'3.ВС'!BA84</f>
        <v>0</v>
      </c>
      <c r="BB88" s="103">
        <v>0</v>
      </c>
      <c r="BC88" s="103">
        <v>0</v>
      </c>
    </row>
    <row r="89" spans="1:55" s="120" customFormat="1" ht="60" hidden="1" x14ac:dyDescent="0.25">
      <c r="A89" s="148" t="s">
        <v>703</v>
      </c>
      <c r="B89" s="12">
        <v>51</v>
      </c>
      <c r="C89" s="12">
        <v>0</v>
      </c>
      <c r="D89" s="63" t="s">
        <v>330</v>
      </c>
      <c r="E89" s="12"/>
      <c r="F89" s="63"/>
      <c r="G89" s="63"/>
      <c r="H89" s="63"/>
      <c r="I89" s="63"/>
      <c r="J89" s="77">
        <f t="shared" ref="J89:BA89" si="54">J90</f>
        <v>1953519.4</v>
      </c>
      <c r="K89" s="77">
        <f t="shared" si="54"/>
        <v>1240294</v>
      </c>
      <c r="L89" s="77">
        <f t="shared" si="54"/>
        <v>0</v>
      </c>
      <c r="M89" s="77">
        <f t="shared" si="54"/>
        <v>713225.4</v>
      </c>
      <c r="N89" s="77">
        <f t="shared" si="54"/>
        <v>0</v>
      </c>
      <c r="O89" s="77">
        <f t="shared" si="54"/>
        <v>0</v>
      </c>
      <c r="P89" s="77">
        <f t="shared" si="54"/>
        <v>0</v>
      </c>
      <c r="Q89" s="77">
        <f t="shared" si="54"/>
        <v>0</v>
      </c>
      <c r="R89" s="77">
        <f t="shared" si="54"/>
        <v>1953519.4</v>
      </c>
      <c r="S89" s="77">
        <f t="shared" si="54"/>
        <v>1240294</v>
      </c>
      <c r="T89" s="77">
        <f t="shared" si="54"/>
        <v>0</v>
      </c>
      <c r="U89" s="77">
        <f t="shared" si="54"/>
        <v>713225.4</v>
      </c>
      <c r="V89" s="77">
        <f t="shared" si="54"/>
        <v>0</v>
      </c>
      <c r="W89" s="77">
        <f t="shared" si="54"/>
        <v>0</v>
      </c>
      <c r="X89" s="77">
        <f t="shared" si="54"/>
        <v>0</v>
      </c>
      <c r="Y89" s="77">
        <f t="shared" si="54"/>
        <v>0</v>
      </c>
      <c r="Z89" s="77">
        <f t="shared" si="54"/>
        <v>1953519.4</v>
      </c>
      <c r="AA89" s="77">
        <f t="shared" si="54"/>
        <v>1240294</v>
      </c>
      <c r="AB89" s="77">
        <f t="shared" si="54"/>
        <v>0</v>
      </c>
      <c r="AC89" s="77">
        <f t="shared" si="54"/>
        <v>713225.4</v>
      </c>
      <c r="AD89" s="77">
        <f t="shared" si="54"/>
        <v>1966637.6</v>
      </c>
      <c r="AE89" s="77">
        <f t="shared" si="54"/>
        <v>1230323</v>
      </c>
      <c r="AF89" s="77">
        <f t="shared" si="54"/>
        <v>0</v>
      </c>
      <c r="AG89" s="77">
        <f t="shared" si="54"/>
        <v>736314.6</v>
      </c>
      <c r="AH89" s="77">
        <f t="shared" si="54"/>
        <v>0</v>
      </c>
      <c r="AI89" s="77">
        <f t="shared" si="54"/>
        <v>0</v>
      </c>
      <c r="AJ89" s="77">
        <f t="shared" si="54"/>
        <v>0</v>
      </c>
      <c r="AK89" s="77">
        <f t="shared" si="54"/>
        <v>0</v>
      </c>
      <c r="AL89" s="77">
        <f t="shared" si="54"/>
        <v>1966637.6</v>
      </c>
      <c r="AM89" s="77">
        <f t="shared" si="54"/>
        <v>1230323</v>
      </c>
      <c r="AN89" s="77">
        <f t="shared" si="54"/>
        <v>0</v>
      </c>
      <c r="AO89" s="77">
        <f t="shared" si="54"/>
        <v>736314.6</v>
      </c>
      <c r="AP89" s="77">
        <f t="shared" si="54"/>
        <v>2032997.4</v>
      </c>
      <c r="AQ89" s="77">
        <f t="shared" si="54"/>
        <v>1271667</v>
      </c>
      <c r="AR89" s="77">
        <f t="shared" si="54"/>
        <v>0</v>
      </c>
      <c r="AS89" s="77">
        <f t="shared" si="54"/>
        <v>761330.4</v>
      </c>
      <c r="AT89" s="77">
        <f t="shared" si="54"/>
        <v>0</v>
      </c>
      <c r="AU89" s="77">
        <f t="shared" si="54"/>
        <v>0</v>
      </c>
      <c r="AV89" s="77">
        <f t="shared" si="54"/>
        <v>0</v>
      </c>
      <c r="AW89" s="77">
        <f t="shared" si="54"/>
        <v>0</v>
      </c>
      <c r="AX89" s="77">
        <f t="shared" si="54"/>
        <v>2032997.4</v>
      </c>
      <c r="AY89" s="77">
        <f t="shared" si="54"/>
        <v>1271667</v>
      </c>
      <c r="AZ89" s="77">
        <f t="shared" si="54"/>
        <v>0</v>
      </c>
      <c r="BA89" s="77">
        <f t="shared" si="54"/>
        <v>761330.4</v>
      </c>
      <c r="BB89" s="103">
        <v>0</v>
      </c>
      <c r="BC89" s="103">
        <v>0</v>
      </c>
    </row>
    <row r="90" spans="1:55" s="120" customFormat="1" hidden="1" x14ac:dyDescent="0.25">
      <c r="A90" s="148" t="s">
        <v>325</v>
      </c>
      <c r="B90" s="74">
        <v>51</v>
      </c>
      <c r="C90" s="74">
        <v>0</v>
      </c>
      <c r="D90" s="63" t="s">
        <v>330</v>
      </c>
      <c r="E90" s="74">
        <v>851</v>
      </c>
      <c r="F90" s="63"/>
      <c r="G90" s="63"/>
      <c r="H90" s="63"/>
      <c r="I90" s="63"/>
      <c r="J90" s="122">
        <f t="shared" ref="J90:BA90" si="55">J98+J91</f>
        <v>1953519.4</v>
      </c>
      <c r="K90" s="122">
        <f t="shared" si="55"/>
        <v>1240294</v>
      </c>
      <c r="L90" s="122">
        <f t="shared" si="55"/>
        <v>0</v>
      </c>
      <c r="M90" s="122">
        <f t="shared" si="55"/>
        <v>713225.4</v>
      </c>
      <c r="N90" s="122">
        <f t="shared" si="55"/>
        <v>0</v>
      </c>
      <c r="O90" s="122">
        <f t="shared" si="55"/>
        <v>0</v>
      </c>
      <c r="P90" s="122">
        <f t="shared" si="55"/>
        <v>0</v>
      </c>
      <c r="Q90" s="122">
        <f t="shared" si="55"/>
        <v>0</v>
      </c>
      <c r="R90" s="122">
        <f t="shared" si="55"/>
        <v>1953519.4</v>
      </c>
      <c r="S90" s="122">
        <f t="shared" si="55"/>
        <v>1240294</v>
      </c>
      <c r="T90" s="122">
        <f t="shared" si="55"/>
        <v>0</v>
      </c>
      <c r="U90" s="122">
        <f t="shared" si="55"/>
        <v>713225.4</v>
      </c>
      <c r="V90" s="122">
        <f t="shared" si="55"/>
        <v>0</v>
      </c>
      <c r="W90" s="122">
        <f t="shared" si="55"/>
        <v>0</v>
      </c>
      <c r="X90" s="122">
        <f t="shared" si="55"/>
        <v>0</v>
      </c>
      <c r="Y90" s="122">
        <f t="shared" si="55"/>
        <v>0</v>
      </c>
      <c r="Z90" s="122">
        <f t="shared" si="55"/>
        <v>1953519.4</v>
      </c>
      <c r="AA90" s="122">
        <f t="shared" si="55"/>
        <v>1240294</v>
      </c>
      <c r="AB90" s="122">
        <f t="shared" si="55"/>
        <v>0</v>
      </c>
      <c r="AC90" s="122">
        <f t="shared" si="55"/>
        <v>713225.4</v>
      </c>
      <c r="AD90" s="122">
        <f t="shared" si="55"/>
        <v>1966637.6</v>
      </c>
      <c r="AE90" s="122">
        <f t="shared" si="55"/>
        <v>1230323</v>
      </c>
      <c r="AF90" s="122">
        <f t="shared" si="55"/>
        <v>0</v>
      </c>
      <c r="AG90" s="122">
        <f t="shared" si="55"/>
        <v>736314.6</v>
      </c>
      <c r="AH90" s="122">
        <f t="shared" si="55"/>
        <v>0</v>
      </c>
      <c r="AI90" s="122">
        <f t="shared" si="55"/>
        <v>0</v>
      </c>
      <c r="AJ90" s="122">
        <f t="shared" si="55"/>
        <v>0</v>
      </c>
      <c r="AK90" s="122">
        <f t="shared" si="55"/>
        <v>0</v>
      </c>
      <c r="AL90" s="122">
        <f t="shared" si="55"/>
        <v>1966637.6</v>
      </c>
      <c r="AM90" s="122">
        <f t="shared" si="55"/>
        <v>1230323</v>
      </c>
      <c r="AN90" s="122">
        <f t="shared" si="55"/>
        <v>0</v>
      </c>
      <c r="AO90" s="122">
        <f t="shared" si="55"/>
        <v>736314.6</v>
      </c>
      <c r="AP90" s="122">
        <f t="shared" si="55"/>
        <v>2032997.4</v>
      </c>
      <c r="AQ90" s="122">
        <f t="shared" si="55"/>
        <v>1271667</v>
      </c>
      <c r="AR90" s="122">
        <f t="shared" si="55"/>
        <v>0</v>
      </c>
      <c r="AS90" s="122">
        <f t="shared" si="55"/>
        <v>761330.4</v>
      </c>
      <c r="AT90" s="122">
        <f t="shared" si="55"/>
        <v>0</v>
      </c>
      <c r="AU90" s="122">
        <f t="shared" si="55"/>
        <v>0</v>
      </c>
      <c r="AV90" s="122">
        <f t="shared" si="55"/>
        <v>0</v>
      </c>
      <c r="AW90" s="122">
        <f t="shared" si="55"/>
        <v>0</v>
      </c>
      <c r="AX90" s="122">
        <f t="shared" si="55"/>
        <v>2032997.4</v>
      </c>
      <c r="AY90" s="122">
        <f t="shared" si="55"/>
        <v>1271667</v>
      </c>
      <c r="AZ90" s="122">
        <f t="shared" si="55"/>
        <v>0</v>
      </c>
      <c r="BA90" s="122">
        <f t="shared" si="55"/>
        <v>761330.4</v>
      </c>
      <c r="BB90" s="103">
        <v>0</v>
      </c>
      <c r="BC90" s="103">
        <v>0</v>
      </c>
    </row>
    <row r="91" spans="1:55" s="120" customFormat="1" ht="45" hidden="1" x14ac:dyDescent="0.25">
      <c r="A91" s="148" t="s">
        <v>402</v>
      </c>
      <c r="B91" s="74">
        <v>51</v>
      </c>
      <c r="C91" s="12">
        <v>0</v>
      </c>
      <c r="D91" s="63" t="s">
        <v>330</v>
      </c>
      <c r="E91" s="74">
        <v>851</v>
      </c>
      <c r="F91" s="12" t="s">
        <v>399</v>
      </c>
      <c r="G91" s="12" t="s">
        <v>401</v>
      </c>
      <c r="H91" s="12">
        <v>51180</v>
      </c>
      <c r="I91" s="12" t="s">
        <v>326</v>
      </c>
      <c r="J91" s="122">
        <f t="shared" ref="J91:BA91" si="56">J92+J94+J96</f>
        <v>1901934.4</v>
      </c>
      <c r="K91" s="122">
        <f t="shared" si="56"/>
        <v>1188709</v>
      </c>
      <c r="L91" s="122">
        <f t="shared" si="56"/>
        <v>0</v>
      </c>
      <c r="M91" s="122">
        <f t="shared" si="56"/>
        <v>713225.4</v>
      </c>
      <c r="N91" s="122">
        <f t="shared" si="56"/>
        <v>0</v>
      </c>
      <c r="O91" s="122">
        <f t="shared" si="56"/>
        <v>0</v>
      </c>
      <c r="P91" s="122">
        <f t="shared" si="56"/>
        <v>0</v>
      </c>
      <c r="Q91" s="122">
        <f t="shared" si="56"/>
        <v>0</v>
      </c>
      <c r="R91" s="122">
        <f t="shared" si="56"/>
        <v>1901934.4</v>
      </c>
      <c r="S91" s="122">
        <f t="shared" si="56"/>
        <v>1188709</v>
      </c>
      <c r="T91" s="122">
        <f t="shared" si="56"/>
        <v>0</v>
      </c>
      <c r="U91" s="122">
        <f t="shared" si="56"/>
        <v>713225.4</v>
      </c>
      <c r="V91" s="122">
        <f t="shared" si="56"/>
        <v>0</v>
      </c>
      <c r="W91" s="122">
        <f t="shared" si="56"/>
        <v>0</v>
      </c>
      <c r="X91" s="122">
        <f t="shared" si="56"/>
        <v>0</v>
      </c>
      <c r="Y91" s="122">
        <f t="shared" si="56"/>
        <v>0</v>
      </c>
      <c r="Z91" s="122">
        <f t="shared" si="56"/>
        <v>1901934.4</v>
      </c>
      <c r="AA91" s="122">
        <f t="shared" si="56"/>
        <v>1188709</v>
      </c>
      <c r="AB91" s="122">
        <f t="shared" si="56"/>
        <v>0</v>
      </c>
      <c r="AC91" s="122">
        <f t="shared" si="56"/>
        <v>713225.4</v>
      </c>
      <c r="AD91" s="122">
        <f t="shared" si="56"/>
        <v>1963505.6</v>
      </c>
      <c r="AE91" s="122">
        <f t="shared" si="56"/>
        <v>1227191</v>
      </c>
      <c r="AF91" s="122">
        <f t="shared" si="56"/>
        <v>0</v>
      </c>
      <c r="AG91" s="122">
        <f t="shared" si="56"/>
        <v>736314.6</v>
      </c>
      <c r="AH91" s="122">
        <f t="shared" si="56"/>
        <v>0</v>
      </c>
      <c r="AI91" s="122">
        <f t="shared" si="56"/>
        <v>0</v>
      </c>
      <c r="AJ91" s="122">
        <f t="shared" si="56"/>
        <v>0</v>
      </c>
      <c r="AK91" s="122">
        <f t="shared" si="56"/>
        <v>0</v>
      </c>
      <c r="AL91" s="122">
        <f t="shared" si="56"/>
        <v>1963505.6</v>
      </c>
      <c r="AM91" s="122">
        <f t="shared" si="56"/>
        <v>1227191</v>
      </c>
      <c r="AN91" s="122">
        <f t="shared" si="56"/>
        <v>0</v>
      </c>
      <c r="AO91" s="122">
        <f t="shared" si="56"/>
        <v>736314.6</v>
      </c>
      <c r="AP91" s="122">
        <f t="shared" si="56"/>
        <v>2030214.4</v>
      </c>
      <c r="AQ91" s="122">
        <f t="shared" si="56"/>
        <v>1268884</v>
      </c>
      <c r="AR91" s="122">
        <f t="shared" si="56"/>
        <v>0</v>
      </c>
      <c r="AS91" s="122">
        <f t="shared" si="56"/>
        <v>761330.4</v>
      </c>
      <c r="AT91" s="122">
        <f t="shared" si="56"/>
        <v>0</v>
      </c>
      <c r="AU91" s="122">
        <f t="shared" si="56"/>
        <v>0</v>
      </c>
      <c r="AV91" s="122">
        <f t="shared" si="56"/>
        <v>0</v>
      </c>
      <c r="AW91" s="122">
        <f t="shared" si="56"/>
        <v>0</v>
      </c>
      <c r="AX91" s="122">
        <f t="shared" si="56"/>
        <v>2030214.4</v>
      </c>
      <c r="AY91" s="122">
        <f t="shared" si="56"/>
        <v>1268884</v>
      </c>
      <c r="AZ91" s="122">
        <f t="shared" si="56"/>
        <v>0</v>
      </c>
      <c r="BA91" s="122">
        <f t="shared" si="56"/>
        <v>761330.4</v>
      </c>
      <c r="BB91" s="103">
        <v>0</v>
      </c>
      <c r="BC91" s="103">
        <v>0</v>
      </c>
    </row>
    <row r="92" spans="1:55" s="11" customFormat="1" ht="75" hidden="1" x14ac:dyDescent="0.25">
      <c r="A92" s="15" t="s">
        <v>333</v>
      </c>
      <c r="B92" s="12">
        <v>51</v>
      </c>
      <c r="C92" s="12">
        <v>0</v>
      </c>
      <c r="D92" s="63" t="s">
        <v>330</v>
      </c>
      <c r="E92" s="12">
        <v>851</v>
      </c>
      <c r="F92" s="63" t="s">
        <v>399</v>
      </c>
      <c r="G92" s="63" t="s">
        <v>401</v>
      </c>
      <c r="H92" s="12">
        <v>51180</v>
      </c>
      <c r="I92" s="63" t="s">
        <v>334</v>
      </c>
      <c r="J92" s="77">
        <f t="shared" ref="J92:BA92" si="57">J93</f>
        <v>690800</v>
      </c>
      <c r="K92" s="77">
        <f t="shared" si="57"/>
        <v>0</v>
      </c>
      <c r="L92" s="77">
        <f t="shared" si="57"/>
        <v>0</v>
      </c>
      <c r="M92" s="77">
        <f t="shared" si="57"/>
        <v>690800</v>
      </c>
      <c r="N92" s="77">
        <f t="shared" si="57"/>
        <v>0</v>
      </c>
      <c r="O92" s="77">
        <f t="shared" si="57"/>
        <v>0</v>
      </c>
      <c r="P92" s="77">
        <f t="shared" si="57"/>
        <v>0</v>
      </c>
      <c r="Q92" s="77">
        <f t="shared" si="57"/>
        <v>0</v>
      </c>
      <c r="R92" s="77">
        <f t="shared" si="57"/>
        <v>690800</v>
      </c>
      <c r="S92" s="77">
        <f t="shared" si="57"/>
        <v>0</v>
      </c>
      <c r="T92" s="77">
        <f t="shared" si="57"/>
        <v>0</v>
      </c>
      <c r="U92" s="77">
        <f t="shared" si="57"/>
        <v>690800</v>
      </c>
      <c r="V92" s="77">
        <f t="shared" si="57"/>
        <v>0</v>
      </c>
      <c r="W92" s="77">
        <f t="shared" si="57"/>
        <v>0</v>
      </c>
      <c r="X92" s="77">
        <f t="shared" si="57"/>
        <v>0</v>
      </c>
      <c r="Y92" s="77">
        <f t="shared" si="57"/>
        <v>0</v>
      </c>
      <c r="Z92" s="77">
        <f t="shared" si="57"/>
        <v>690800</v>
      </c>
      <c r="AA92" s="77">
        <f t="shared" si="57"/>
        <v>0</v>
      </c>
      <c r="AB92" s="77">
        <f t="shared" si="57"/>
        <v>0</v>
      </c>
      <c r="AC92" s="77">
        <f t="shared" si="57"/>
        <v>690800</v>
      </c>
      <c r="AD92" s="77">
        <f t="shared" si="57"/>
        <v>703100</v>
      </c>
      <c r="AE92" s="77">
        <f t="shared" si="57"/>
        <v>0</v>
      </c>
      <c r="AF92" s="77">
        <f t="shared" si="57"/>
        <v>0</v>
      </c>
      <c r="AG92" s="77">
        <f t="shared" si="57"/>
        <v>703100</v>
      </c>
      <c r="AH92" s="77">
        <f t="shared" si="57"/>
        <v>0</v>
      </c>
      <c r="AI92" s="77">
        <f t="shared" si="57"/>
        <v>0</v>
      </c>
      <c r="AJ92" s="77">
        <f t="shared" si="57"/>
        <v>0</v>
      </c>
      <c r="AK92" s="77">
        <f t="shared" si="57"/>
        <v>0</v>
      </c>
      <c r="AL92" s="77">
        <f t="shared" si="57"/>
        <v>703100</v>
      </c>
      <c r="AM92" s="77">
        <f t="shared" si="57"/>
        <v>0</v>
      </c>
      <c r="AN92" s="77">
        <f t="shared" si="57"/>
        <v>0</v>
      </c>
      <c r="AO92" s="77">
        <f t="shared" si="57"/>
        <v>703100</v>
      </c>
      <c r="AP92" s="77">
        <f t="shared" si="57"/>
        <v>721400</v>
      </c>
      <c r="AQ92" s="77">
        <f t="shared" si="57"/>
        <v>0</v>
      </c>
      <c r="AR92" s="77">
        <f t="shared" si="57"/>
        <v>0</v>
      </c>
      <c r="AS92" s="77">
        <f t="shared" si="57"/>
        <v>721400</v>
      </c>
      <c r="AT92" s="77">
        <f t="shared" si="57"/>
        <v>0</v>
      </c>
      <c r="AU92" s="77">
        <f t="shared" si="57"/>
        <v>0</v>
      </c>
      <c r="AV92" s="77">
        <f t="shared" si="57"/>
        <v>0</v>
      </c>
      <c r="AW92" s="77">
        <f t="shared" si="57"/>
        <v>0</v>
      </c>
      <c r="AX92" s="77">
        <f t="shared" si="57"/>
        <v>721400</v>
      </c>
      <c r="AY92" s="77">
        <f t="shared" si="57"/>
        <v>0</v>
      </c>
      <c r="AZ92" s="77">
        <f t="shared" si="57"/>
        <v>0</v>
      </c>
      <c r="BA92" s="77">
        <f t="shared" si="57"/>
        <v>721400</v>
      </c>
      <c r="BB92" s="103">
        <v>0</v>
      </c>
      <c r="BC92" s="103">
        <v>0</v>
      </c>
    </row>
    <row r="93" spans="1:55" s="11" customFormat="1" ht="30" hidden="1" x14ac:dyDescent="0.25">
      <c r="A93" s="15" t="s">
        <v>647</v>
      </c>
      <c r="B93" s="12">
        <v>51</v>
      </c>
      <c r="C93" s="12">
        <v>0</v>
      </c>
      <c r="D93" s="63" t="s">
        <v>330</v>
      </c>
      <c r="E93" s="12">
        <v>851</v>
      </c>
      <c r="F93" s="63" t="s">
        <v>399</v>
      </c>
      <c r="G93" s="63" t="s">
        <v>401</v>
      </c>
      <c r="H93" s="12">
        <v>51180</v>
      </c>
      <c r="I93" s="63" t="s">
        <v>336</v>
      </c>
      <c r="J93" s="77">
        <f>'3.ВС'!J89</f>
        <v>690800</v>
      </c>
      <c r="K93" s="77">
        <f>'3.ВС'!K89</f>
        <v>0</v>
      </c>
      <c r="L93" s="77">
        <f>'3.ВС'!L89</f>
        <v>0</v>
      </c>
      <c r="M93" s="77">
        <f>'3.ВС'!M89</f>
        <v>690800</v>
      </c>
      <c r="N93" s="77">
        <f>'3.ВС'!N89</f>
        <v>0</v>
      </c>
      <c r="O93" s="77">
        <f>'3.ВС'!O89</f>
        <v>0</v>
      </c>
      <c r="P93" s="77">
        <f>'3.ВС'!P89</f>
        <v>0</v>
      </c>
      <c r="Q93" s="77">
        <f>'3.ВС'!Q89</f>
        <v>0</v>
      </c>
      <c r="R93" s="77">
        <f>'3.ВС'!R89</f>
        <v>690800</v>
      </c>
      <c r="S93" s="77">
        <f>'3.ВС'!S89</f>
        <v>0</v>
      </c>
      <c r="T93" s="77">
        <f>'3.ВС'!T89</f>
        <v>0</v>
      </c>
      <c r="U93" s="77">
        <f>'3.ВС'!U89</f>
        <v>690800</v>
      </c>
      <c r="V93" s="77">
        <f>'3.ВС'!V89</f>
        <v>0</v>
      </c>
      <c r="W93" s="77">
        <f>'3.ВС'!W89</f>
        <v>0</v>
      </c>
      <c r="X93" s="77">
        <f>'3.ВС'!X89</f>
        <v>0</v>
      </c>
      <c r="Y93" s="77">
        <f>'3.ВС'!Y89</f>
        <v>0</v>
      </c>
      <c r="Z93" s="77">
        <f>'3.ВС'!Z89</f>
        <v>690800</v>
      </c>
      <c r="AA93" s="77">
        <f>'3.ВС'!AA89</f>
        <v>0</v>
      </c>
      <c r="AB93" s="77">
        <f>'3.ВС'!AB89</f>
        <v>0</v>
      </c>
      <c r="AC93" s="77">
        <f>'3.ВС'!AC89</f>
        <v>690800</v>
      </c>
      <c r="AD93" s="77">
        <f>'3.ВС'!AD89</f>
        <v>703100</v>
      </c>
      <c r="AE93" s="77">
        <f>'3.ВС'!AE89</f>
        <v>0</v>
      </c>
      <c r="AF93" s="77">
        <f>'3.ВС'!AF89</f>
        <v>0</v>
      </c>
      <c r="AG93" s="77">
        <f>'3.ВС'!AG89</f>
        <v>703100</v>
      </c>
      <c r="AH93" s="77">
        <f>'3.ВС'!AH89</f>
        <v>0</v>
      </c>
      <c r="AI93" s="77">
        <f>'3.ВС'!AI89</f>
        <v>0</v>
      </c>
      <c r="AJ93" s="77">
        <f>'3.ВС'!AJ89</f>
        <v>0</v>
      </c>
      <c r="AK93" s="77">
        <f>'3.ВС'!AK89</f>
        <v>0</v>
      </c>
      <c r="AL93" s="77">
        <f>'3.ВС'!AL89</f>
        <v>703100</v>
      </c>
      <c r="AM93" s="77">
        <f>'3.ВС'!AM89</f>
        <v>0</v>
      </c>
      <c r="AN93" s="77">
        <f>'3.ВС'!AN89</f>
        <v>0</v>
      </c>
      <c r="AO93" s="77">
        <f>'3.ВС'!AO89</f>
        <v>703100</v>
      </c>
      <c r="AP93" s="77">
        <f>'3.ВС'!AP89</f>
        <v>721400</v>
      </c>
      <c r="AQ93" s="77">
        <f>'3.ВС'!AQ89</f>
        <v>0</v>
      </c>
      <c r="AR93" s="77">
        <f>'3.ВС'!AR89</f>
        <v>0</v>
      </c>
      <c r="AS93" s="77">
        <f>'3.ВС'!AS89</f>
        <v>721400</v>
      </c>
      <c r="AT93" s="77">
        <f>'3.ВС'!AT89</f>
        <v>0</v>
      </c>
      <c r="AU93" s="77">
        <f>'3.ВС'!AU89</f>
        <v>0</v>
      </c>
      <c r="AV93" s="77">
        <f>'3.ВС'!AV89</f>
        <v>0</v>
      </c>
      <c r="AW93" s="77">
        <f>'3.ВС'!AW89</f>
        <v>0</v>
      </c>
      <c r="AX93" s="77">
        <f>'3.ВС'!AX89</f>
        <v>721400</v>
      </c>
      <c r="AY93" s="77">
        <f>'3.ВС'!AY89</f>
        <v>0</v>
      </c>
      <c r="AZ93" s="77">
        <f>'3.ВС'!AZ89</f>
        <v>0</v>
      </c>
      <c r="BA93" s="77">
        <f>'3.ВС'!BA89</f>
        <v>721400</v>
      </c>
      <c r="BB93" s="103">
        <v>0</v>
      </c>
      <c r="BC93" s="103">
        <v>0</v>
      </c>
    </row>
    <row r="94" spans="1:55" s="11" customFormat="1" ht="30" hidden="1" x14ac:dyDescent="0.25">
      <c r="A94" s="27" t="s">
        <v>337</v>
      </c>
      <c r="B94" s="12">
        <v>51</v>
      </c>
      <c r="C94" s="12">
        <v>0</v>
      </c>
      <c r="D94" s="63" t="s">
        <v>330</v>
      </c>
      <c r="E94" s="12">
        <v>851</v>
      </c>
      <c r="F94" s="63" t="s">
        <v>399</v>
      </c>
      <c r="G94" s="63" t="s">
        <v>401</v>
      </c>
      <c r="H94" s="12">
        <v>51180</v>
      </c>
      <c r="I94" s="63" t="s">
        <v>338</v>
      </c>
      <c r="J94" s="77">
        <f t="shared" ref="J94:BA94" si="58">J95</f>
        <v>22425.4</v>
      </c>
      <c r="K94" s="77">
        <f t="shared" si="58"/>
        <v>0</v>
      </c>
      <c r="L94" s="77">
        <f t="shared" si="58"/>
        <v>0</v>
      </c>
      <c r="M94" s="77">
        <f t="shared" si="58"/>
        <v>22425.4</v>
      </c>
      <c r="N94" s="77">
        <f t="shared" si="58"/>
        <v>0</v>
      </c>
      <c r="O94" s="77">
        <f t="shared" si="58"/>
        <v>0</v>
      </c>
      <c r="P94" s="77">
        <f t="shared" si="58"/>
        <v>0</v>
      </c>
      <c r="Q94" s="77">
        <f t="shared" si="58"/>
        <v>0</v>
      </c>
      <c r="R94" s="77">
        <f t="shared" si="58"/>
        <v>22425.4</v>
      </c>
      <c r="S94" s="77">
        <f t="shared" si="58"/>
        <v>0</v>
      </c>
      <c r="T94" s="77">
        <f t="shared" si="58"/>
        <v>0</v>
      </c>
      <c r="U94" s="77">
        <f t="shared" si="58"/>
        <v>22425.4</v>
      </c>
      <c r="V94" s="77">
        <f t="shared" si="58"/>
        <v>0</v>
      </c>
      <c r="W94" s="77">
        <f t="shared" si="58"/>
        <v>0</v>
      </c>
      <c r="X94" s="77">
        <f t="shared" si="58"/>
        <v>0</v>
      </c>
      <c r="Y94" s="77">
        <f t="shared" si="58"/>
        <v>0</v>
      </c>
      <c r="Z94" s="77">
        <f t="shared" si="58"/>
        <v>22425.4</v>
      </c>
      <c r="AA94" s="77">
        <f t="shared" si="58"/>
        <v>0</v>
      </c>
      <c r="AB94" s="77">
        <f t="shared" si="58"/>
        <v>0</v>
      </c>
      <c r="AC94" s="77">
        <f t="shared" si="58"/>
        <v>22425.4</v>
      </c>
      <c r="AD94" s="77">
        <f t="shared" si="58"/>
        <v>33214.6</v>
      </c>
      <c r="AE94" s="77">
        <f t="shared" si="58"/>
        <v>0</v>
      </c>
      <c r="AF94" s="77">
        <f t="shared" si="58"/>
        <v>0</v>
      </c>
      <c r="AG94" s="77">
        <f t="shared" si="58"/>
        <v>33214.6</v>
      </c>
      <c r="AH94" s="77">
        <f t="shared" si="58"/>
        <v>0</v>
      </c>
      <c r="AI94" s="77">
        <f t="shared" si="58"/>
        <v>0</v>
      </c>
      <c r="AJ94" s="77">
        <f t="shared" si="58"/>
        <v>0</v>
      </c>
      <c r="AK94" s="77">
        <f t="shared" si="58"/>
        <v>0</v>
      </c>
      <c r="AL94" s="77">
        <f t="shared" si="58"/>
        <v>33214.6</v>
      </c>
      <c r="AM94" s="77">
        <f t="shared" si="58"/>
        <v>0</v>
      </c>
      <c r="AN94" s="77">
        <f t="shared" si="58"/>
        <v>0</v>
      </c>
      <c r="AO94" s="77">
        <f t="shared" si="58"/>
        <v>33214.6</v>
      </c>
      <c r="AP94" s="77">
        <f t="shared" si="58"/>
        <v>39930.400000000001</v>
      </c>
      <c r="AQ94" s="77">
        <f t="shared" si="58"/>
        <v>0</v>
      </c>
      <c r="AR94" s="77">
        <f t="shared" si="58"/>
        <v>0</v>
      </c>
      <c r="AS94" s="77">
        <f t="shared" si="58"/>
        <v>39930.400000000001</v>
      </c>
      <c r="AT94" s="77">
        <f t="shared" si="58"/>
        <v>0</v>
      </c>
      <c r="AU94" s="77">
        <f t="shared" si="58"/>
        <v>0</v>
      </c>
      <c r="AV94" s="77">
        <f t="shared" si="58"/>
        <v>0</v>
      </c>
      <c r="AW94" s="77">
        <f t="shared" si="58"/>
        <v>0</v>
      </c>
      <c r="AX94" s="77">
        <f t="shared" si="58"/>
        <v>39930.400000000001</v>
      </c>
      <c r="AY94" s="77">
        <f t="shared" si="58"/>
        <v>0</v>
      </c>
      <c r="AZ94" s="77">
        <f t="shared" si="58"/>
        <v>0</v>
      </c>
      <c r="BA94" s="77">
        <f t="shared" si="58"/>
        <v>39930.400000000001</v>
      </c>
      <c r="BB94" s="103">
        <v>0</v>
      </c>
      <c r="BC94" s="103">
        <v>0</v>
      </c>
    </row>
    <row r="95" spans="1:55" s="11" customFormat="1" ht="45" hidden="1" x14ac:dyDescent="0.25">
      <c r="A95" s="27" t="s">
        <v>339</v>
      </c>
      <c r="B95" s="12">
        <v>51</v>
      </c>
      <c r="C95" s="12">
        <v>0</v>
      </c>
      <c r="D95" s="63" t="s">
        <v>330</v>
      </c>
      <c r="E95" s="12">
        <v>851</v>
      </c>
      <c r="F95" s="63" t="s">
        <v>399</v>
      </c>
      <c r="G95" s="63" t="s">
        <v>401</v>
      </c>
      <c r="H95" s="12">
        <v>51180</v>
      </c>
      <c r="I95" s="63" t="s">
        <v>340</v>
      </c>
      <c r="J95" s="77">
        <f>'3.ВС'!J91</f>
        <v>22425.4</v>
      </c>
      <c r="K95" s="77">
        <f>'3.ВС'!K91</f>
        <v>0</v>
      </c>
      <c r="L95" s="77">
        <f>'3.ВС'!L91</f>
        <v>0</v>
      </c>
      <c r="M95" s="77">
        <f>'3.ВС'!M91</f>
        <v>22425.4</v>
      </c>
      <c r="N95" s="77">
        <f>'3.ВС'!N91</f>
        <v>0</v>
      </c>
      <c r="O95" s="77">
        <f>'3.ВС'!O91</f>
        <v>0</v>
      </c>
      <c r="P95" s="77">
        <f>'3.ВС'!P91</f>
        <v>0</v>
      </c>
      <c r="Q95" s="77">
        <f>'3.ВС'!Q91</f>
        <v>0</v>
      </c>
      <c r="R95" s="77">
        <f>'3.ВС'!R91</f>
        <v>22425.4</v>
      </c>
      <c r="S95" s="77">
        <f>'3.ВС'!S91</f>
        <v>0</v>
      </c>
      <c r="T95" s="77">
        <f>'3.ВС'!T91</f>
        <v>0</v>
      </c>
      <c r="U95" s="77">
        <f>'3.ВС'!U91</f>
        <v>22425.4</v>
      </c>
      <c r="V95" s="77">
        <f>'3.ВС'!V91</f>
        <v>0</v>
      </c>
      <c r="W95" s="77">
        <f>'3.ВС'!W91</f>
        <v>0</v>
      </c>
      <c r="X95" s="77">
        <f>'3.ВС'!X91</f>
        <v>0</v>
      </c>
      <c r="Y95" s="77">
        <f>'3.ВС'!Y91</f>
        <v>0</v>
      </c>
      <c r="Z95" s="77">
        <f>'3.ВС'!Z91</f>
        <v>22425.4</v>
      </c>
      <c r="AA95" s="77">
        <f>'3.ВС'!AA91</f>
        <v>0</v>
      </c>
      <c r="AB95" s="77">
        <f>'3.ВС'!AB91</f>
        <v>0</v>
      </c>
      <c r="AC95" s="77">
        <f>'3.ВС'!AC91</f>
        <v>22425.4</v>
      </c>
      <c r="AD95" s="77">
        <f>'3.ВС'!AD91</f>
        <v>33214.6</v>
      </c>
      <c r="AE95" s="77">
        <f>'3.ВС'!AE91</f>
        <v>0</v>
      </c>
      <c r="AF95" s="77">
        <f>'3.ВС'!AF91</f>
        <v>0</v>
      </c>
      <c r="AG95" s="77">
        <f>'3.ВС'!AG91</f>
        <v>33214.6</v>
      </c>
      <c r="AH95" s="77">
        <f>'3.ВС'!AH91</f>
        <v>0</v>
      </c>
      <c r="AI95" s="77">
        <f>'3.ВС'!AI91</f>
        <v>0</v>
      </c>
      <c r="AJ95" s="77">
        <f>'3.ВС'!AJ91</f>
        <v>0</v>
      </c>
      <c r="AK95" s="77">
        <f>'3.ВС'!AK91</f>
        <v>0</v>
      </c>
      <c r="AL95" s="77">
        <f>'3.ВС'!AL91</f>
        <v>33214.6</v>
      </c>
      <c r="AM95" s="77">
        <f>'3.ВС'!AM91</f>
        <v>0</v>
      </c>
      <c r="AN95" s="77">
        <f>'3.ВС'!AN91</f>
        <v>0</v>
      </c>
      <c r="AO95" s="77">
        <f>'3.ВС'!AO91</f>
        <v>33214.6</v>
      </c>
      <c r="AP95" s="77">
        <f>'3.ВС'!AP91</f>
        <v>39930.400000000001</v>
      </c>
      <c r="AQ95" s="77">
        <f>'3.ВС'!AQ91</f>
        <v>0</v>
      </c>
      <c r="AR95" s="77">
        <f>'3.ВС'!AR91</f>
        <v>0</v>
      </c>
      <c r="AS95" s="77">
        <f>'3.ВС'!AS91</f>
        <v>39930.400000000001</v>
      </c>
      <c r="AT95" s="77">
        <f>'3.ВС'!AT91</f>
        <v>0</v>
      </c>
      <c r="AU95" s="77">
        <f>'3.ВС'!AU91</f>
        <v>0</v>
      </c>
      <c r="AV95" s="77">
        <f>'3.ВС'!AV91</f>
        <v>0</v>
      </c>
      <c r="AW95" s="77">
        <f>'3.ВС'!AW91</f>
        <v>0</v>
      </c>
      <c r="AX95" s="77">
        <f>'3.ВС'!AX91</f>
        <v>39930.400000000001</v>
      </c>
      <c r="AY95" s="77">
        <f>'3.ВС'!AY91</f>
        <v>0</v>
      </c>
      <c r="AZ95" s="77">
        <f>'3.ВС'!AZ91</f>
        <v>0</v>
      </c>
      <c r="BA95" s="77">
        <f>'3.ВС'!BA91</f>
        <v>39930.400000000001</v>
      </c>
      <c r="BB95" s="103">
        <v>0</v>
      </c>
      <c r="BC95" s="103">
        <v>0</v>
      </c>
    </row>
    <row r="96" spans="1:55" s="11" customFormat="1" hidden="1" x14ac:dyDescent="0.25">
      <c r="A96" s="27" t="s">
        <v>345</v>
      </c>
      <c r="B96" s="12">
        <v>51</v>
      </c>
      <c r="C96" s="12">
        <v>0</v>
      </c>
      <c r="D96" s="63" t="s">
        <v>330</v>
      </c>
      <c r="E96" s="12">
        <v>851</v>
      </c>
      <c r="F96" s="63" t="s">
        <v>399</v>
      </c>
      <c r="G96" s="63" t="s">
        <v>401</v>
      </c>
      <c r="H96" s="12">
        <v>51180</v>
      </c>
      <c r="I96" s="63" t="s">
        <v>346</v>
      </c>
      <c r="J96" s="77">
        <f t="shared" ref="J96:BA96" si="59">J97</f>
        <v>1188709</v>
      </c>
      <c r="K96" s="77">
        <f t="shared" si="59"/>
        <v>1188709</v>
      </c>
      <c r="L96" s="77">
        <f t="shared" si="59"/>
        <v>0</v>
      </c>
      <c r="M96" s="77">
        <f t="shared" si="59"/>
        <v>0</v>
      </c>
      <c r="N96" s="77">
        <f t="shared" si="59"/>
        <v>0</v>
      </c>
      <c r="O96" s="77">
        <f t="shared" si="59"/>
        <v>0</v>
      </c>
      <c r="P96" s="77">
        <f t="shared" si="59"/>
        <v>0</v>
      </c>
      <c r="Q96" s="77">
        <f t="shared" si="59"/>
        <v>0</v>
      </c>
      <c r="R96" s="77">
        <f t="shared" si="59"/>
        <v>1188709</v>
      </c>
      <c r="S96" s="77">
        <f t="shared" si="59"/>
        <v>1188709</v>
      </c>
      <c r="T96" s="77">
        <f t="shared" si="59"/>
        <v>0</v>
      </c>
      <c r="U96" s="77">
        <f t="shared" si="59"/>
        <v>0</v>
      </c>
      <c r="V96" s="77">
        <f t="shared" si="59"/>
        <v>0</v>
      </c>
      <c r="W96" s="77">
        <f t="shared" si="59"/>
        <v>0</v>
      </c>
      <c r="X96" s="77">
        <f t="shared" si="59"/>
        <v>0</v>
      </c>
      <c r="Y96" s="77">
        <f t="shared" si="59"/>
        <v>0</v>
      </c>
      <c r="Z96" s="77">
        <f t="shared" si="59"/>
        <v>1188709</v>
      </c>
      <c r="AA96" s="77">
        <f t="shared" si="59"/>
        <v>1188709</v>
      </c>
      <c r="AB96" s="77">
        <f t="shared" si="59"/>
        <v>0</v>
      </c>
      <c r="AC96" s="77">
        <f t="shared" si="59"/>
        <v>0</v>
      </c>
      <c r="AD96" s="77">
        <f t="shared" si="59"/>
        <v>1227191</v>
      </c>
      <c r="AE96" s="77">
        <f t="shared" si="59"/>
        <v>1227191</v>
      </c>
      <c r="AF96" s="77">
        <f t="shared" si="59"/>
        <v>0</v>
      </c>
      <c r="AG96" s="77">
        <f t="shared" si="59"/>
        <v>0</v>
      </c>
      <c r="AH96" s="77">
        <f t="shared" si="59"/>
        <v>0</v>
      </c>
      <c r="AI96" s="77">
        <f t="shared" si="59"/>
        <v>0</v>
      </c>
      <c r="AJ96" s="77">
        <f t="shared" si="59"/>
        <v>0</v>
      </c>
      <c r="AK96" s="77">
        <f t="shared" si="59"/>
        <v>0</v>
      </c>
      <c r="AL96" s="77">
        <f t="shared" si="59"/>
        <v>1227191</v>
      </c>
      <c r="AM96" s="77">
        <f t="shared" si="59"/>
        <v>1227191</v>
      </c>
      <c r="AN96" s="77">
        <f t="shared" si="59"/>
        <v>0</v>
      </c>
      <c r="AO96" s="77">
        <f t="shared" si="59"/>
        <v>0</v>
      </c>
      <c r="AP96" s="77">
        <f t="shared" si="59"/>
        <v>1268884</v>
      </c>
      <c r="AQ96" s="77">
        <f t="shared" si="59"/>
        <v>1268884</v>
      </c>
      <c r="AR96" s="77">
        <f t="shared" si="59"/>
        <v>0</v>
      </c>
      <c r="AS96" s="77">
        <f t="shared" si="59"/>
        <v>0</v>
      </c>
      <c r="AT96" s="77">
        <f t="shared" si="59"/>
        <v>0</v>
      </c>
      <c r="AU96" s="77">
        <f t="shared" si="59"/>
        <v>0</v>
      </c>
      <c r="AV96" s="77">
        <f t="shared" si="59"/>
        <v>0</v>
      </c>
      <c r="AW96" s="77">
        <f t="shared" si="59"/>
        <v>0</v>
      </c>
      <c r="AX96" s="77">
        <f t="shared" si="59"/>
        <v>1268884</v>
      </c>
      <c r="AY96" s="77">
        <f t="shared" si="59"/>
        <v>1268884</v>
      </c>
      <c r="AZ96" s="77">
        <f t="shared" si="59"/>
        <v>0</v>
      </c>
      <c r="BA96" s="77">
        <f t="shared" si="59"/>
        <v>0</v>
      </c>
      <c r="BB96" s="103">
        <v>0</v>
      </c>
      <c r="BC96" s="103">
        <v>0</v>
      </c>
    </row>
    <row r="97" spans="1:55" s="11" customFormat="1" hidden="1" x14ac:dyDescent="0.25">
      <c r="A97" s="27" t="s">
        <v>347</v>
      </c>
      <c r="B97" s="12">
        <v>51</v>
      </c>
      <c r="C97" s="12">
        <v>0</v>
      </c>
      <c r="D97" s="63" t="s">
        <v>330</v>
      </c>
      <c r="E97" s="12">
        <v>851</v>
      </c>
      <c r="F97" s="63" t="s">
        <v>399</v>
      </c>
      <c r="G97" s="63" t="s">
        <v>401</v>
      </c>
      <c r="H97" s="12">
        <v>51180</v>
      </c>
      <c r="I97" s="63" t="s">
        <v>348</v>
      </c>
      <c r="J97" s="77">
        <f>'3.ВС'!J93</f>
        <v>1188709</v>
      </c>
      <c r="K97" s="77">
        <f>'3.ВС'!K93</f>
        <v>1188709</v>
      </c>
      <c r="L97" s="77">
        <f>'3.ВС'!L93</f>
        <v>0</v>
      </c>
      <c r="M97" s="77">
        <f>'3.ВС'!M93</f>
        <v>0</v>
      </c>
      <c r="N97" s="77">
        <f>'3.ВС'!N93</f>
        <v>0</v>
      </c>
      <c r="O97" s="77">
        <f>'3.ВС'!O93</f>
        <v>0</v>
      </c>
      <c r="P97" s="77">
        <f>'3.ВС'!P93</f>
        <v>0</v>
      </c>
      <c r="Q97" s="77">
        <f>'3.ВС'!Q93</f>
        <v>0</v>
      </c>
      <c r="R97" s="77">
        <f>'3.ВС'!R93</f>
        <v>1188709</v>
      </c>
      <c r="S97" s="77">
        <f>'3.ВС'!S93</f>
        <v>1188709</v>
      </c>
      <c r="T97" s="77">
        <f>'3.ВС'!T93</f>
        <v>0</v>
      </c>
      <c r="U97" s="77">
        <f>'3.ВС'!U93</f>
        <v>0</v>
      </c>
      <c r="V97" s="77">
        <f>'3.ВС'!V93</f>
        <v>0</v>
      </c>
      <c r="W97" s="77">
        <f>'3.ВС'!W93</f>
        <v>0</v>
      </c>
      <c r="X97" s="77">
        <f>'3.ВС'!X93</f>
        <v>0</v>
      </c>
      <c r="Y97" s="77">
        <f>'3.ВС'!Y93</f>
        <v>0</v>
      </c>
      <c r="Z97" s="77">
        <f>'3.ВС'!Z93</f>
        <v>1188709</v>
      </c>
      <c r="AA97" s="77">
        <f>'3.ВС'!AA93</f>
        <v>1188709</v>
      </c>
      <c r="AB97" s="77">
        <f>'3.ВС'!AB93</f>
        <v>0</v>
      </c>
      <c r="AC97" s="77">
        <f>'3.ВС'!AC93</f>
        <v>0</v>
      </c>
      <c r="AD97" s="77">
        <f>'3.ВС'!AD93</f>
        <v>1227191</v>
      </c>
      <c r="AE97" s="77">
        <f>'3.ВС'!AE93</f>
        <v>1227191</v>
      </c>
      <c r="AF97" s="77">
        <f>'3.ВС'!AF93</f>
        <v>0</v>
      </c>
      <c r="AG97" s="77">
        <f>'3.ВС'!AG93</f>
        <v>0</v>
      </c>
      <c r="AH97" s="77">
        <f>'3.ВС'!AH93</f>
        <v>0</v>
      </c>
      <c r="AI97" s="77">
        <f>'3.ВС'!AI93</f>
        <v>0</v>
      </c>
      <c r="AJ97" s="77">
        <f>'3.ВС'!AJ93</f>
        <v>0</v>
      </c>
      <c r="AK97" s="77">
        <f>'3.ВС'!AK93</f>
        <v>0</v>
      </c>
      <c r="AL97" s="77">
        <f>'3.ВС'!AL93</f>
        <v>1227191</v>
      </c>
      <c r="AM97" s="77">
        <f>'3.ВС'!AM93</f>
        <v>1227191</v>
      </c>
      <c r="AN97" s="77">
        <f>'3.ВС'!AN93</f>
        <v>0</v>
      </c>
      <c r="AO97" s="77">
        <f>'3.ВС'!AO93</f>
        <v>0</v>
      </c>
      <c r="AP97" s="77">
        <f>'3.ВС'!AP93</f>
        <v>1268884</v>
      </c>
      <c r="AQ97" s="77">
        <f>'3.ВС'!AQ93</f>
        <v>1268884</v>
      </c>
      <c r="AR97" s="77">
        <f>'3.ВС'!AR93</f>
        <v>0</v>
      </c>
      <c r="AS97" s="77">
        <f>'3.ВС'!AS93</f>
        <v>0</v>
      </c>
      <c r="AT97" s="77">
        <f>'3.ВС'!AT93</f>
        <v>0</v>
      </c>
      <c r="AU97" s="77">
        <f>'3.ВС'!AU93</f>
        <v>0</v>
      </c>
      <c r="AV97" s="77">
        <f>'3.ВС'!AV93</f>
        <v>0</v>
      </c>
      <c r="AW97" s="77">
        <f>'3.ВС'!AW93</f>
        <v>0</v>
      </c>
      <c r="AX97" s="77">
        <f>'3.ВС'!AX93</f>
        <v>1268884</v>
      </c>
      <c r="AY97" s="77">
        <f>'3.ВС'!AY93</f>
        <v>1268884</v>
      </c>
      <c r="AZ97" s="77">
        <f>'3.ВС'!AZ93</f>
        <v>0</v>
      </c>
      <c r="BA97" s="77">
        <f>'3.ВС'!BA93</f>
        <v>0</v>
      </c>
      <c r="BB97" s="103">
        <v>0</v>
      </c>
      <c r="BC97" s="103">
        <v>0</v>
      </c>
    </row>
    <row r="98" spans="1:55" s="120" customFormat="1" ht="60" hidden="1" x14ac:dyDescent="0.25">
      <c r="A98" s="148" t="s">
        <v>376</v>
      </c>
      <c r="B98" s="12">
        <v>51</v>
      </c>
      <c r="C98" s="12">
        <v>0</v>
      </c>
      <c r="D98" s="63" t="s">
        <v>330</v>
      </c>
      <c r="E98" s="12">
        <v>851</v>
      </c>
      <c r="F98" s="63" t="s">
        <v>328</v>
      </c>
      <c r="G98" s="63" t="s">
        <v>375</v>
      </c>
      <c r="H98" s="63" t="s">
        <v>704</v>
      </c>
      <c r="I98" s="63"/>
      <c r="J98" s="77">
        <f t="shared" ref="J98:AT99" si="60">J99</f>
        <v>51585</v>
      </c>
      <c r="K98" s="77">
        <f t="shared" si="60"/>
        <v>51585</v>
      </c>
      <c r="L98" s="77">
        <f t="shared" si="60"/>
        <v>0</v>
      </c>
      <c r="M98" s="77">
        <f t="shared" si="60"/>
        <v>0</v>
      </c>
      <c r="N98" s="77">
        <f t="shared" si="60"/>
        <v>0</v>
      </c>
      <c r="O98" s="77">
        <f t="shared" si="60"/>
        <v>0</v>
      </c>
      <c r="P98" s="77">
        <f t="shared" si="60"/>
        <v>0</v>
      </c>
      <c r="Q98" s="77">
        <f t="shared" si="60"/>
        <v>0</v>
      </c>
      <c r="R98" s="77">
        <f t="shared" si="60"/>
        <v>51585</v>
      </c>
      <c r="S98" s="77">
        <f t="shared" si="60"/>
        <v>51585</v>
      </c>
      <c r="T98" s="77">
        <f t="shared" si="60"/>
        <v>0</v>
      </c>
      <c r="U98" s="77">
        <f t="shared" si="60"/>
        <v>0</v>
      </c>
      <c r="V98" s="77">
        <f t="shared" si="60"/>
        <v>0</v>
      </c>
      <c r="W98" s="77">
        <f t="shared" si="60"/>
        <v>0</v>
      </c>
      <c r="X98" s="77">
        <f t="shared" si="60"/>
        <v>0</v>
      </c>
      <c r="Y98" s="77">
        <f t="shared" si="60"/>
        <v>0</v>
      </c>
      <c r="Z98" s="77">
        <f t="shared" si="60"/>
        <v>51585</v>
      </c>
      <c r="AA98" s="77">
        <f t="shared" si="60"/>
        <v>51585</v>
      </c>
      <c r="AB98" s="77">
        <f t="shared" si="60"/>
        <v>0</v>
      </c>
      <c r="AC98" s="77">
        <f t="shared" si="60"/>
        <v>0</v>
      </c>
      <c r="AD98" s="77">
        <f t="shared" si="60"/>
        <v>3132</v>
      </c>
      <c r="AE98" s="77">
        <f t="shared" si="60"/>
        <v>3132</v>
      </c>
      <c r="AF98" s="77">
        <f t="shared" si="60"/>
        <v>0</v>
      </c>
      <c r="AG98" s="77">
        <f t="shared" si="60"/>
        <v>0</v>
      </c>
      <c r="AH98" s="77">
        <f t="shared" si="60"/>
        <v>0</v>
      </c>
      <c r="AI98" s="77">
        <f t="shared" si="60"/>
        <v>0</v>
      </c>
      <c r="AJ98" s="77">
        <f t="shared" si="60"/>
        <v>0</v>
      </c>
      <c r="AK98" s="77">
        <f t="shared" si="60"/>
        <v>0</v>
      </c>
      <c r="AL98" s="77">
        <f t="shared" si="60"/>
        <v>3132</v>
      </c>
      <c r="AM98" s="77">
        <f t="shared" si="60"/>
        <v>3132</v>
      </c>
      <c r="AN98" s="77">
        <f t="shared" si="60"/>
        <v>0</v>
      </c>
      <c r="AO98" s="77">
        <f t="shared" si="60"/>
        <v>0</v>
      </c>
      <c r="AP98" s="77">
        <f t="shared" si="60"/>
        <v>2783</v>
      </c>
      <c r="AQ98" s="77">
        <f t="shared" si="60"/>
        <v>2783</v>
      </c>
      <c r="AR98" s="77">
        <f t="shared" si="60"/>
        <v>0</v>
      </c>
      <c r="AS98" s="77">
        <f t="shared" si="60"/>
        <v>0</v>
      </c>
      <c r="AT98" s="77">
        <f t="shared" si="60"/>
        <v>0</v>
      </c>
      <c r="AU98" s="77">
        <f t="shared" ref="AT98:BA99" si="61">AU99</f>
        <v>0</v>
      </c>
      <c r="AV98" s="77">
        <f t="shared" si="61"/>
        <v>0</v>
      </c>
      <c r="AW98" s="77">
        <f t="shared" si="61"/>
        <v>0</v>
      </c>
      <c r="AX98" s="77">
        <f t="shared" si="61"/>
        <v>2783</v>
      </c>
      <c r="AY98" s="77">
        <f t="shared" si="61"/>
        <v>2783</v>
      </c>
      <c r="AZ98" s="77">
        <f t="shared" si="61"/>
        <v>0</v>
      </c>
      <c r="BA98" s="77">
        <f t="shared" si="61"/>
        <v>0</v>
      </c>
      <c r="BB98" s="103">
        <v>0</v>
      </c>
      <c r="BC98" s="103">
        <v>0</v>
      </c>
    </row>
    <row r="99" spans="1:55" s="120" customFormat="1" ht="30" hidden="1" x14ac:dyDescent="0.25">
      <c r="A99" s="27" t="s">
        <v>337</v>
      </c>
      <c r="B99" s="12">
        <v>51</v>
      </c>
      <c r="C99" s="12">
        <v>0</v>
      </c>
      <c r="D99" s="63" t="s">
        <v>330</v>
      </c>
      <c r="E99" s="12">
        <v>851</v>
      </c>
      <c r="F99" s="63" t="s">
        <v>328</v>
      </c>
      <c r="G99" s="63" t="s">
        <v>375</v>
      </c>
      <c r="H99" s="63" t="s">
        <v>704</v>
      </c>
      <c r="I99" s="63" t="s">
        <v>338</v>
      </c>
      <c r="J99" s="77">
        <f t="shared" si="60"/>
        <v>51585</v>
      </c>
      <c r="K99" s="77">
        <f t="shared" si="60"/>
        <v>51585</v>
      </c>
      <c r="L99" s="77">
        <f t="shared" si="60"/>
        <v>0</v>
      </c>
      <c r="M99" s="77">
        <f t="shared" si="60"/>
        <v>0</v>
      </c>
      <c r="N99" s="77">
        <f t="shared" si="60"/>
        <v>0</v>
      </c>
      <c r="O99" s="77">
        <f t="shared" si="60"/>
        <v>0</v>
      </c>
      <c r="P99" s="77">
        <f t="shared" si="60"/>
        <v>0</v>
      </c>
      <c r="Q99" s="77">
        <f t="shared" si="60"/>
        <v>0</v>
      </c>
      <c r="R99" s="77">
        <f t="shared" si="60"/>
        <v>51585</v>
      </c>
      <c r="S99" s="77">
        <f t="shared" si="60"/>
        <v>51585</v>
      </c>
      <c r="T99" s="77">
        <f t="shared" si="60"/>
        <v>0</v>
      </c>
      <c r="U99" s="77">
        <f t="shared" si="60"/>
        <v>0</v>
      </c>
      <c r="V99" s="77">
        <f t="shared" si="60"/>
        <v>0</v>
      </c>
      <c r="W99" s="77">
        <f t="shared" si="60"/>
        <v>0</v>
      </c>
      <c r="X99" s="77">
        <f t="shared" si="60"/>
        <v>0</v>
      </c>
      <c r="Y99" s="77">
        <f t="shared" si="60"/>
        <v>0</v>
      </c>
      <c r="Z99" s="77">
        <f t="shared" si="60"/>
        <v>51585</v>
      </c>
      <c r="AA99" s="77">
        <f t="shared" si="60"/>
        <v>51585</v>
      </c>
      <c r="AB99" s="77">
        <f t="shared" si="60"/>
        <v>0</v>
      </c>
      <c r="AC99" s="77">
        <f t="shared" si="60"/>
        <v>0</v>
      </c>
      <c r="AD99" s="77">
        <f t="shared" si="60"/>
        <v>3132</v>
      </c>
      <c r="AE99" s="77">
        <f t="shared" si="60"/>
        <v>3132</v>
      </c>
      <c r="AF99" s="77">
        <f t="shared" si="60"/>
        <v>0</v>
      </c>
      <c r="AG99" s="77">
        <f t="shared" si="60"/>
        <v>0</v>
      </c>
      <c r="AH99" s="77">
        <f t="shared" si="60"/>
        <v>0</v>
      </c>
      <c r="AI99" s="77">
        <f t="shared" si="60"/>
        <v>0</v>
      </c>
      <c r="AJ99" s="77">
        <f t="shared" si="60"/>
        <v>0</v>
      </c>
      <c r="AK99" s="77">
        <f t="shared" si="60"/>
        <v>0</v>
      </c>
      <c r="AL99" s="77">
        <f t="shared" si="60"/>
        <v>3132</v>
      </c>
      <c r="AM99" s="77">
        <f t="shared" si="60"/>
        <v>3132</v>
      </c>
      <c r="AN99" s="77">
        <f t="shared" si="60"/>
        <v>0</v>
      </c>
      <c r="AO99" s="77">
        <f t="shared" si="60"/>
        <v>0</v>
      </c>
      <c r="AP99" s="77">
        <f t="shared" si="60"/>
        <v>2783</v>
      </c>
      <c r="AQ99" s="77">
        <f t="shared" si="60"/>
        <v>2783</v>
      </c>
      <c r="AR99" s="77">
        <f t="shared" si="60"/>
        <v>0</v>
      </c>
      <c r="AS99" s="77">
        <f t="shared" si="60"/>
        <v>0</v>
      </c>
      <c r="AT99" s="77">
        <f t="shared" si="61"/>
        <v>0</v>
      </c>
      <c r="AU99" s="77">
        <f t="shared" si="61"/>
        <v>0</v>
      </c>
      <c r="AV99" s="77">
        <f t="shared" si="61"/>
        <v>0</v>
      </c>
      <c r="AW99" s="77">
        <f t="shared" si="61"/>
        <v>0</v>
      </c>
      <c r="AX99" s="77">
        <f t="shared" si="61"/>
        <v>2783</v>
      </c>
      <c r="AY99" s="77">
        <f t="shared" si="61"/>
        <v>2783</v>
      </c>
      <c r="AZ99" s="77">
        <f t="shared" si="61"/>
        <v>0</v>
      </c>
      <c r="BA99" s="77">
        <f t="shared" si="61"/>
        <v>0</v>
      </c>
      <c r="BB99" s="103">
        <v>0</v>
      </c>
      <c r="BC99" s="103">
        <v>0</v>
      </c>
    </row>
    <row r="100" spans="1:55" s="120" customFormat="1" ht="45" hidden="1" x14ac:dyDescent="0.25">
      <c r="A100" s="27" t="s">
        <v>339</v>
      </c>
      <c r="B100" s="12">
        <v>51</v>
      </c>
      <c r="C100" s="12">
        <v>0</v>
      </c>
      <c r="D100" s="63" t="s">
        <v>330</v>
      </c>
      <c r="E100" s="12">
        <v>851</v>
      </c>
      <c r="F100" s="63" t="s">
        <v>328</v>
      </c>
      <c r="G100" s="63" t="s">
        <v>375</v>
      </c>
      <c r="H100" s="63" t="s">
        <v>704</v>
      </c>
      <c r="I100" s="63" t="s">
        <v>340</v>
      </c>
      <c r="J100" s="77">
        <f>'3.ВС'!J62</f>
        <v>51585</v>
      </c>
      <c r="K100" s="77">
        <f>'3.ВС'!K62</f>
        <v>51585</v>
      </c>
      <c r="L100" s="77">
        <f>'3.ВС'!L62</f>
        <v>0</v>
      </c>
      <c r="M100" s="77">
        <f>'3.ВС'!M62</f>
        <v>0</v>
      </c>
      <c r="N100" s="77">
        <f>'3.ВС'!N62</f>
        <v>0</v>
      </c>
      <c r="O100" s="77">
        <f>'3.ВС'!O62</f>
        <v>0</v>
      </c>
      <c r="P100" s="77">
        <f>'3.ВС'!P62</f>
        <v>0</v>
      </c>
      <c r="Q100" s="77">
        <f>'3.ВС'!Q62</f>
        <v>0</v>
      </c>
      <c r="R100" s="77">
        <f>'3.ВС'!R62</f>
        <v>51585</v>
      </c>
      <c r="S100" s="77">
        <f>'3.ВС'!S62</f>
        <v>51585</v>
      </c>
      <c r="T100" s="77">
        <f>'3.ВС'!T62</f>
        <v>0</v>
      </c>
      <c r="U100" s="77">
        <f>'3.ВС'!U62</f>
        <v>0</v>
      </c>
      <c r="V100" s="77">
        <f>'3.ВС'!V62</f>
        <v>0</v>
      </c>
      <c r="W100" s="77">
        <f>'3.ВС'!W62</f>
        <v>0</v>
      </c>
      <c r="X100" s="77">
        <f>'3.ВС'!X62</f>
        <v>0</v>
      </c>
      <c r="Y100" s="77">
        <f>'3.ВС'!Y62</f>
        <v>0</v>
      </c>
      <c r="Z100" s="77">
        <f>'3.ВС'!Z62</f>
        <v>51585</v>
      </c>
      <c r="AA100" s="77">
        <f>'3.ВС'!AA62</f>
        <v>51585</v>
      </c>
      <c r="AB100" s="77">
        <f>'3.ВС'!AB62</f>
        <v>0</v>
      </c>
      <c r="AC100" s="77">
        <f>'3.ВС'!AC62</f>
        <v>0</v>
      </c>
      <c r="AD100" s="77">
        <f>'3.ВС'!AD62</f>
        <v>3132</v>
      </c>
      <c r="AE100" s="77">
        <f>'3.ВС'!AE62</f>
        <v>3132</v>
      </c>
      <c r="AF100" s="77">
        <f>'3.ВС'!AF62</f>
        <v>0</v>
      </c>
      <c r="AG100" s="77">
        <f>'3.ВС'!AG62</f>
        <v>0</v>
      </c>
      <c r="AH100" s="77">
        <f>'3.ВС'!AH62</f>
        <v>0</v>
      </c>
      <c r="AI100" s="77">
        <f>'3.ВС'!AI62</f>
        <v>0</v>
      </c>
      <c r="AJ100" s="77">
        <f>'3.ВС'!AJ62</f>
        <v>0</v>
      </c>
      <c r="AK100" s="77">
        <f>'3.ВС'!AK62</f>
        <v>0</v>
      </c>
      <c r="AL100" s="77">
        <f>'3.ВС'!AL62</f>
        <v>3132</v>
      </c>
      <c r="AM100" s="77">
        <f>'3.ВС'!AM62</f>
        <v>3132</v>
      </c>
      <c r="AN100" s="77">
        <f>'3.ВС'!AN62</f>
        <v>0</v>
      </c>
      <c r="AO100" s="77">
        <f>'3.ВС'!AO62</f>
        <v>0</v>
      </c>
      <c r="AP100" s="77">
        <f>'3.ВС'!AP62</f>
        <v>2783</v>
      </c>
      <c r="AQ100" s="77">
        <f>'3.ВС'!AQ62</f>
        <v>2783</v>
      </c>
      <c r="AR100" s="77">
        <f>'3.ВС'!AR62</f>
        <v>0</v>
      </c>
      <c r="AS100" s="77">
        <f>'3.ВС'!AS62</f>
        <v>0</v>
      </c>
      <c r="AT100" s="77">
        <f>'3.ВС'!AT62</f>
        <v>0</v>
      </c>
      <c r="AU100" s="77">
        <f>'3.ВС'!AU62</f>
        <v>0</v>
      </c>
      <c r="AV100" s="77">
        <f>'3.ВС'!AV62</f>
        <v>0</v>
      </c>
      <c r="AW100" s="77">
        <f>'3.ВС'!AW62</f>
        <v>0</v>
      </c>
      <c r="AX100" s="77">
        <f>'3.ВС'!AX62</f>
        <v>2783</v>
      </c>
      <c r="AY100" s="77">
        <f>'3.ВС'!AY62</f>
        <v>2783</v>
      </c>
      <c r="AZ100" s="77">
        <f>'3.ВС'!AZ62</f>
        <v>0</v>
      </c>
      <c r="BA100" s="77">
        <f>'3.ВС'!BA62</f>
        <v>0</v>
      </c>
      <c r="BB100" s="103">
        <v>0</v>
      </c>
      <c r="BC100" s="103">
        <v>0</v>
      </c>
    </row>
    <row r="101" spans="1:55" s="11" customFormat="1" ht="45" hidden="1" x14ac:dyDescent="0.25">
      <c r="A101" s="148" t="s">
        <v>705</v>
      </c>
      <c r="B101" s="12">
        <v>51</v>
      </c>
      <c r="C101" s="12">
        <v>0</v>
      </c>
      <c r="D101" s="63" t="s">
        <v>375</v>
      </c>
      <c r="E101" s="12"/>
      <c r="F101" s="63"/>
      <c r="G101" s="63"/>
      <c r="H101" s="63"/>
      <c r="I101" s="63"/>
      <c r="J101" s="77">
        <f t="shared" ref="J101:BA101" si="62">J102</f>
        <v>3399970</v>
      </c>
      <c r="K101" s="77">
        <f t="shared" si="62"/>
        <v>0</v>
      </c>
      <c r="L101" s="77">
        <f t="shared" si="62"/>
        <v>3399970</v>
      </c>
      <c r="M101" s="77">
        <f t="shared" si="62"/>
        <v>0</v>
      </c>
      <c r="N101" s="77">
        <f t="shared" si="62"/>
        <v>66358.28</v>
      </c>
      <c r="O101" s="77">
        <f t="shared" si="62"/>
        <v>0</v>
      </c>
      <c r="P101" s="77">
        <f t="shared" si="62"/>
        <v>66358.28</v>
      </c>
      <c r="Q101" s="77">
        <f t="shared" si="62"/>
        <v>0</v>
      </c>
      <c r="R101" s="77">
        <f t="shared" si="62"/>
        <v>3466328.28</v>
      </c>
      <c r="S101" s="77">
        <f t="shared" si="62"/>
        <v>0</v>
      </c>
      <c r="T101" s="77">
        <f t="shared" si="62"/>
        <v>3466328.28</v>
      </c>
      <c r="U101" s="77">
        <f t="shared" si="62"/>
        <v>0</v>
      </c>
      <c r="V101" s="77">
        <f t="shared" si="62"/>
        <v>0</v>
      </c>
      <c r="W101" s="77">
        <f t="shared" si="62"/>
        <v>0</v>
      </c>
      <c r="X101" s="77">
        <f t="shared" si="62"/>
        <v>0</v>
      </c>
      <c r="Y101" s="77">
        <f t="shared" si="62"/>
        <v>0</v>
      </c>
      <c r="Z101" s="77">
        <f t="shared" si="62"/>
        <v>3466328.28</v>
      </c>
      <c r="AA101" s="77">
        <f t="shared" si="62"/>
        <v>0</v>
      </c>
      <c r="AB101" s="77">
        <f t="shared" si="62"/>
        <v>3466328.28</v>
      </c>
      <c r="AC101" s="77">
        <f t="shared" si="62"/>
        <v>0</v>
      </c>
      <c r="AD101" s="77">
        <f t="shared" si="62"/>
        <v>2720300</v>
      </c>
      <c r="AE101" s="77">
        <f t="shared" si="62"/>
        <v>0</v>
      </c>
      <c r="AF101" s="77">
        <f t="shared" si="62"/>
        <v>2720300</v>
      </c>
      <c r="AG101" s="77">
        <f t="shared" si="62"/>
        <v>0</v>
      </c>
      <c r="AH101" s="77">
        <f t="shared" si="62"/>
        <v>0</v>
      </c>
      <c r="AI101" s="77">
        <f t="shared" si="62"/>
        <v>0</v>
      </c>
      <c r="AJ101" s="77">
        <f t="shared" si="62"/>
        <v>0</v>
      </c>
      <c r="AK101" s="77">
        <f t="shared" si="62"/>
        <v>0</v>
      </c>
      <c r="AL101" s="77">
        <f t="shared" si="62"/>
        <v>2720300</v>
      </c>
      <c r="AM101" s="77">
        <f t="shared" si="62"/>
        <v>0</v>
      </c>
      <c r="AN101" s="77">
        <f t="shared" si="62"/>
        <v>2720300</v>
      </c>
      <c r="AO101" s="77">
        <f t="shared" si="62"/>
        <v>0</v>
      </c>
      <c r="AP101" s="77">
        <f t="shared" si="62"/>
        <v>2720300</v>
      </c>
      <c r="AQ101" s="77">
        <f t="shared" si="62"/>
        <v>0</v>
      </c>
      <c r="AR101" s="77">
        <f t="shared" si="62"/>
        <v>2720300</v>
      </c>
      <c r="AS101" s="77">
        <f t="shared" si="62"/>
        <v>0</v>
      </c>
      <c r="AT101" s="77">
        <f t="shared" si="62"/>
        <v>0</v>
      </c>
      <c r="AU101" s="77">
        <f t="shared" si="62"/>
        <v>0</v>
      </c>
      <c r="AV101" s="77">
        <f t="shared" si="62"/>
        <v>0</v>
      </c>
      <c r="AW101" s="77">
        <f t="shared" si="62"/>
        <v>0</v>
      </c>
      <c r="AX101" s="77">
        <f t="shared" si="62"/>
        <v>2720300</v>
      </c>
      <c r="AY101" s="77">
        <f t="shared" si="62"/>
        <v>0</v>
      </c>
      <c r="AZ101" s="77">
        <f t="shared" si="62"/>
        <v>2720300</v>
      </c>
      <c r="BA101" s="77">
        <f t="shared" si="62"/>
        <v>0</v>
      </c>
      <c r="BB101" s="103">
        <v>0</v>
      </c>
      <c r="BC101" s="103">
        <v>0</v>
      </c>
    </row>
    <row r="102" spans="1:55" s="11" customFormat="1" hidden="1" x14ac:dyDescent="0.25">
      <c r="A102" s="148" t="s">
        <v>325</v>
      </c>
      <c r="B102" s="74">
        <v>51</v>
      </c>
      <c r="C102" s="74">
        <v>0</v>
      </c>
      <c r="D102" s="63" t="s">
        <v>375</v>
      </c>
      <c r="E102" s="74">
        <v>851</v>
      </c>
      <c r="F102" s="63"/>
      <c r="G102" s="63"/>
      <c r="H102" s="63"/>
      <c r="I102" s="63"/>
      <c r="J102" s="122">
        <f t="shared" ref="J102:BA102" si="63">J103+J110</f>
        <v>3399970</v>
      </c>
      <c r="K102" s="122">
        <f t="shared" si="63"/>
        <v>0</v>
      </c>
      <c r="L102" s="122">
        <f t="shared" si="63"/>
        <v>3399970</v>
      </c>
      <c r="M102" s="122">
        <f t="shared" si="63"/>
        <v>0</v>
      </c>
      <c r="N102" s="122">
        <f t="shared" si="63"/>
        <v>66358.28</v>
      </c>
      <c r="O102" s="122">
        <f t="shared" si="63"/>
        <v>0</v>
      </c>
      <c r="P102" s="122">
        <f t="shared" si="63"/>
        <v>66358.28</v>
      </c>
      <c r="Q102" s="122">
        <f t="shared" si="63"/>
        <v>0</v>
      </c>
      <c r="R102" s="122">
        <f t="shared" si="63"/>
        <v>3466328.28</v>
      </c>
      <c r="S102" s="122">
        <f t="shared" si="63"/>
        <v>0</v>
      </c>
      <c r="T102" s="122">
        <f t="shared" si="63"/>
        <v>3466328.28</v>
      </c>
      <c r="U102" s="122">
        <f t="shared" si="63"/>
        <v>0</v>
      </c>
      <c r="V102" s="122">
        <f t="shared" si="63"/>
        <v>0</v>
      </c>
      <c r="W102" s="122">
        <f t="shared" si="63"/>
        <v>0</v>
      </c>
      <c r="X102" s="122">
        <f t="shared" si="63"/>
        <v>0</v>
      </c>
      <c r="Y102" s="122">
        <f t="shared" si="63"/>
        <v>0</v>
      </c>
      <c r="Z102" s="122">
        <f t="shared" si="63"/>
        <v>3466328.28</v>
      </c>
      <c r="AA102" s="122">
        <f t="shared" si="63"/>
        <v>0</v>
      </c>
      <c r="AB102" s="122">
        <f t="shared" si="63"/>
        <v>3466328.28</v>
      </c>
      <c r="AC102" s="122">
        <f t="shared" si="63"/>
        <v>0</v>
      </c>
      <c r="AD102" s="122">
        <f t="shared" si="63"/>
        <v>2720300</v>
      </c>
      <c r="AE102" s="122">
        <f t="shared" si="63"/>
        <v>0</v>
      </c>
      <c r="AF102" s="122">
        <f t="shared" si="63"/>
        <v>2720300</v>
      </c>
      <c r="AG102" s="122">
        <f t="shared" si="63"/>
        <v>0</v>
      </c>
      <c r="AH102" s="122">
        <f t="shared" si="63"/>
        <v>0</v>
      </c>
      <c r="AI102" s="122">
        <f t="shared" si="63"/>
        <v>0</v>
      </c>
      <c r="AJ102" s="122">
        <f t="shared" si="63"/>
        <v>0</v>
      </c>
      <c r="AK102" s="122">
        <f t="shared" si="63"/>
        <v>0</v>
      </c>
      <c r="AL102" s="122">
        <f t="shared" si="63"/>
        <v>2720300</v>
      </c>
      <c r="AM102" s="122">
        <f t="shared" si="63"/>
        <v>0</v>
      </c>
      <c r="AN102" s="122">
        <f t="shared" si="63"/>
        <v>2720300</v>
      </c>
      <c r="AO102" s="122">
        <f t="shared" si="63"/>
        <v>0</v>
      </c>
      <c r="AP102" s="122">
        <f t="shared" si="63"/>
        <v>2720300</v>
      </c>
      <c r="AQ102" s="122">
        <f t="shared" si="63"/>
        <v>0</v>
      </c>
      <c r="AR102" s="122">
        <f t="shared" si="63"/>
        <v>2720300</v>
      </c>
      <c r="AS102" s="122">
        <f t="shared" si="63"/>
        <v>0</v>
      </c>
      <c r="AT102" s="122">
        <f t="shared" si="63"/>
        <v>0</v>
      </c>
      <c r="AU102" s="122">
        <f t="shared" si="63"/>
        <v>0</v>
      </c>
      <c r="AV102" s="122">
        <f t="shared" si="63"/>
        <v>0</v>
      </c>
      <c r="AW102" s="122">
        <f t="shared" si="63"/>
        <v>0</v>
      </c>
      <c r="AX102" s="122">
        <f t="shared" si="63"/>
        <v>2720300</v>
      </c>
      <c r="AY102" s="122">
        <f t="shared" si="63"/>
        <v>0</v>
      </c>
      <c r="AZ102" s="122">
        <f t="shared" si="63"/>
        <v>2720300</v>
      </c>
      <c r="BA102" s="122">
        <f t="shared" si="63"/>
        <v>0</v>
      </c>
      <c r="BB102" s="103">
        <v>0</v>
      </c>
      <c r="BC102" s="103">
        <v>0</v>
      </c>
    </row>
    <row r="103" spans="1:55" s="11" customFormat="1" hidden="1" x14ac:dyDescent="0.25">
      <c r="A103" s="148" t="s">
        <v>407</v>
      </c>
      <c r="B103" s="12">
        <v>51</v>
      </c>
      <c r="C103" s="12">
        <v>0</v>
      </c>
      <c r="D103" s="63" t="s">
        <v>375</v>
      </c>
      <c r="E103" s="12">
        <v>851</v>
      </c>
      <c r="F103" s="63" t="s">
        <v>401</v>
      </c>
      <c r="G103" s="63" t="s">
        <v>431</v>
      </c>
      <c r="H103" s="63" t="s">
        <v>706</v>
      </c>
      <c r="I103" s="63"/>
      <c r="J103" s="77">
        <f t="shared" ref="J103:BA103" si="64">J104+J106+J108</f>
        <v>3278200</v>
      </c>
      <c r="K103" s="77">
        <f t="shared" si="64"/>
        <v>0</v>
      </c>
      <c r="L103" s="77">
        <f t="shared" si="64"/>
        <v>3278200</v>
      </c>
      <c r="M103" s="77">
        <f t="shared" si="64"/>
        <v>0</v>
      </c>
      <c r="N103" s="77">
        <f t="shared" si="64"/>
        <v>30906</v>
      </c>
      <c r="O103" s="77">
        <f t="shared" si="64"/>
        <v>0</v>
      </c>
      <c r="P103" s="77">
        <f t="shared" si="64"/>
        <v>30906</v>
      </c>
      <c r="Q103" s="77">
        <f t="shared" si="64"/>
        <v>0</v>
      </c>
      <c r="R103" s="77">
        <f t="shared" si="64"/>
        <v>3309106</v>
      </c>
      <c r="S103" s="77">
        <f t="shared" si="64"/>
        <v>0</v>
      </c>
      <c r="T103" s="77">
        <f t="shared" si="64"/>
        <v>3309106</v>
      </c>
      <c r="U103" s="77">
        <f t="shared" si="64"/>
        <v>0</v>
      </c>
      <c r="V103" s="77">
        <f t="shared" si="64"/>
        <v>0</v>
      </c>
      <c r="W103" s="77">
        <f t="shared" si="64"/>
        <v>0</v>
      </c>
      <c r="X103" s="77">
        <f t="shared" si="64"/>
        <v>0</v>
      </c>
      <c r="Y103" s="77">
        <f t="shared" si="64"/>
        <v>0</v>
      </c>
      <c r="Z103" s="77">
        <f t="shared" si="64"/>
        <v>3309106</v>
      </c>
      <c r="AA103" s="77">
        <f t="shared" si="64"/>
        <v>0</v>
      </c>
      <c r="AB103" s="77">
        <f t="shared" si="64"/>
        <v>3309106</v>
      </c>
      <c r="AC103" s="77">
        <f t="shared" si="64"/>
        <v>0</v>
      </c>
      <c r="AD103" s="77">
        <f t="shared" si="64"/>
        <v>2660300</v>
      </c>
      <c r="AE103" s="77">
        <f t="shared" si="64"/>
        <v>0</v>
      </c>
      <c r="AF103" s="77">
        <f t="shared" si="64"/>
        <v>2660300</v>
      </c>
      <c r="AG103" s="77">
        <f t="shared" si="64"/>
        <v>0</v>
      </c>
      <c r="AH103" s="77">
        <f t="shared" si="64"/>
        <v>0</v>
      </c>
      <c r="AI103" s="77">
        <f t="shared" si="64"/>
        <v>0</v>
      </c>
      <c r="AJ103" s="77">
        <f t="shared" si="64"/>
        <v>0</v>
      </c>
      <c r="AK103" s="77">
        <f t="shared" si="64"/>
        <v>0</v>
      </c>
      <c r="AL103" s="77">
        <f t="shared" si="64"/>
        <v>2660300</v>
      </c>
      <c r="AM103" s="77">
        <f t="shared" si="64"/>
        <v>0</v>
      </c>
      <c r="AN103" s="77">
        <f t="shared" si="64"/>
        <v>2660300</v>
      </c>
      <c r="AO103" s="77">
        <f t="shared" si="64"/>
        <v>0</v>
      </c>
      <c r="AP103" s="77">
        <f t="shared" si="64"/>
        <v>2660300</v>
      </c>
      <c r="AQ103" s="77">
        <f t="shared" si="64"/>
        <v>0</v>
      </c>
      <c r="AR103" s="77">
        <f t="shared" si="64"/>
        <v>2660300</v>
      </c>
      <c r="AS103" s="77">
        <f t="shared" si="64"/>
        <v>0</v>
      </c>
      <c r="AT103" s="77">
        <f t="shared" si="64"/>
        <v>0</v>
      </c>
      <c r="AU103" s="77">
        <f t="shared" si="64"/>
        <v>0</v>
      </c>
      <c r="AV103" s="77">
        <f t="shared" si="64"/>
        <v>0</v>
      </c>
      <c r="AW103" s="77">
        <f t="shared" si="64"/>
        <v>0</v>
      </c>
      <c r="AX103" s="77">
        <f t="shared" si="64"/>
        <v>2660300</v>
      </c>
      <c r="AY103" s="77">
        <f t="shared" si="64"/>
        <v>0</v>
      </c>
      <c r="AZ103" s="77">
        <f t="shared" si="64"/>
        <v>2660300</v>
      </c>
      <c r="BA103" s="77">
        <f t="shared" si="64"/>
        <v>0</v>
      </c>
      <c r="BB103" s="103">
        <v>0</v>
      </c>
      <c r="BC103" s="103">
        <v>0</v>
      </c>
    </row>
    <row r="104" spans="1:55" s="11" customFormat="1" ht="75" hidden="1" x14ac:dyDescent="0.25">
      <c r="A104" s="15" t="s">
        <v>333</v>
      </c>
      <c r="B104" s="12">
        <v>51</v>
      </c>
      <c r="C104" s="12">
        <v>0</v>
      </c>
      <c r="D104" s="62" t="s">
        <v>375</v>
      </c>
      <c r="E104" s="12">
        <v>851</v>
      </c>
      <c r="F104" s="63" t="s">
        <v>401</v>
      </c>
      <c r="G104" s="62" t="s">
        <v>431</v>
      </c>
      <c r="H104" s="63" t="s">
        <v>706</v>
      </c>
      <c r="I104" s="63" t="s">
        <v>334</v>
      </c>
      <c r="J104" s="77">
        <f t="shared" ref="J104:BA104" si="65">J105</f>
        <v>2311300</v>
      </c>
      <c r="K104" s="77">
        <f t="shared" si="65"/>
        <v>0</v>
      </c>
      <c r="L104" s="77">
        <f t="shared" si="65"/>
        <v>2311300</v>
      </c>
      <c r="M104" s="77">
        <f t="shared" si="65"/>
        <v>0</v>
      </c>
      <c r="N104" s="77">
        <f t="shared" si="65"/>
        <v>0</v>
      </c>
      <c r="O104" s="77">
        <f t="shared" si="65"/>
        <v>0</v>
      </c>
      <c r="P104" s="77">
        <f t="shared" si="65"/>
        <v>0</v>
      </c>
      <c r="Q104" s="77">
        <f t="shared" si="65"/>
        <v>0</v>
      </c>
      <c r="R104" s="77">
        <f t="shared" si="65"/>
        <v>2311300</v>
      </c>
      <c r="S104" s="77">
        <f t="shared" si="65"/>
        <v>0</v>
      </c>
      <c r="T104" s="77">
        <f t="shared" si="65"/>
        <v>2311300</v>
      </c>
      <c r="U104" s="77">
        <f t="shared" si="65"/>
        <v>0</v>
      </c>
      <c r="V104" s="77">
        <f t="shared" si="65"/>
        <v>0</v>
      </c>
      <c r="W104" s="77">
        <f t="shared" si="65"/>
        <v>0</v>
      </c>
      <c r="X104" s="77">
        <f t="shared" si="65"/>
        <v>0</v>
      </c>
      <c r="Y104" s="77">
        <f t="shared" si="65"/>
        <v>0</v>
      </c>
      <c r="Z104" s="77">
        <f t="shared" si="65"/>
        <v>2311300</v>
      </c>
      <c r="AA104" s="77">
        <f t="shared" si="65"/>
        <v>0</v>
      </c>
      <c r="AB104" s="77">
        <f t="shared" si="65"/>
        <v>2311300</v>
      </c>
      <c r="AC104" s="77">
        <f t="shared" si="65"/>
        <v>0</v>
      </c>
      <c r="AD104" s="77">
        <f t="shared" si="65"/>
        <v>2311300</v>
      </c>
      <c r="AE104" s="77">
        <f t="shared" si="65"/>
        <v>0</v>
      </c>
      <c r="AF104" s="77">
        <f t="shared" si="65"/>
        <v>2311300</v>
      </c>
      <c r="AG104" s="77">
        <f t="shared" si="65"/>
        <v>0</v>
      </c>
      <c r="AH104" s="77">
        <f t="shared" si="65"/>
        <v>0</v>
      </c>
      <c r="AI104" s="77">
        <f t="shared" si="65"/>
        <v>0</v>
      </c>
      <c r="AJ104" s="77">
        <f t="shared" si="65"/>
        <v>0</v>
      </c>
      <c r="AK104" s="77">
        <f t="shared" si="65"/>
        <v>0</v>
      </c>
      <c r="AL104" s="77">
        <f t="shared" si="65"/>
        <v>2311300</v>
      </c>
      <c r="AM104" s="77">
        <f t="shared" si="65"/>
        <v>0</v>
      </c>
      <c r="AN104" s="77">
        <f t="shared" si="65"/>
        <v>2311300</v>
      </c>
      <c r="AO104" s="77">
        <f t="shared" si="65"/>
        <v>0</v>
      </c>
      <c r="AP104" s="77">
        <f t="shared" si="65"/>
        <v>2311300</v>
      </c>
      <c r="AQ104" s="77">
        <f t="shared" si="65"/>
        <v>0</v>
      </c>
      <c r="AR104" s="77">
        <f t="shared" si="65"/>
        <v>2311300</v>
      </c>
      <c r="AS104" s="77">
        <f t="shared" si="65"/>
        <v>0</v>
      </c>
      <c r="AT104" s="77">
        <f t="shared" si="65"/>
        <v>0</v>
      </c>
      <c r="AU104" s="77">
        <f t="shared" si="65"/>
        <v>0</v>
      </c>
      <c r="AV104" s="77">
        <f t="shared" si="65"/>
        <v>0</v>
      </c>
      <c r="AW104" s="77">
        <f t="shared" si="65"/>
        <v>0</v>
      </c>
      <c r="AX104" s="77">
        <f t="shared" si="65"/>
        <v>2311300</v>
      </c>
      <c r="AY104" s="77">
        <f t="shared" si="65"/>
        <v>0</v>
      </c>
      <c r="AZ104" s="77">
        <f t="shared" si="65"/>
        <v>2311300</v>
      </c>
      <c r="BA104" s="77">
        <f t="shared" si="65"/>
        <v>0</v>
      </c>
      <c r="BB104" s="103">
        <v>0</v>
      </c>
      <c r="BC104" s="103">
        <v>0</v>
      </c>
    </row>
    <row r="105" spans="1:55" s="11" customFormat="1" ht="30" hidden="1" x14ac:dyDescent="0.25">
      <c r="A105" s="27" t="s">
        <v>409</v>
      </c>
      <c r="B105" s="12">
        <v>51</v>
      </c>
      <c r="C105" s="12">
        <v>0</v>
      </c>
      <c r="D105" s="62" t="s">
        <v>375</v>
      </c>
      <c r="E105" s="12">
        <v>851</v>
      </c>
      <c r="F105" s="63" t="s">
        <v>401</v>
      </c>
      <c r="G105" s="62" t="s">
        <v>431</v>
      </c>
      <c r="H105" s="63" t="s">
        <v>706</v>
      </c>
      <c r="I105" s="63" t="s">
        <v>410</v>
      </c>
      <c r="J105" s="77">
        <f>'3.ВС'!J98</f>
        <v>2311300</v>
      </c>
      <c r="K105" s="77">
        <f>'3.ВС'!K98</f>
        <v>0</v>
      </c>
      <c r="L105" s="77">
        <f>'3.ВС'!L98</f>
        <v>2311300</v>
      </c>
      <c r="M105" s="77">
        <f>'3.ВС'!M98</f>
        <v>0</v>
      </c>
      <c r="N105" s="77">
        <f>'3.ВС'!N98</f>
        <v>0</v>
      </c>
      <c r="O105" s="77">
        <f>'3.ВС'!O98</f>
        <v>0</v>
      </c>
      <c r="P105" s="77">
        <f>'3.ВС'!P98</f>
        <v>0</v>
      </c>
      <c r="Q105" s="77">
        <f>'3.ВС'!Q98</f>
        <v>0</v>
      </c>
      <c r="R105" s="77">
        <f>'3.ВС'!R98</f>
        <v>2311300</v>
      </c>
      <c r="S105" s="77">
        <f>'3.ВС'!S98</f>
        <v>0</v>
      </c>
      <c r="T105" s="77">
        <f>'3.ВС'!T98</f>
        <v>2311300</v>
      </c>
      <c r="U105" s="77">
        <f>'3.ВС'!U98</f>
        <v>0</v>
      </c>
      <c r="V105" s="77">
        <f>'3.ВС'!V98</f>
        <v>0</v>
      </c>
      <c r="W105" s="77">
        <f>'3.ВС'!W98</f>
        <v>0</v>
      </c>
      <c r="X105" s="77">
        <f>'3.ВС'!X98</f>
        <v>0</v>
      </c>
      <c r="Y105" s="77">
        <f>'3.ВС'!Y98</f>
        <v>0</v>
      </c>
      <c r="Z105" s="77">
        <f>'3.ВС'!Z98</f>
        <v>2311300</v>
      </c>
      <c r="AA105" s="77">
        <f>'3.ВС'!AA98</f>
        <v>0</v>
      </c>
      <c r="AB105" s="77">
        <f>'3.ВС'!AB98</f>
        <v>2311300</v>
      </c>
      <c r="AC105" s="77">
        <f>'3.ВС'!AC98</f>
        <v>0</v>
      </c>
      <c r="AD105" s="77">
        <f>'3.ВС'!AD98</f>
        <v>2311300</v>
      </c>
      <c r="AE105" s="77">
        <f>'3.ВС'!AE98</f>
        <v>0</v>
      </c>
      <c r="AF105" s="77">
        <f>'3.ВС'!AF98</f>
        <v>2311300</v>
      </c>
      <c r="AG105" s="77">
        <f>'3.ВС'!AG98</f>
        <v>0</v>
      </c>
      <c r="AH105" s="77">
        <f>'3.ВС'!AH98</f>
        <v>0</v>
      </c>
      <c r="AI105" s="77">
        <f>'3.ВС'!AI98</f>
        <v>0</v>
      </c>
      <c r="AJ105" s="77">
        <f>'3.ВС'!AJ98</f>
        <v>0</v>
      </c>
      <c r="AK105" s="77">
        <f>'3.ВС'!AK98</f>
        <v>0</v>
      </c>
      <c r="AL105" s="77">
        <f>'3.ВС'!AL98</f>
        <v>2311300</v>
      </c>
      <c r="AM105" s="77">
        <f>'3.ВС'!AM98</f>
        <v>0</v>
      </c>
      <c r="AN105" s="77">
        <f>'3.ВС'!AN98</f>
        <v>2311300</v>
      </c>
      <c r="AO105" s="77">
        <f>'3.ВС'!AO98</f>
        <v>0</v>
      </c>
      <c r="AP105" s="77">
        <f>'3.ВС'!AP98</f>
        <v>2311300</v>
      </c>
      <c r="AQ105" s="77">
        <f>'3.ВС'!AQ98</f>
        <v>0</v>
      </c>
      <c r="AR105" s="77">
        <f>'3.ВС'!AR98</f>
        <v>2311300</v>
      </c>
      <c r="AS105" s="77">
        <f>'3.ВС'!AS98</f>
        <v>0</v>
      </c>
      <c r="AT105" s="77">
        <f>'3.ВС'!AT98</f>
        <v>0</v>
      </c>
      <c r="AU105" s="77">
        <f>'3.ВС'!AU98</f>
        <v>0</v>
      </c>
      <c r="AV105" s="77">
        <f>'3.ВС'!AV98</f>
        <v>0</v>
      </c>
      <c r="AW105" s="77">
        <f>'3.ВС'!AW98</f>
        <v>0</v>
      </c>
      <c r="AX105" s="77">
        <f>'3.ВС'!AX98</f>
        <v>2311300</v>
      </c>
      <c r="AY105" s="77">
        <f>'3.ВС'!AY98</f>
        <v>0</v>
      </c>
      <c r="AZ105" s="77">
        <f>'3.ВС'!AZ98</f>
        <v>2311300</v>
      </c>
      <c r="BA105" s="77">
        <f>'3.ВС'!BA98</f>
        <v>0</v>
      </c>
      <c r="BB105" s="103">
        <v>0</v>
      </c>
      <c r="BC105" s="103">
        <v>0</v>
      </c>
    </row>
    <row r="106" spans="1:55" s="11" customFormat="1" ht="30" hidden="1" x14ac:dyDescent="0.25">
      <c r="A106" s="27" t="s">
        <v>337</v>
      </c>
      <c r="B106" s="12">
        <v>51</v>
      </c>
      <c r="C106" s="12">
        <v>0</v>
      </c>
      <c r="D106" s="62" t="s">
        <v>375</v>
      </c>
      <c r="E106" s="12">
        <v>851</v>
      </c>
      <c r="F106" s="63" t="s">
        <v>401</v>
      </c>
      <c r="G106" s="62" t="s">
        <v>431</v>
      </c>
      <c r="H106" s="63" t="s">
        <v>706</v>
      </c>
      <c r="I106" s="63" t="s">
        <v>338</v>
      </c>
      <c r="J106" s="77">
        <f t="shared" ref="J106:BA106" si="66">J107</f>
        <v>935500</v>
      </c>
      <c r="K106" s="77">
        <f t="shared" si="66"/>
        <v>0</v>
      </c>
      <c r="L106" s="77">
        <f t="shared" si="66"/>
        <v>935500</v>
      </c>
      <c r="M106" s="77">
        <f t="shared" si="66"/>
        <v>0</v>
      </c>
      <c r="N106" s="77">
        <f t="shared" si="66"/>
        <v>30906</v>
      </c>
      <c r="O106" s="77">
        <f t="shared" si="66"/>
        <v>0</v>
      </c>
      <c r="P106" s="77">
        <f t="shared" si="66"/>
        <v>30906</v>
      </c>
      <c r="Q106" s="77">
        <f t="shared" si="66"/>
        <v>0</v>
      </c>
      <c r="R106" s="77">
        <f t="shared" si="66"/>
        <v>966406</v>
      </c>
      <c r="S106" s="77">
        <f t="shared" si="66"/>
        <v>0</v>
      </c>
      <c r="T106" s="77">
        <f t="shared" si="66"/>
        <v>966406</v>
      </c>
      <c r="U106" s="77">
        <f t="shared" si="66"/>
        <v>0</v>
      </c>
      <c r="V106" s="77">
        <f t="shared" si="66"/>
        <v>0</v>
      </c>
      <c r="W106" s="77">
        <f t="shared" si="66"/>
        <v>0</v>
      </c>
      <c r="X106" s="77">
        <f t="shared" si="66"/>
        <v>0</v>
      </c>
      <c r="Y106" s="77">
        <f t="shared" si="66"/>
        <v>0</v>
      </c>
      <c r="Z106" s="77">
        <f t="shared" si="66"/>
        <v>966406</v>
      </c>
      <c r="AA106" s="77">
        <f t="shared" si="66"/>
        <v>0</v>
      </c>
      <c r="AB106" s="77">
        <f t="shared" si="66"/>
        <v>966406</v>
      </c>
      <c r="AC106" s="77">
        <f t="shared" si="66"/>
        <v>0</v>
      </c>
      <c r="AD106" s="77">
        <f t="shared" si="66"/>
        <v>333400</v>
      </c>
      <c r="AE106" s="77">
        <f t="shared" si="66"/>
        <v>0</v>
      </c>
      <c r="AF106" s="77">
        <f t="shared" si="66"/>
        <v>333400</v>
      </c>
      <c r="AG106" s="77">
        <f t="shared" si="66"/>
        <v>0</v>
      </c>
      <c r="AH106" s="77">
        <f t="shared" si="66"/>
        <v>0</v>
      </c>
      <c r="AI106" s="77">
        <f t="shared" si="66"/>
        <v>0</v>
      </c>
      <c r="AJ106" s="77">
        <f t="shared" si="66"/>
        <v>0</v>
      </c>
      <c r="AK106" s="77">
        <f t="shared" si="66"/>
        <v>0</v>
      </c>
      <c r="AL106" s="77">
        <f t="shared" si="66"/>
        <v>333400</v>
      </c>
      <c r="AM106" s="77">
        <f t="shared" si="66"/>
        <v>0</v>
      </c>
      <c r="AN106" s="77">
        <f t="shared" si="66"/>
        <v>333400</v>
      </c>
      <c r="AO106" s="77">
        <f t="shared" si="66"/>
        <v>0</v>
      </c>
      <c r="AP106" s="77">
        <f t="shared" si="66"/>
        <v>333400</v>
      </c>
      <c r="AQ106" s="77">
        <f t="shared" si="66"/>
        <v>0</v>
      </c>
      <c r="AR106" s="77">
        <f t="shared" si="66"/>
        <v>333400</v>
      </c>
      <c r="AS106" s="77">
        <f t="shared" si="66"/>
        <v>0</v>
      </c>
      <c r="AT106" s="77">
        <f t="shared" si="66"/>
        <v>0</v>
      </c>
      <c r="AU106" s="77">
        <f t="shared" si="66"/>
        <v>0</v>
      </c>
      <c r="AV106" s="77">
        <f t="shared" si="66"/>
        <v>0</v>
      </c>
      <c r="AW106" s="77">
        <f t="shared" si="66"/>
        <v>0</v>
      </c>
      <c r="AX106" s="77">
        <f t="shared" si="66"/>
        <v>333400</v>
      </c>
      <c r="AY106" s="77">
        <f t="shared" si="66"/>
        <v>0</v>
      </c>
      <c r="AZ106" s="77">
        <f t="shared" si="66"/>
        <v>333400</v>
      </c>
      <c r="BA106" s="77">
        <f t="shared" si="66"/>
        <v>0</v>
      </c>
      <c r="BB106" s="103">
        <v>0</v>
      </c>
      <c r="BC106" s="103">
        <v>0</v>
      </c>
    </row>
    <row r="107" spans="1:55" s="11" customFormat="1" ht="45" hidden="1" x14ac:dyDescent="0.25">
      <c r="A107" s="27" t="s">
        <v>339</v>
      </c>
      <c r="B107" s="12">
        <v>51</v>
      </c>
      <c r="C107" s="12">
        <v>0</v>
      </c>
      <c r="D107" s="62" t="s">
        <v>375</v>
      </c>
      <c r="E107" s="12">
        <v>851</v>
      </c>
      <c r="F107" s="63" t="s">
        <v>401</v>
      </c>
      <c r="G107" s="62" t="s">
        <v>431</v>
      </c>
      <c r="H107" s="63" t="s">
        <v>706</v>
      </c>
      <c r="I107" s="63" t="s">
        <v>340</v>
      </c>
      <c r="J107" s="77">
        <f>'3.ВС'!J100</f>
        <v>935500</v>
      </c>
      <c r="K107" s="77">
        <f>'3.ВС'!K100</f>
        <v>0</v>
      </c>
      <c r="L107" s="77">
        <f>'3.ВС'!L100</f>
        <v>935500</v>
      </c>
      <c r="M107" s="77">
        <f>'3.ВС'!M100</f>
        <v>0</v>
      </c>
      <c r="N107" s="77">
        <f>'3.ВС'!N100</f>
        <v>30906</v>
      </c>
      <c r="O107" s="77">
        <f>'3.ВС'!O100</f>
        <v>0</v>
      </c>
      <c r="P107" s="77">
        <f>'3.ВС'!P100</f>
        <v>30906</v>
      </c>
      <c r="Q107" s="77">
        <f>'3.ВС'!Q100</f>
        <v>0</v>
      </c>
      <c r="R107" s="77">
        <f>'3.ВС'!R100</f>
        <v>966406</v>
      </c>
      <c r="S107" s="77">
        <f>'3.ВС'!S100</f>
        <v>0</v>
      </c>
      <c r="T107" s="77">
        <f>'3.ВС'!T100</f>
        <v>966406</v>
      </c>
      <c r="U107" s="77">
        <f>'3.ВС'!U100</f>
        <v>0</v>
      </c>
      <c r="V107" s="77">
        <f>'3.ВС'!V100</f>
        <v>0</v>
      </c>
      <c r="W107" s="77">
        <f>'3.ВС'!W100</f>
        <v>0</v>
      </c>
      <c r="X107" s="77">
        <f>'3.ВС'!X100</f>
        <v>0</v>
      </c>
      <c r="Y107" s="77">
        <f>'3.ВС'!Y100</f>
        <v>0</v>
      </c>
      <c r="Z107" s="77">
        <f>'3.ВС'!Z100</f>
        <v>966406</v>
      </c>
      <c r="AA107" s="77">
        <f>'3.ВС'!AA100</f>
        <v>0</v>
      </c>
      <c r="AB107" s="77">
        <f>'3.ВС'!AB100</f>
        <v>966406</v>
      </c>
      <c r="AC107" s="77">
        <f>'3.ВС'!AC100</f>
        <v>0</v>
      </c>
      <c r="AD107" s="77">
        <f>'3.ВС'!AD100</f>
        <v>333400</v>
      </c>
      <c r="AE107" s="77">
        <f>'3.ВС'!AE100</f>
        <v>0</v>
      </c>
      <c r="AF107" s="77">
        <f>'3.ВС'!AF100</f>
        <v>333400</v>
      </c>
      <c r="AG107" s="77">
        <f>'3.ВС'!AG100</f>
        <v>0</v>
      </c>
      <c r="AH107" s="77">
        <f>'3.ВС'!AH100</f>
        <v>0</v>
      </c>
      <c r="AI107" s="77">
        <f>'3.ВС'!AI100</f>
        <v>0</v>
      </c>
      <c r="AJ107" s="77">
        <f>'3.ВС'!AJ100</f>
        <v>0</v>
      </c>
      <c r="AK107" s="77">
        <f>'3.ВС'!AK100</f>
        <v>0</v>
      </c>
      <c r="AL107" s="77">
        <f>'3.ВС'!AL100</f>
        <v>333400</v>
      </c>
      <c r="AM107" s="77">
        <f>'3.ВС'!AM100</f>
        <v>0</v>
      </c>
      <c r="AN107" s="77">
        <f>'3.ВС'!AN100</f>
        <v>333400</v>
      </c>
      <c r="AO107" s="77">
        <f>'3.ВС'!AO100</f>
        <v>0</v>
      </c>
      <c r="AP107" s="77">
        <f>'3.ВС'!AP100</f>
        <v>333400</v>
      </c>
      <c r="AQ107" s="77">
        <f>'3.ВС'!AQ100</f>
        <v>0</v>
      </c>
      <c r="AR107" s="77">
        <f>'3.ВС'!AR100</f>
        <v>333400</v>
      </c>
      <c r="AS107" s="77">
        <f>'3.ВС'!AS100</f>
        <v>0</v>
      </c>
      <c r="AT107" s="77">
        <f>'3.ВС'!AT100</f>
        <v>0</v>
      </c>
      <c r="AU107" s="77">
        <f>'3.ВС'!AU100</f>
        <v>0</v>
      </c>
      <c r="AV107" s="77">
        <f>'3.ВС'!AV100</f>
        <v>0</v>
      </c>
      <c r="AW107" s="77">
        <f>'3.ВС'!AW100</f>
        <v>0</v>
      </c>
      <c r="AX107" s="77">
        <f>'3.ВС'!AX100</f>
        <v>333400</v>
      </c>
      <c r="AY107" s="77">
        <f>'3.ВС'!AY100</f>
        <v>0</v>
      </c>
      <c r="AZ107" s="77">
        <f>'3.ВС'!AZ100</f>
        <v>333400</v>
      </c>
      <c r="BA107" s="77">
        <f>'3.ВС'!BA100</f>
        <v>0</v>
      </c>
      <c r="BB107" s="103">
        <v>0</v>
      </c>
      <c r="BC107" s="103">
        <v>0</v>
      </c>
    </row>
    <row r="108" spans="1:55" s="11" customFormat="1" hidden="1" x14ac:dyDescent="0.25">
      <c r="A108" s="27" t="s">
        <v>360</v>
      </c>
      <c r="B108" s="12">
        <v>51</v>
      </c>
      <c r="C108" s="12">
        <v>0</v>
      </c>
      <c r="D108" s="62" t="s">
        <v>375</v>
      </c>
      <c r="E108" s="12">
        <v>851</v>
      </c>
      <c r="F108" s="63" t="s">
        <v>401</v>
      </c>
      <c r="G108" s="62" t="s">
        <v>431</v>
      </c>
      <c r="H108" s="63" t="s">
        <v>706</v>
      </c>
      <c r="I108" s="63" t="s">
        <v>361</v>
      </c>
      <c r="J108" s="77">
        <f t="shared" ref="J108:BA108" si="67">J109</f>
        <v>31400</v>
      </c>
      <c r="K108" s="77">
        <f t="shared" si="67"/>
        <v>0</v>
      </c>
      <c r="L108" s="77">
        <f t="shared" si="67"/>
        <v>31400</v>
      </c>
      <c r="M108" s="77">
        <f t="shared" si="67"/>
        <v>0</v>
      </c>
      <c r="N108" s="77">
        <f t="shared" si="67"/>
        <v>0</v>
      </c>
      <c r="O108" s="77">
        <f t="shared" si="67"/>
        <v>0</v>
      </c>
      <c r="P108" s="77">
        <f t="shared" si="67"/>
        <v>0</v>
      </c>
      <c r="Q108" s="77">
        <f t="shared" si="67"/>
        <v>0</v>
      </c>
      <c r="R108" s="77">
        <f t="shared" si="67"/>
        <v>31400</v>
      </c>
      <c r="S108" s="77">
        <f t="shared" si="67"/>
        <v>0</v>
      </c>
      <c r="T108" s="77">
        <f t="shared" si="67"/>
        <v>31400</v>
      </c>
      <c r="U108" s="77">
        <f t="shared" si="67"/>
        <v>0</v>
      </c>
      <c r="V108" s="77">
        <f t="shared" si="67"/>
        <v>0</v>
      </c>
      <c r="W108" s="77">
        <f t="shared" si="67"/>
        <v>0</v>
      </c>
      <c r="X108" s="77">
        <f t="shared" si="67"/>
        <v>0</v>
      </c>
      <c r="Y108" s="77">
        <f t="shared" si="67"/>
        <v>0</v>
      </c>
      <c r="Z108" s="77">
        <f t="shared" si="67"/>
        <v>31400</v>
      </c>
      <c r="AA108" s="77">
        <f t="shared" si="67"/>
        <v>0</v>
      </c>
      <c r="AB108" s="77">
        <f t="shared" si="67"/>
        <v>31400</v>
      </c>
      <c r="AC108" s="77">
        <f t="shared" si="67"/>
        <v>0</v>
      </c>
      <c r="AD108" s="77">
        <f t="shared" si="67"/>
        <v>15600</v>
      </c>
      <c r="AE108" s="77">
        <f t="shared" si="67"/>
        <v>0</v>
      </c>
      <c r="AF108" s="77">
        <f t="shared" si="67"/>
        <v>15600</v>
      </c>
      <c r="AG108" s="77">
        <f t="shared" si="67"/>
        <v>0</v>
      </c>
      <c r="AH108" s="77">
        <f t="shared" si="67"/>
        <v>0</v>
      </c>
      <c r="AI108" s="77">
        <f t="shared" si="67"/>
        <v>0</v>
      </c>
      <c r="AJ108" s="77">
        <f t="shared" si="67"/>
        <v>0</v>
      </c>
      <c r="AK108" s="77">
        <f t="shared" si="67"/>
        <v>0</v>
      </c>
      <c r="AL108" s="77">
        <f t="shared" si="67"/>
        <v>15600</v>
      </c>
      <c r="AM108" s="77">
        <f t="shared" si="67"/>
        <v>0</v>
      </c>
      <c r="AN108" s="77">
        <f t="shared" si="67"/>
        <v>15600</v>
      </c>
      <c r="AO108" s="77">
        <f t="shared" si="67"/>
        <v>0</v>
      </c>
      <c r="AP108" s="77">
        <f t="shared" si="67"/>
        <v>15600</v>
      </c>
      <c r="AQ108" s="77">
        <f t="shared" si="67"/>
        <v>0</v>
      </c>
      <c r="AR108" s="77">
        <f t="shared" si="67"/>
        <v>15600</v>
      </c>
      <c r="AS108" s="77">
        <f t="shared" si="67"/>
        <v>0</v>
      </c>
      <c r="AT108" s="77">
        <f t="shared" si="67"/>
        <v>0</v>
      </c>
      <c r="AU108" s="77">
        <f t="shared" si="67"/>
        <v>0</v>
      </c>
      <c r="AV108" s="77">
        <f t="shared" si="67"/>
        <v>0</v>
      </c>
      <c r="AW108" s="77">
        <f t="shared" si="67"/>
        <v>0</v>
      </c>
      <c r="AX108" s="77">
        <f t="shared" si="67"/>
        <v>15600</v>
      </c>
      <c r="AY108" s="77">
        <f t="shared" si="67"/>
        <v>0</v>
      </c>
      <c r="AZ108" s="77">
        <f t="shared" si="67"/>
        <v>15600</v>
      </c>
      <c r="BA108" s="77">
        <f t="shared" si="67"/>
        <v>0</v>
      </c>
      <c r="BB108" s="103">
        <v>0</v>
      </c>
      <c r="BC108" s="103">
        <v>0</v>
      </c>
    </row>
    <row r="109" spans="1:55" s="11" customFormat="1" hidden="1" x14ac:dyDescent="0.25">
      <c r="A109" s="27" t="s">
        <v>362</v>
      </c>
      <c r="B109" s="12">
        <v>51</v>
      </c>
      <c r="C109" s="12">
        <v>0</v>
      </c>
      <c r="D109" s="62" t="s">
        <v>375</v>
      </c>
      <c r="E109" s="12">
        <v>851</v>
      </c>
      <c r="F109" s="63" t="s">
        <v>401</v>
      </c>
      <c r="G109" s="62" t="s">
        <v>431</v>
      </c>
      <c r="H109" s="63" t="s">
        <v>706</v>
      </c>
      <c r="I109" s="63" t="s">
        <v>363</v>
      </c>
      <c r="J109" s="77">
        <f>'3.ВС'!J102</f>
        <v>31400</v>
      </c>
      <c r="K109" s="77">
        <f>'3.ВС'!K102</f>
        <v>0</v>
      </c>
      <c r="L109" s="77">
        <f>'3.ВС'!L102</f>
        <v>31400</v>
      </c>
      <c r="M109" s="77">
        <f>'3.ВС'!M102</f>
        <v>0</v>
      </c>
      <c r="N109" s="77">
        <f>'3.ВС'!N102</f>
        <v>0</v>
      </c>
      <c r="O109" s="77">
        <f>'3.ВС'!O102</f>
        <v>0</v>
      </c>
      <c r="P109" s="77">
        <f>'3.ВС'!P102</f>
        <v>0</v>
      </c>
      <c r="Q109" s="77">
        <f>'3.ВС'!Q102</f>
        <v>0</v>
      </c>
      <c r="R109" s="77">
        <f>'3.ВС'!R102</f>
        <v>31400</v>
      </c>
      <c r="S109" s="77">
        <f>'3.ВС'!S102</f>
        <v>0</v>
      </c>
      <c r="T109" s="77">
        <f>'3.ВС'!T102</f>
        <v>31400</v>
      </c>
      <c r="U109" s="77">
        <f>'3.ВС'!U102</f>
        <v>0</v>
      </c>
      <c r="V109" s="77">
        <f>'3.ВС'!V102</f>
        <v>0</v>
      </c>
      <c r="W109" s="77">
        <f>'3.ВС'!W102</f>
        <v>0</v>
      </c>
      <c r="X109" s="77">
        <f>'3.ВС'!X102</f>
        <v>0</v>
      </c>
      <c r="Y109" s="77">
        <f>'3.ВС'!Y102</f>
        <v>0</v>
      </c>
      <c r="Z109" s="77">
        <f>'3.ВС'!Z102</f>
        <v>31400</v>
      </c>
      <c r="AA109" s="77">
        <f>'3.ВС'!AA102</f>
        <v>0</v>
      </c>
      <c r="AB109" s="77">
        <f>'3.ВС'!AB102</f>
        <v>31400</v>
      </c>
      <c r="AC109" s="77">
        <f>'3.ВС'!AC102</f>
        <v>0</v>
      </c>
      <c r="AD109" s="77">
        <f>'3.ВС'!AD102</f>
        <v>15600</v>
      </c>
      <c r="AE109" s="77">
        <f>'3.ВС'!AE102</f>
        <v>0</v>
      </c>
      <c r="AF109" s="77">
        <f>'3.ВС'!AF102</f>
        <v>15600</v>
      </c>
      <c r="AG109" s="77">
        <f>'3.ВС'!AG102</f>
        <v>0</v>
      </c>
      <c r="AH109" s="77">
        <f>'3.ВС'!AH102</f>
        <v>0</v>
      </c>
      <c r="AI109" s="77">
        <f>'3.ВС'!AI102</f>
        <v>0</v>
      </c>
      <c r="AJ109" s="77">
        <f>'3.ВС'!AJ102</f>
        <v>0</v>
      </c>
      <c r="AK109" s="77">
        <f>'3.ВС'!AK102</f>
        <v>0</v>
      </c>
      <c r="AL109" s="77">
        <f>'3.ВС'!AL102</f>
        <v>15600</v>
      </c>
      <c r="AM109" s="77">
        <f>'3.ВС'!AM102</f>
        <v>0</v>
      </c>
      <c r="AN109" s="77">
        <f>'3.ВС'!AN102</f>
        <v>15600</v>
      </c>
      <c r="AO109" s="77">
        <f>'3.ВС'!AO102</f>
        <v>0</v>
      </c>
      <c r="AP109" s="77">
        <f>'3.ВС'!AP102</f>
        <v>15600</v>
      </c>
      <c r="AQ109" s="77">
        <f>'3.ВС'!AQ102</f>
        <v>0</v>
      </c>
      <c r="AR109" s="77">
        <f>'3.ВС'!AR102</f>
        <v>15600</v>
      </c>
      <c r="AS109" s="77">
        <f>'3.ВС'!AS102</f>
        <v>0</v>
      </c>
      <c r="AT109" s="77">
        <f>'3.ВС'!AT102</f>
        <v>0</v>
      </c>
      <c r="AU109" s="77">
        <f>'3.ВС'!AU102</f>
        <v>0</v>
      </c>
      <c r="AV109" s="77">
        <f>'3.ВС'!AV102</f>
        <v>0</v>
      </c>
      <c r="AW109" s="77">
        <f>'3.ВС'!AW102</f>
        <v>0</v>
      </c>
      <c r="AX109" s="77">
        <f>'3.ВС'!AX102</f>
        <v>15600</v>
      </c>
      <c r="AY109" s="77">
        <f>'3.ВС'!AY102</f>
        <v>0</v>
      </c>
      <c r="AZ109" s="77">
        <f>'3.ВС'!AZ102</f>
        <v>15600</v>
      </c>
      <c r="BA109" s="77">
        <f>'3.ВС'!BA102</f>
        <v>0</v>
      </c>
      <c r="BB109" s="103">
        <v>0</v>
      </c>
      <c r="BC109" s="103">
        <v>0</v>
      </c>
    </row>
    <row r="110" spans="1:55" s="11" customFormat="1" ht="45" hidden="1" x14ac:dyDescent="0.25">
      <c r="A110" s="148" t="s">
        <v>411</v>
      </c>
      <c r="B110" s="12">
        <v>51</v>
      </c>
      <c r="C110" s="12">
        <v>0</v>
      </c>
      <c r="D110" s="62" t="s">
        <v>375</v>
      </c>
      <c r="E110" s="12">
        <v>851</v>
      </c>
      <c r="F110" s="63" t="s">
        <v>401</v>
      </c>
      <c r="G110" s="62" t="s">
        <v>431</v>
      </c>
      <c r="H110" s="63" t="s">
        <v>707</v>
      </c>
      <c r="I110" s="63"/>
      <c r="J110" s="77">
        <f t="shared" ref="J110:AT111" si="68">J111</f>
        <v>121770</v>
      </c>
      <c r="K110" s="77">
        <f t="shared" si="68"/>
        <v>0</v>
      </c>
      <c r="L110" s="77">
        <f t="shared" si="68"/>
        <v>121770</v>
      </c>
      <c r="M110" s="77">
        <f t="shared" si="68"/>
        <v>0</v>
      </c>
      <c r="N110" s="77">
        <f t="shared" si="68"/>
        <v>35452.28</v>
      </c>
      <c r="O110" s="77">
        <f t="shared" si="68"/>
        <v>0</v>
      </c>
      <c r="P110" s="77">
        <f t="shared" si="68"/>
        <v>35452.28</v>
      </c>
      <c r="Q110" s="77">
        <f t="shared" si="68"/>
        <v>0</v>
      </c>
      <c r="R110" s="77">
        <f t="shared" si="68"/>
        <v>157222.28</v>
      </c>
      <c r="S110" s="77">
        <f t="shared" si="68"/>
        <v>0</v>
      </c>
      <c r="T110" s="77">
        <f t="shared" si="68"/>
        <v>157222.28</v>
      </c>
      <c r="U110" s="77">
        <f t="shared" si="68"/>
        <v>0</v>
      </c>
      <c r="V110" s="77">
        <f t="shared" si="68"/>
        <v>0</v>
      </c>
      <c r="W110" s="77">
        <f t="shared" si="68"/>
        <v>0</v>
      </c>
      <c r="X110" s="77">
        <f t="shared" si="68"/>
        <v>0</v>
      </c>
      <c r="Y110" s="77">
        <f t="shared" si="68"/>
        <v>0</v>
      </c>
      <c r="Z110" s="77">
        <f t="shared" si="68"/>
        <v>157222.28</v>
      </c>
      <c r="AA110" s="77">
        <f t="shared" si="68"/>
        <v>0</v>
      </c>
      <c r="AB110" s="77">
        <f t="shared" si="68"/>
        <v>157222.28</v>
      </c>
      <c r="AC110" s="77">
        <f t="shared" si="68"/>
        <v>0</v>
      </c>
      <c r="AD110" s="77">
        <f t="shared" si="68"/>
        <v>60000</v>
      </c>
      <c r="AE110" s="77">
        <f t="shared" si="68"/>
        <v>0</v>
      </c>
      <c r="AF110" s="77">
        <f t="shared" si="68"/>
        <v>60000</v>
      </c>
      <c r="AG110" s="77">
        <f t="shared" si="68"/>
        <v>0</v>
      </c>
      <c r="AH110" s="77">
        <f t="shared" si="68"/>
        <v>0</v>
      </c>
      <c r="AI110" s="77">
        <f t="shared" si="68"/>
        <v>0</v>
      </c>
      <c r="AJ110" s="77">
        <f t="shared" si="68"/>
        <v>0</v>
      </c>
      <c r="AK110" s="77">
        <f t="shared" si="68"/>
        <v>0</v>
      </c>
      <c r="AL110" s="77">
        <f t="shared" si="68"/>
        <v>60000</v>
      </c>
      <c r="AM110" s="77">
        <f t="shared" si="68"/>
        <v>0</v>
      </c>
      <c r="AN110" s="77">
        <f t="shared" si="68"/>
        <v>60000</v>
      </c>
      <c r="AO110" s="77">
        <f t="shared" si="68"/>
        <v>0</v>
      </c>
      <c r="AP110" s="77">
        <f t="shared" si="68"/>
        <v>60000</v>
      </c>
      <c r="AQ110" s="77">
        <f t="shared" si="68"/>
        <v>0</v>
      </c>
      <c r="AR110" s="77">
        <f t="shared" si="68"/>
        <v>60000</v>
      </c>
      <c r="AS110" s="77">
        <f t="shared" si="68"/>
        <v>0</v>
      </c>
      <c r="AT110" s="77">
        <f t="shared" si="68"/>
        <v>0</v>
      </c>
      <c r="AU110" s="77">
        <f t="shared" ref="AT110:BA111" si="69">AU111</f>
        <v>0</v>
      </c>
      <c r="AV110" s="77">
        <f t="shared" si="69"/>
        <v>0</v>
      </c>
      <c r="AW110" s="77">
        <f t="shared" si="69"/>
        <v>0</v>
      </c>
      <c r="AX110" s="77">
        <f t="shared" si="69"/>
        <v>60000</v>
      </c>
      <c r="AY110" s="77">
        <f t="shared" si="69"/>
        <v>0</v>
      </c>
      <c r="AZ110" s="77">
        <f t="shared" si="69"/>
        <v>60000</v>
      </c>
      <c r="BA110" s="77">
        <f t="shared" si="69"/>
        <v>0</v>
      </c>
      <c r="BB110" s="103">
        <v>0</v>
      </c>
      <c r="BC110" s="103">
        <v>0</v>
      </c>
    </row>
    <row r="111" spans="1:55" s="11" customFormat="1" ht="30" hidden="1" x14ac:dyDescent="0.25">
      <c r="A111" s="27" t="s">
        <v>337</v>
      </c>
      <c r="B111" s="12">
        <v>51</v>
      </c>
      <c r="C111" s="12">
        <v>0</v>
      </c>
      <c r="D111" s="62" t="s">
        <v>375</v>
      </c>
      <c r="E111" s="12">
        <v>851</v>
      </c>
      <c r="F111" s="63" t="s">
        <v>401</v>
      </c>
      <c r="G111" s="62" t="s">
        <v>431</v>
      </c>
      <c r="H111" s="63" t="s">
        <v>707</v>
      </c>
      <c r="I111" s="63" t="s">
        <v>338</v>
      </c>
      <c r="J111" s="77">
        <f t="shared" si="68"/>
        <v>121770</v>
      </c>
      <c r="K111" s="77">
        <f t="shared" si="68"/>
        <v>0</v>
      </c>
      <c r="L111" s="77">
        <f t="shared" si="68"/>
        <v>121770</v>
      </c>
      <c r="M111" s="77">
        <f t="shared" si="68"/>
        <v>0</v>
      </c>
      <c r="N111" s="77">
        <f t="shared" si="68"/>
        <v>35452.28</v>
      </c>
      <c r="O111" s="77">
        <f t="shared" si="68"/>
        <v>0</v>
      </c>
      <c r="P111" s="77">
        <f t="shared" si="68"/>
        <v>35452.28</v>
      </c>
      <c r="Q111" s="77">
        <f t="shared" si="68"/>
        <v>0</v>
      </c>
      <c r="R111" s="77">
        <f t="shared" si="68"/>
        <v>157222.28</v>
      </c>
      <c r="S111" s="77">
        <f t="shared" si="68"/>
        <v>0</v>
      </c>
      <c r="T111" s="77">
        <f t="shared" si="68"/>
        <v>157222.28</v>
      </c>
      <c r="U111" s="77">
        <f t="shared" si="68"/>
        <v>0</v>
      </c>
      <c r="V111" s="77">
        <f t="shared" si="68"/>
        <v>0</v>
      </c>
      <c r="W111" s="77">
        <f t="shared" si="68"/>
        <v>0</v>
      </c>
      <c r="X111" s="77">
        <f t="shared" si="68"/>
        <v>0</v>
      </c>
      <c r="Y111" s="77">
        <f t="shared" si="68"/>
        <v>0</v>
      </c>
      <c r="Z111" s="77">
        <f t="shared" si="68"/>
        <v>157222.28</v>
      </c>
      <c r="AA111" s="77">
        <f t="shared" si="68"/>
        <v>0</v>
      </c>
      <c r="AB111" s="77">
        <f t="shared" si="68"/>
        <v>157222.28</v>
      </c>
      <c r="AC111" s="77">
        <f t="shared" si="68"/>
        <v>0</v>
      </c>
      <c r="AD111" s="77">
        <f t="shared" si="68"/>
        <v>60000</v>
      </c>
      <c r="AE111" s="77">
        <f t="shared" si="68"/>
        <v>0</v>
      </c>
      <c r="AF111" s="77">
        <f t="shared" si="68"/>
        <v>60000</v>
      </c>
      <c r="AG111" s="77">
        <f t="shared" si="68"/>
        <v>0</v>
      </c>
      <c r="AH111" s="77">
        <f t="shared" si="68"/>
        <v>0</v>
      </c>
      <c r="AI111" s="77">
        <f t="shared" si="68"/>
        <v>0</v>
      </c>
      <c r="AJ111" s="77">
        <f t="shared" si="68"/>
        <v>0</v>
      </c>
      <c r="AK111" s="77">
        <f t="shared" si="68"/>
        <v>0</v>
      </c>
      <c r="AL111" s="77">
        <f t="shared" si="68"/>
        <v>60000</v>
      </c>
      <c r="AM111" s="77">
        <f t="shared" si="68"/>
        <v>0</v>
      </c>
      <c r="AN111" s="77">
        <f t="shared" si="68"/>
        <v>60000</v>
      </c>
      <c r="AO111" s="77">
        <f t="shared" si="68"/>
        <v>0</v>
      </c>
      <c r="AP111" s="77">
        <f t="shared" si="68"/>
        <v>60000</v>
      </c>
      <c r="AQ111" s="77">
        <f t="shared" si="68"/>
        <v>0</v>
      </c>
      <c r="AR111" s="77">
        <f t="shared" si="68"/>
        <v>60000</v>
      </c>
      <c r="AS111" s="77">
        <f t="shared" si="68"/>
        <v>0</v>
      </c>
      <c r="AT111" s="77">
        <f t="shared" si="69"/>
        <v>0</v>
      </c>
      <c r="AU111" s="77">
        <f t="shared" si="69"/>
        <v>0</v>
      </c>
      <c r="AV111" s="77">
        <f t="shared" si="69"/>
        <v>0</v>
      </c>
      <c r="AW111" s="77">
        <f t="shared" si="69"/>
        <v>0</v>
      </c>
      <c r="AX111" s="77">
        <f t="shared" si="69"/>
        <v>60000</v>
      </c>
      <c r="AY111" s="77">
        <f t="shared" si="69"/>
        <v>0</v>
      </c>
      <c r="AZ111" s="77">
        <f t="shared" si="69"/>
        <v>60000</v>
      </c>
      <c r="BA111" s="77">
        <f t="shared" si="69"/>
        <v>0</v>
      </c>
      <c r="BB111" s="103">
        <v>0</v>
      </c>
      <c r="BC111" s="103">
        <v>0</v>
      </c>
    </row>
    <row r="112" spans="1:55" s="11" customFormat="1" ht="45" hidden="1" x14ac:dyDescent="0.25">
      <c r="A112" s="27" t="s">
        <v>339</v>
      </c>
      <c r="B112" s="12">
        <v>51</v>
      </c>
      <c r="C112" s="12">
        <v>0</v>
      </c>
      <c r="D112" s="62" t="s">
        <v>375</v>
      </c>
      <c r="E112" s="12">
        <v>851</v>
      </c>
      <c r="F112" s="63" t="s">
        <v>401</v>
      </c>
      <c r="G112" s="62" t="s">
        <v>431</v>
      </c>
      <c r="H112" s="63" t="s">
        <v>707</v>
      </c>
      <c r="I112" s="63" t="s">
        <v>340</v>
      </c>
      <c r="J112" s="77">
        <f>'3.ВС'!J105</f>
        <v>121770</v>
      </c>
      <c r="K112" s="77">
        <f>'3.ВС'!K105</f>
        <v>0</v>
      </c>
      <c r="L112" s="77">
        <f>'3.ВС'!L105</f>
        <v>121770</v>
      </c>
      <c r="M112" s="77">
        <f>'3.ВС'!M105</f>
        <v>0</v>
      </c>
      <c r="N112" s="77">
        <f>'3.ВС'!N105</f>
        <v>35452.28</v>
      </c>
      <c r="O112" s="77">
        <f>'3.ВС'!O105</f>
        <v>0</v>
      </c>
      <c r="P112" s="77">
        <f>'3.ВС'!P105</f>
        <v>35452.28</v>
      </c>
      <c r="Q112" s="77">
        <f>'3.ВС'!Q105</f>
        <v>0</v>
      </c>
      <c r="R112" s="77">
        <f>'3.ВС'!R105</f>
        <v>157222.28</v>
      </c>
      <c r="S112" s="77">
        <f>'3.ВС'!S105</f>
        <v>0</v>
      </c>
      <c r="T112" s="77">
        <f>'3.ВС'!T105</f>
        <v>157222.28</v>
      </c>
      <c r="U112" s="77">
        <f>'3.ВС'!U105</f>
        <v>0</v>
      </c>
      <c r="V112" s="77">
        <f>'3.ВС'!V105</f>
        <v>0</v>
      </c>
      <c r="W112" s="77">
        <f>'3.ВС'!W105</f>
        <v>0</v>
      </c>
      <c r="X112" s="77">
        <f>'3.ВС'!X105</f>
        <v>0</v>
      </c>
      <c r="Y112" s="77">
        <f>'3.ВС'!Y105</f>
        <v>0</v>
      </c>
      <c r="Z112" s="77">
        <f>'3.ВС'!Z105</f>
        <v>157222.28</v>
      </c>
      <c r="AA112" s="77">
        <f>'3.ВС'!AA105</f>
        <v>0</v>
      </c>
      <c r="AB112" s="77">
        <f>'3.ВС'!AB105</f>
        <v>157222.28</v>
      </c>
      <c r="AC112" s="77">
        <f>'3.ВС'!AC105</f>
        <v>0</v>
      </c>
      <c r="AD112" s="77">
        <f>'3.ВС'!AD105</f>
        <v>60000</v>
      </c>
      <c r="AE112" s="77">
        <f>'3.ВС'!AE105</f>
        <v>0</v>
      </c>
      <c r="AF112" s="77">
        <f>'3.ВС'!AF105</f>
        <v>60000</v>
      </c>
      <c r="AG112" s="77">
        <f>'3.ВС'!AG105</f>
        <v>0</v>
      </c>
      <c r="AH112" s="77">
        <f>'3.ВС'!AH105</f>
        <v>0</v>
      </c>
      <c r="AI112" s="77">
        <f>'3.ВС'!AI105</f>
        <v>0</v>
      </c>
      <c r="AJ112" s="77">
        <f>'3.ВС'!AJ105</f>
        <v>0</v>
      </c>
      <c r="AK112" s="77">
        <f>'3.ВС'!AK105</f>
        <v>0</v>
      </c>
      <c r="AL112" s="77">
        <f>'3.ВС'!AL105</f>
        <v>60000</v>
      </c>
      <c r="AM112" s="77">
        <f>'3.ВС'!AM105</f>
        <v>0</v>
      </c>
      <c r="AN112" s="77">
        <f>'3.ВС'!AN105</f>
        <v>60000</v>
      </c>
      <c r="AO112" s="77">
        <f>'3.ВС'!AO105</f>
        <v>0</v>
      </c>
      <c r="AP112" s="77">
        <f>'3.ВС'!AP105</f>
        <v>60000</v>
      </c>
      <c r="AQ112" s="77">
        <f>'3.ВС'!AQ105</f>
        <v>0</v>
      </c>
      <c r="AR112" s="77">
        <f>'3.ВС'!AR105</f>
        <v>60000</v>
      </c>
      <c r="AS112" s="77">
        <f>'3.ВС'!AS105</f>
        <v>0</v>
      </c>
      <c r="AT112" s="77">
        <f>'3.ВС'!AT105</f>
        <v>0</v>
      </c>
      <c r="AU112" s="77">
        <f>'3.ВС'!AU105</f>
        <v>0</v>
      </c>
      <c r="AV112" s="77">
        <f>'3.ВС'!AV105</f>
        <v>0</v>
      </c>
      <c r="AW112" s="77">
        <f>'3.ВС'!AW105</f>
        <v>0</v>
      </c>
      <c r="AX112" s="77">
        <f>'3.ВС'!AX105</f>
        <v>60000</v>
      </c>
      <c r="AY112" s="77">
        <f>'3.ВС'!AY105</f>
        <v>0</v>
      </c>
      <c r="AZ112" s="77">
        <f>'3.ВС'!AZ105</f>
        <v>60000</v>
      </c>
      <c r="BA112" s="77">
        <f>'3.ВС'!BA105</f>
        <v>0</v>
      </c>
      <c r="BB112" s="103">
        <v>0</v>
      </c>
      <c r="BC112" s="103">
        <v>0</v>
      </c>
    </row>
    <row r="113" spans="1:55" s="11" customFormat="1" ht="30" x14ac:dyDescent="0.25">
      <c r="A113" s="148" t="s">
        <v>708</v>
      </c>
      <c r="B113" s="12">
        <v>51</v>
      </c>
      <c r="C113" s="12">
        <v>0</v>
      </c>
      <c r="D113" s="63" t="s">
        <v>530</v>
      </c>
      <c r="E113" s="12"/>
      <c r="F113" s="63"/>
      <c r="G113" s="63"/>
      <c r="H113" s="63"/>
      <c r="I113" s="63"/>
      <c r="J113" s="77">
        <f t="shared" ref="J113:AT119" si="70">J114</f>
        <v>124200.34</v>
      </c>
      <c r="K113" s="77">
        <f t="shared" si="70"/>
        <v>124200.34</v>
      </c>
      <c r="L113" s="77">
        <f t="shared" si="70"/>
        <v>0</v>
      </c>
      <c r="M113" s="77">
        <f t="shared" si="70"/>
        <v>0</v>
      </c>
      <c r="N113" s="77">
        <f t="shared" si="70"/>
        <v>0</v>
      </c>
      <c r="O113" s="77">
        <f t="shared" si="70"/>
        <v>0</v>
      </c>
      <c r="P113" s="77">
        <f t="shared" si="70"/>
        <v>0</v>
      </c>
      <c r="Q113" s="77">
        <f t="shared" si="70"/>
        <v>0</v>
      </c>
      <c r="R113" s="77">
        <f t="shared" si="70"/>
        <v>124200.34</v>
      </c>
      <c r="S113" s="77">
        <f t="shared" si="70"/>
        <v>124200.34</v>
      </c>
      <c r="T113" s="77">
        <f t="shared" si="70"/>
        <v>0</v>
      </c>
      <c r="U113" s="77">
        <f t="shared" si="70"/>
        <v>0</v>
      </c>
      <c r="V113" s="77">
        <f t="shared" si="70"/>
        <v>118511.55</v>
      </c>
      <c r="W113" s="77">
        <f t="shared" si="70"/>
        <v>118511.55</v>
      </c>
      <c r="X113" s="77">
        <f t="shared" si="70"/>
        <v>0</v>
      </c>
      <c r="Y113" s="77">
        <f t="shared" si="70"/>
        <v>0</v>
      </c>
      <c r="Z113" s="77">
        <f t="shared" si="70"/>
        <v>242711.89</v>
      </c>
      <c r="AA113" s="77">
        <f t="shared" si="70"/>
        <v>242711.89</v>
      </c>
      <c r="AB113" s="77">
        <f t="shared" si="70"/>
        <v>0</v>
      </c>
      <c r="AC113" s="77">
        <f t="shared" si="70"/>
        <v>0</v>
      </c>
      <c r="AD113" s="77">
        <f t="shared" si="70"/>
        <v>117663.48</v>
      </c>
      <c r="AE113" s="77">
        <f t="shared" si="70"/>
        <v>117663.48</v>
      </c>
      <c r="AF113" s="77">
        <f t="shared" si="70"/>
        <v>0</v>
      </c>
      <c r="AG113" s="77">
        <f t="shared" si="70"/>
        <v>0</v>
      </c>
      <c r="AH113" s="77">
        <f t="shared" si="70"/>
        <v>0</v>
      </c>
      <c r="AI113" s="77">
        <f t="shared" si="70"/>
        <v>0</v>
      </c>
      <c r="AJ113" s="77">
        <f t="shared" si="70"/>
        <v>0</v>
      </c>
      <c r="AK113" s="77">
        <f t="shared" si="70"/>
        <v>0</v>
      </c>
      <c r="AL113" s="77">
        <f t="shared" si="70"/>
        <v>117663.48</v>
      </c>
      <c r="AM113" s="77">
        <f t="shared" si="70"/>
        <v>117663.48</v>
      </c>
      <c r="AN113" s="77">
        <f t="shared" si="70"/>
        <v>0</v>
      </c>
      <c r="AO113" s="77">
        <f t="shared" si="70"/>
        <v>0</v>
      </c>
      <c r="AP113" s="77">
        <f t="shared" si="70"/>
        <v>117663.48</v>
      </c>
      <c r="AQ113" s="77">
        <f t="shared" si="70"/>
        <v>117663.48</v>
      </c>
      <c r="AR113" s="77">
        <f t="shared" si="70"/>
        <v>0</v>
      </c>
      <c r="AS113" s="77">
        <f t="shared" si="70"/>
        <v>0</v>
      </c>
      <c r="AT113" s="77">
        <f t="shared" si="70"/>
        <v>0</v>
      </c>
      <c r="AU113" s="77">
        <f t="shared" ref="AT113:BA116" si="71">AU114</f>
        <v>0</v>
      </c>
      <c r="AV113" s="77">
        <f t="shared" si="71"/>
        <v>0</v>
      </c>
      <c r="AW113" s="77">
        <f t="shared" si="71"/>
        <v>0</v>
      </c>
      <c r="AX113" s="77">
        <f t="shared" si="71"/>
        <v>117663.48</v>
      </c>
      <c r="AY113" s="77">
        <f t="shared" si="71"/>
        <v>117663.48</v>
      </c>
      <c r="AZ113" s="77">
        <f t="shared" si="71"/>
        <v>0</v>
      </c>
      <c r="BA113" s="77">
        <f t="shared" si="71"/>
        <v>0</v>
      </c>
      <c r="BB113" s="103">
        <v>0</v>
      </c>
      <c r="BC113" s="103">
        <v>0</v>
      </c>
    </row>
    <row r="114" spans="1:55" s="11" customFormat="1" x14ac:dyDescent="0.25">
      <c r="A114" s="148" t="s">
        <v>325</v>
      </c>
      <c r="B114" s="74">
        <v>51</v>
      </c>
      <c r="C114" s="74">
        <v>0</v>
      </c>
      <c r="D114" s="63" t="s">
        <v>530</v>
      </c>
      <c r="E114" s="74">
        <v>851</v>
      </c>
      <c r="F114" s="63"/>
      <c r="G114" s="63"/>
      <c r="H114" s="63"/>
      <c r="I114" s="63"/>
      <c r="J114" s="122">
        <f>J115+J118</f>
        <v>124200.34</v>
      </c>
      <c r="K114" s="122">
        <f t="shared" ref="K114:AC114" si="72">K115+K118</f>
        <v>124200.34</v>
      </c>
      <c r="L114" s="122">
        <f t="shared" si="72"/>
        <v>0</v>
      </c>
      <c r="M114" s="122">
        <f t="shared" si="72"/>
        <v>0</v>
      </c>
      <c r="N114" s="122">
        <f t="shared" si="72"/>
        <v>0</v>
      </c>
      <c r="O114" s="122">
        <f t="shared" si="72"/>
        <v>0</v>
      </c>
      <c r="P114" s="122">
        <f t="shared" si="72"/>
        <v>0</v>
      </c>
      <c r="Q114" s="122">
        <f t="shared" si="72"/>
        <v>0</v>
      </c>
      <c r="R114" s="122">
        <f t="shared" si="72"/>
        <v>124200.34</v>
      </c>
      <c r="S114" s="122">
        <f t="shared" si="72"/>
        <v>124200.34</v>
      </c>
      <c r="T114" s="122">
        <f t="shared" si="72"/>
        <v>0</v>
      </c>
      <c r="U114" s="122">
        <f t="shared" si="72"/>
        <v>0</v>
      </c>
      <c r="V114" s="122">
        <f t="shared" si="72"/>
        <v>118511.55</v>
      </c>
      <c r="W114" s="122">
        <f t="shared" si="72"/>
        <v>118511.55</v>
      </c>
      <c r="X114" s="122">
        <f t="shared" si="72"/>
        <v>0</v>
      </c>
      <c r="Y114" s="122">
        <f t="shared" si="72"/>
        <v>0</v>
      </c>
      <c r="Z114" s="122">
        <f t="shared" si="72"/>
        <v>242711.89</v>
      </c>
      <c r="AA114" s="122">
        <f t="shared" si="72"/>
        <v>242711.89</v>
      </c>
      <c r="AB114" s="122">
        <f t="shared" si="72"/>
        <v>0</v>
      </c>
      <c r="AC114" s="122">
        <f t="shared" si="72"/>
        <v>0</v>
      </c>
      <c r="AD114" s="122">
        <f t="shared" si="70"/>
        <v>117663.48</v>
      </c>
      <c r="AE114" s="122">
        <f t="shared" si="70"/>
        <v>117663.48</v>
      </c>
      <c r="AF114" s="122">
        <f t="shared" si="70"/>
        <v>0</v>
      </c>
      <c r="AG114" s="122">
        <f t="shared" si="70"/>
        <v>0</v>
      </c>
      <c r="AH114" s="122">
        <f t="shared" si="70"/>
        <v>0</v>
      </c>
      <c r="AI114" s="122">
        <f t="shared" si="70"/>
        <v>0</v>
      </c>
      <c r="AJ114" s="122">
        <f t="shared" si="70"/>
        <v>0</v>
      </c>
      <c r="AK114" s="122">
        <f t="shared" si="70"/>
        <v>0</v>
      </c>
      <c r="AL114" s="122">
        <f t="shared" si="70"/>
        <v>117663.48</v>
      </c>
      <c r="AM114" s="122">
        <f t="shared" si="70"/>
        <v>117663.48</v>
      </c>
      <c r="AN114" s="122">
        <f t="shared" si="70"/>
        <v>0</v>
      </c>
      <c r="AO114" s="122">
        <f t="shared" si="70"/>
        <v>0</v>
      </c>
      <c r="AP114" s="122">
        <f t="shared" si="70"/>
        <v>117663.48</v>
      </c>
      <c r="AQ114" s="122">
        <f t="shared" si="70"/>
        <v>117663.48</v>
      </c>
      <c r="AR114" s="122">
        <f t="shared" si="70"/>
        <v>0</v>
      </c>
      <c r="AS114" s="122">
        <f t="shared" si="70"/>
        <v>0</v>
      </c>
      <c r="AT114" s="122">
        <f t="shared" si="71"/>
        <v>0</v>
      </c>
      <c r="AU114" s="122">
        <f t="shared" si="71"/>
        <v>0</v>
      </c>
      <c r="AV114" s="122">
        <f t="shared" si="71"/>
        <v>0</v>
      </c>
      <c r="AW114" s="122">
        <f t="shared" si="71"/>
        <v>0</v>
      </c>
      <c r="AX114" s="122">
        <f t="shared" si="71"/>
        <v>117663.48</v>
      </c>
      <c r="AY114" s="122">
        <f t="shared" si="71"/>
        <v>117663.48</v>
      </c>
      <c r="AZ114" s="122">
        <f t="shared" si="71"/>
        <v>0</v>
      </c>
      <c r="BA114" s="122">
        <f t="shared" si="71"/>
        <v>0</v>
      </c>
      <c r="BB114" s="103">
        <v>0</v>
      </c>
      <c r="BC114" s="103">
        <v>0</v>
      </c>
    </row>
    <row r="115" spans="1:55" s="11" customFormat="1" ht="135" x14ac:dyDescent="0.25">
      <c r="A115" s="148" t="s">
        <v>415</v>
      </c>
      <c r="B115" s="74">
        <v>51</v>
      </c>
      <c r="C115" s="74">
        <v>0</v>
      </c>
      <c r="D115" s="63" t="s">
        <v>530</v>
      </c>
      <c r="E115" s="12">
        <v>851</v>
      </c>
      <c r="F115" s="63" t="s">
        <v>330</v>
      </c>
      <c r="G115" s="63" t="s">
        <v>375</v>
      </c>
      <c r="H115" s="63" t="s">
        <v>709</v>
      </c>
      <c r="I115" s="63"/>
      <c r="J115" s="77">
        <f>J116</f>
        <v>124200.34</v>
      </c>
      <c r="K115" s="77">
        <f t="shared" si="70"/>
        <v>124200.34</v>
      </c>
      <c r="L115" s="77">
        <f t="shared" si="70"/>
        <v>0</v>
      </c>
      <c r="M115" s="77">
        <f t="shared" si="70"/>
        <v>0</v>
      </c>
      <c r="N115" s="77">
        <f t="shared" si="70"/>
        <v>0</v>
      </c>
      <c r="O115" s="77">
        <f t="shared" si="70"/>
        <v>0</v>
      </c>
      <c r="P115" s="77">
        <f t="shared" si="70"/>
        <v>0</v>
      </c>
      <c r="Q115" s="77">
        <f t="shared" si="70"/>
        <v>0</v>
      </c>
      <c r="R115" s="77">
        <f t="shared" si="70"/>
        <v>124200.34</v>
      </c>
      <c r="S115" s="77">
        <f t="shared" si="70"/>
        <v>124200.34</v>
      </c>
      <c r="T115" s="77">
        <f t="shared" si="70"/>
        <v>0</v>
      </c>
      <c r="U115" s="77">
        <f t="shared" si="70"/>
        <v>0</v>
      </c>
      <c r="V115" s="77">
        <f t="shared" si="70"/>
        <v>118511.55</v>
      </c>
      <c r="W115" s="77">
        <f t="shared" si="70"/>
        <v>118511.55</v>
      </c>
      <c r="X115" s="77">
        <f t="shared" si="70"/>
        <v>0</v>
      </c>
      <c r="Y115" s="77">
        <f t="shared" si="70"/>
        <v>0</v>
      </c>
      <c r="Z115" s="77">
        <f t="shared" si="70"/>
        <v>242711.89</v>
      </c>
      <c r="AA115" s="77">
        <f t="shared" si="70"/>
        <v>242711.89</v>
      </c>
      <c r="AB115" s="77">
        <f t="shared" si="70"/>
        <v>0</v>
      </c>
      <c r="AC115" s="77">
        <f t="shared" si="70"/>
        <v>0</v>
      </c>
      <c r="AD115" s="77">
        <f t="shared" si="70"/>
        <v>117663.48</v>
      </c>
      <c r="AE115" s="77">
        <f t="shared" si="70"/>
        <v>117663.48</v>
      </c>
      <c r="AF115" s="77">
        <f t="shared" si="70"/>
        <v>0</v>
      </c>
      <c r="AG115" s="77">
        <f t="shared" si="70"/>
        <v>0</v>
      </c>
      <c r="AH115" s="77">
        <f t="shared" si="70"/>
        <v>0</v>
      </c>
      <c r="AI115" s="77">
        <f t="shared" si="70"/>
        <v>0</v>
      </c>
      <c r="AJ115" s="77">
        <f t="shared" si="70"/>
        <v>0</v>
      </c>
      <c r="AK115" s="77">
        <f t="shared" si="70"/>
        <v>0</v>
      </c>
      <c r="AL115" s="77">
        <f t="shared" si="70"/>
        <v>117663.48</v>
      </c>
      <c r="AM115" s="77">
        <f t="shared" si="70"/>
        <v>117663.48</v>
      </c>
      <c r="AN115" s="77">
        <f t="shared" si="70"/>
        <v>0</v>
      </c>
      <c r="AO115" s="77">
        <f t="shared" si="70"/>
        <v>0</v>
      </c>
      <c r="AP115" s="77">
        <f t="shared" si="70"/>
        <v>117663.48</v>
      </c>
      <c r="AQ115" s="77">
        <f t="shared" si="70"/>
        <v>117663.48</v>
      </c>
      <c r="AR115" s="77">
        <f t="shared" si="70"/>
        <v>0</v>
      </c>
      <c r="AS115" s="77">
        <f t="shared" si="70"/>
        <v>0</v>
      </c>
      <c r="AT115" s="77">
        <f t="shared" si="71"/>
        <v>0</v>
      </c>
      <c r="AU115" s="77">
        <f t="shared" si="71"/>
        <v>0</v>
      </c>
      <c r="AV115" s="77">
        <f t="shared" si="71"/>
        <v>0</v>
      </c>
      <c r="AW115" s="77">
        <f t="shared" si="71"/>
        <v>0</v>
      </c>
      <c r="AX115" s="77">
        <f t="shared" si="71"/>
        <v>117663.48</v>
      </c>
      <c r="AY115" s="77">
        <f t="shared" si="71"/>
        <v>117663.48</v>
      </c>
      <c r="AZ115" s="77">
        <f t="shared" si="71"/>
        <v>0</v>
      </c>
      <c r="BA115" s="77">
        <f t="shared" si="71"/>
        <v>0</v>
      </c>
      <c r="BB115" s="103">
        <v>0</v>
      </c>
      <c r="BC115" s="103">
        <v>0</v>
      </c>
    </row>
    <row r="116" spans="1:55" s="11" customFormat="1" ht="30" x14ac:dyDescent="0.25">
      <c r="A116" s="27" t="s">
        <v>337</v>
      </c>
      <c r="B116" s="74">
        <v>51</v>
      </c>
      <c r="C116" s="74">
        <v>0</v>
      </c>
      <c r="D116" s="63" t="s">
        <v>530</v>
      </c>
      <c r="E116" s="12">
        <v>851</v>
      </c>
      <c r="F116" s="63" t="s">
        <v>330</v>
      </c>
      <c r="G116" s="63" t="s">
        <v>375</v>
      </c>
      <c r="H116" s="63" t="s">
        <v>709</v>
      </c>
      <c r="I116" s="63" t="s">
        <v>338</v>
      </c>
      <c r="J116" s="77">
        <f t="shared" si="70"/>
        <v>124200.34</v>
      </c>
      <c r="K116" s="77">
        <f t="shared" si="70"/>
        <v>124200.34</v>
      </c>
      <c r="L116" s="77">
        <f t="shared" si="70"/>
        <v>0</v>
      </c>
      <c r="M116" s="77">
        <f t="shared" si="70"/>
        <v>0</v>
      </c>
      <c r="N116" s="77">
        <f t="shared" si="70"/>
        <v>0</v>
      </c>
      <c r="O116" s="77">
        <f t="shared" si="70"/>
        <v>0</v>
      </c>
      <c r="P116" s="77">
        <f t="shared" si="70"/>
        <v>0</v>
      </c>
      <c r="Q116" s="77">
        <f t="shared" si="70"/>
        <v>0</v>
      </c>
      <c r="R116" s="77">
        <f t="shared" si="70"/>
        <v>124200.34</v>
      </c>
      <c r="S116" s="77">
        <f t="shared" si="70"/>
        <v>124200.34</v>
      </c>
      <c r="T116" s="77">
        <f t="shared" si="70"/>
        <v>0</v>
      </c>
      <c r="U116" s="77">
        <f t="shared" si="70"/>
        <v>0</v>
      </c>
      <c r="V116" s="77">
        <f t="shared" si="70"/>
        <v>118511.55</v>
      </c>
      <c r="W116" s="77">
        <f t="shared" si="70"/>
        <v>118511.55</v>
      </c>
      <c r="X116" s="77">
        <f t="shared" si="70"/>
        <v>0</v>
      </c>
      <c r="Y116" s="77">
        <f t="shared" si="70"/>
        <v>0</v>
      </c>
      <c r="Z116" s="77">
        <f t="shared" si="70"/>
        <v>242711.89</v>
      </c>
      <c r="AA116" s="77">
        <f t="shared" si="70"/>
        <v>242711.89</v>
      </c>
      <c r="AB116" s="77">
        <f t="shared" si="70"/>
        <v>0</v>
      </c>
      <c r="AC116" s="77">
        <f t="shared" si="70"/>
        <v>0</v>
      </c>
      <c r="AD116" s="77">
        <f t="shared" si="70"/>
        <v>117663.48</v>
      </c>
      <c r="AE116" s="77">
        <f t="shared" si="70"/>
        <v>117663.48</v>
      </c>
      <c r="AF116" s="77">
        <f t="shared" si="70"/>
        <v>0</v>
      </c>
      <c r="AG116" s="77">
        <f t="shared" si="70"/>
        <v>0</v>
      </c>
      <c r="AH116" s="77">
        <f t="shared" si="70"/>
        <v>0</v>
      </c>
      <c r="AI116" s="77">
        <f t="shared" si="70"/>
        <v>0</v>
      </c>
      <c r="AJ116" s="77">
        <f t="shared" si="70"/>
        <v>0</v>
      </c>
      <c r="AK116" s="77">
        <f t="shared" si="70"/>
        <v>0</v>
      </c>
      <c r="AL116" s="77">
        <f t="shared" si="70"/>
        <v>117663.48</v>
      </c>
      <c r="AM116" s="77">
        <f t="shared" si="70"/>
        <v>117663.48</v>
      </c>
      <c r="AN116" s="77">
        <f t="shared" si="70"/>
        <v>0</v>
      </c>
      <c r="AO116" s="77">
        <f t="shared" si="70"/>
        <v>0</v>
      </c>
      <c r="AP116" s="77">
        <f t="shared" si="70"/>
        <v>117663.48</v>
      </c>
      <c r="AQ116" s="77">
        <f t="shared" si="70"/>
        <v>117663.48</v>
      </c>
      <c r="AR116" s="77">
        <f t="shared" si="70"/>
        <v>0</v>
      </c>
      <c r="AS116" s="77">
        <f t="shared" si="70"/>
        <v>0</v>
      </c>
      <c r="AT116" s="77">
        <f t="shared" si="71"/>
        <v>0</v>
      </c>
      <c r="AU116" s="77">
        <f t="shared" si="71"/>
        <v>0</v>
      </c>
      <c r="AV116" s="77">
        <f t="shared" si="71"/>
        <v>0</v>
      </c>
      <c r="AW116" s="77">
        <f t="shared" si="71"/>
        <v>0</v>
      </c>
      <c r="AX116" s="77">
        <f t="shared" si="71"/>
        <v>117663.48</v>
      </c>
      <c r="AY116" s="77">
        <f t="shared" si="71"/>
        <v>117663.48</v>
      </c>
      <c r="AZ116" s="77">
        <f t="shared" si="71"/>
        <v>0</v>
      </c>
      <c r="BA116" s="77">
        <f t="shared" si="71"/>
        <v>0</v>
      </c>
      <c r="BB116" s="103">
        <v>0</v>
      </c>
      <c r="BC116" s="103">
        <v>0</v>
      </c>
    </row>
    <row r="117" spans="1:55" s="11" customFormat="1" ht="45" x14ac:dyDescent="0.25">
      <c r="A117" s="27" t="s">
        <v>339</v>
      </c>
      <c r="B117" s="74">
        <v>51</v>
      </c>
      <c r="C117" s="74">
        <v>0</v>
      </c>
      <c r="D117" s="63" t="s">
        <v>530</v>
      </c>
      <c r="E117" s="12">
        <v>851</v>
      </c>
      <c r="F117" s="63" t="s">
        <v>330</v>
      </c>
      <c r="G117" s="63" t="s">
        <v>375</v>
      </c>
      <c r="H117" s="63" t="s">
        <v>709</v>
      </c>
      <c r="I117" s="63" t="s">
        <v>340</v>
      </c>
      <c r="J117" s="77">
        <f>'3.ВС'!J110</f>
        <v>124200.34</v>
      </c>
      <c r="K117" s="77">
        <f>'3.ВС'!K110</f>
        <v>124200.34</v>
      </c>
      <c r="L117" s="77">
        <f>'3.ВС'!L110</f>
        <v>0</v>
      </c>
      <c r="M117" s="77">
        <f>'3.ВС'!M110</f>
        <v>0</v>
      </c>
      <c r="N117" s="77">
        <f>'3.ВС'!N110</f>
        <v>0</v>
      </c>
      <c r="O117" s="77">
        <f>'3.ВС'!O110</f>
        <v>0</v>
      </c>
      <c r="P117" s="77">
        <f>'3.ВС'!P110</f>
        <v>0</v>
      </c>
      <c r="Q117" s="77">
        <f>'3.ВС'!Q110</f>
        <v>0</v>
      </c>
      <c r="R117" s="77">
        <f>'3.ВС'!R110</f>
        <v>124200.34</v>
      </c>
      <c r="S117" s="77">
        <f>'3.ВС'!S110</f>
        <v>124200.34</v>
      </c>
      <c r="T117" s="77">
        <f>'3.ВС'!T110</f>
        <v>0</v>
      </c>
      <c r="U117" s="77">
        <f>'3.ВС'!U110</f>
        <v>0</v>
      </c>
      <c r="V117" s="77">
        <f>'3.ВС'!V110</f>
        <v>118511.55</v>
      </c>
      <c r="W117" s="77">
        <f>'3.ВС'!W110</f>
        <v>118511.55</v>
      </c>
      <c r="X117" s="77">
        <f>'3.ВС'!X110</f>
        <v>0</v>
      </c>
      <c r="Y117" s="77">
        <f>'3.ВС'!Y110</f>
        <v>0</v>
      </c>
      <c r="Z117" s="77">
        <f>'3.ВС'!Z110</f>
        <v>242711.89</v>
      </c>
      <c r="AA117" s="77">
        <f>'3.ВС'!AA110</f>
        <v>242711.89</v>
      </c>
      <c r="AB117" s="77">
        <f>'3.ВС'!AB110</f>
        <v>0</v>
      </c>
      <c r="AC117" s="77">
        <f>'3.ВС'!AC110</f>
        <v>0</v>
      </c>
      <c r="AD117" s="77">
        <f>'3.ВС'!AD110</f>
        <v>117663.48</v>
      </c>
      <c r="AE117" s="77">
        <f>'3.ВС'!AE110</f>
        <v>117663.48</v>
      </c>
      <c r="AF117" s="77">
        <f>'3.ВС'!AF110</f>
        <v>0</v>
      </c>
      <c r="AG117" s="77">
        <f>'3.ВС'!AG110</f>
        <v>0</v>
      </c>
      <c r="AH117" s="77">
        <f>'3.ВС'!AH110</f>
        <v>0</v>
      </c>
      <c r="AI117" s="77">
        <f>'3.ВС'!AI110</f>
        <v>0</v>
      </c>
      <c r="AJ117" s="77">
        <f>'3.ВС'!AJ110</f>
        <v>0</v>
      </c>
      <c r="AK117" s="77">
        <f>'3.ВС'!AK110</f>
        <v>0</v>
      </c>
      <c r="AL117" s="77">
        <f>'3.ВС'!AL110</f>
        <v>117663.48</v>
      </c>
      <c r="AM117" s="77">
        <f>'3.ВС'!AM110</f>
        <v>117663.48</v>
      </c>
      <c r="AN117" s="77">
        <f>'3.ВС'!AN110</f>
        <v>0</v>
      </c>
      <c r="AO117" s="77">
        <f>'3.ВС'!AO110</f>
        <v>0</v>
      </c>
      <c r="AP117" s="77">
        <f>'3.ВС'!AP110</f>
        <v>117663.48</v>
      </c>
      <c r="AQ117" s="77">
        <f>'3.ВС'!AQ110</f>
        <v>117663.48</v>
      </c>
      <c r="AR117" s="77">
        <f>'3.ВС'!AR110</f>
        <v>0</v>
      </c>
      <c r="AS117" s="77">
        <f>'3.ВС'!AS110</f>
        <v>0</v>
      </c>
      <c r="AT117" s="77">
        <f>'3.ВС'!AT110</f>
        <v>0</v>
      </c>
      <c r="AU117" s="77">
        <f>'3.ВС'!AU110</f>
        <v>0</v>
      </c>
      <c r="AV117" s="77">
        <f>'3.ВС'!AV110</f>
        <v>0</v>
      </c>
      <c r="AW117" s="77">
        <f>'3.ВС'!AW110</f>
        <v>0</v>
      </c>
      <c r="AX117" s="77">
        <f>'3.ВС'!AX110</f>
        <v>117663.48</v>
      </c>
      <c r="AY117" s="77">
        <f>'3.ВС'!AY110</f>
        <v>117663.48</v>
      </c>
      <c r="AZ117" s="77">
        <f>'3.ВС'!AZ110</f>
        <v>0</v>
      </c>
      <c r="BA117" s="77">
        <f>'3.ВС'!BA110</f>
        <v>0</v>
      </c>
      <c r="BB117" s="103">
        <v>0</v>
      </c>
      <c r="BC117" s="103">
        <v>0</v>
      </c>
    </row>
    <row r="118" spans="1:55" s="11" customFormat="1" ht="49.5" hidden="1" customHeight="1" x14ac:dyDescent="0.25">
      <c r="A118" s="61" t="s">
        <v>417</v>
      </c>
      <c r="B118" s="74">
        <v>51</v>
      </c>
      <c r="C118" s="74">
        <v>0</v>
      </c>
      <c r="D118" s="63" t="s">
        <v>530</v>
      </c>
      <c r="E118" s="12">
        <v>851</v>
      </c>
      <c r="F118" s="63" t="s">
        <v>330</v>
      </c>
      <c r="G118" s="63" t="s">
        <v>375</v>
      </c>
      <c r="H118" s="63" t="s">
        <v>710</v>
      </c>
      <c r="I118" s="63"/>
      <c r="J118" s="77">
        <f t="shared" si="70"/>
        <v>0</v>
      </c>
      <c r="K118" s="77">
        <f t="shared" si="70"/>
        <v>0</v>
      </c>
      <c r="L118" s="77">
        <f t="shared" si="70"/>
        <v>0</v>
      </c>
      <c r="M118" s="77">
        <f t="shared" si="70"/>
        <v>0</v>
      </c>
      <c r="N118" s="77">
        <f t="shared" si="70"/>
        <v>0</v>
      </c>
      <c r="O118" s="77">
        <f t="shared" si="70"/>
        <v>0</v>
      </c>
      <c r="P118" s="77">
        <f t="shared" si="70"/>
        <v>0</v>
      </c>
      <c r="Q118" s="77">
        <f t="shared" si="70"/>
        <v>0</v>
      </c>
      <c r="R118" s="77">
        <f t="shared" si="70"/>
        <v>0</v>
      </c>
      <c r="S118" s="77">
        <f t="shared" si="70"/>
        <v>0</v>
      </c>
      <c r="T118" s="77">
        <f t="shared" si="70"/>
        <v>0</v>
      </c>
      <c r="U118" s="77">
        <f t="shared" si="70"/>
        <v>0</v>
      </c>
      <c r="V118" s="77">
        <f t="shared" si="70"/>
        <v>0</v>
      </c>
      <c r="W118" s="77">
        <f t="shared" si="70"/>
        <v>0</v>
      </c>
      <c r="X118" s="77">
        <f t="shared" si="70"/>
        <v>0</v>
      </c>
      <c r="Y118" s="77">
        <f t="shared" si="70"/>
        <v>0</v>
      </c>
      <c r="Z118" s="77">
        <f t="shared" si="70"/>
        <v>0</v>
      </c>
      <c r="AA118" s="77">
        <f t="shared" si="70"/>
        <v>0</v>
      </c>
      <c r="AB118" s="77">
        <f t="shared" si="70"/>
        <v>0</v>
      </c>
      <c r="AC118" s="77">
        <f t="shared" si="70"/>
        <v>0</v>
      </c>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103">
        <v>0</v>
      </c>
      <c r="BC118" s="103">
        <v>0</v>
      </c>
    </row>
    <row r="119" spans="1:55" s="11" customFormat="1" ht="47.25" hidden="1" customHeight="1" x14ac:dyDescent="0.25">
      <c r="A119" s="61" t="s">
        <v>337</v>
      </c>
      <c r="B119" s="74">
        <v>51</v>
      </c>
      <c r="C119" s="74">
        <v>0</v>
      </c>
      <c r="D119" s="63" t="s">
        <v>530</v>
      </c>
      <c r="E119" s="12">
        <v>851</v>
      </c>
      <c r="F119" s="63" t="s">
        <v>330</v>
      </c>
      <c r="G119" s="63" t="s">
        <v>375</v>
      </c>
      <c r="H119" s="63" t="s">
        <v>710</v>
      </c>
      <c r="I119" s="63" t="s">
        <v>338</v>
      </c>
      <c r="J119" s="77">
        <f t="shared" si="70"/>
        <v>0</v>
      </c>
      <c r="K119" s="77">
        <f t="shared" si="70"/>
        <v>0</v>
      </c>
      <c r="L119" s="77">
        <f t="shared" si="70"/>
        <v>0</v>
      </c>
      <c r="M119" s="77">
        <f t="shared" si="70"/>
        <v>0</v>
      </c>
      <c r="N119" s="77">
        <f t="shared" si="70"/>
        <v>0</v>
      </c>
      <c r="O119" s="77">
        <f t="shared" si="70"/>
        <v>0</v>
      </c>
      <c r="P119" s="77">
        <f t="shared" si="70"/>
        <v>0</v>
      </c>
      <c r="Q119" s="77">
        <f t="shared" si="70"/>
        <v>0</v>
      </c>
      <c r="R119" s="77">
        <f t="shared" si="70"/>
        <v>0</v>
      </c>
      <c r="S119" s="77">
        <f t="shared" si="70"/>
        <v>0</v>
      </c>
      <c r="T119" s="77">
        <f t="shared" si="70"/>
        <v>0</v>
      </c>
      <c r="U119" s="77">
        <f t="shared" si="70"/>
        <v>0</v>
      </c>
      <c r="V119" s="77">
        <f t="shared" si="70"/>
        <v>0</v>
      </c>
      <c r="W119" s="77">
        <f t="shared" si="70"/>
        <v>0</v>
      </c>
      <c r="X119" s="77">
        <f t="shared" si="70"/>
        <v>0</v>
      </c>
      <c r="Y119" s="77">
        <f t="shared" si="70"/>
        <v>0</v>
      </c>
      <c r="Z119" s="77">
        <f t="shared" si="70"/>
        <v>0</v>
      </c>
      <c r="AA119" s="77">
        <f t="shared" si="70"/>
        <v>0</v>
      </c>
      <c r="AB119" s="77">
        <f t="shared" si="70"/>
        <v>0</v>
      </c>
      <c r="AC119" s="77">
        <f t="shared" si="70"/>
        <v>0</v>
      </c>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103">
        <v>0</v>
      </c>
      <c r="BC119" s="103">
        <v>0</v>
      </c>
    </row>
    <row r="120" spans="1:55" s="11" customFormat="1" ht="45" hidden="1" x14ac:dyDescent="0.25">
      <c r="A120" s="61" t="s">
        <v>339</v>
      </c>
      <c r="B120" s="74">
        <v>51</v>
      </c>
      <c r="C120" s="74">
        <v>0</v>
      </c>
      <c r="D120" s="63" t="s">
        <v>530</v>
      </c>
      <c r="E120" s="12">
        <v>851</v>
      </c>
      <c r="F120" s="63" t="s">
        <v>330</v>
      </c>
      <c r="G120" s="63" t="s">
        <v>375</v>
      </c>
      <c r="H120" s="63" t="s">
        <v>710</v>
      </c>
      <c r="I120" s="63" t="s">
        <v>340</v>
      </c>
      <c r="J120" s="77">
        <f>'3.ВС'!J113</f>
        <v>0</v>
      </c>
      <c r="K120" s="77">
        <f>'3.ВС'!K113</f>
        <v>0</v>
      </c>
      <c r="L120" s="77">
        <f>'3.ВС'!L113</f>
        <v>0</v>
      </c>
      <c r="M120" s="77">
        <f>'3.ВС'!M113</f>
        <v>0</v>
      </c>
      <c r="N120" s="77">
        <f>'3.ВС'!N113</f>
        <v>0</v>
      </c>
      <c r="O120" s="77">
        <f>'3.ВС'!O113</f>
        <v>0</v>
      </c>
      <c r="P120" s="77">
        <f>'3.ВС'!P113</f>
        <v>0</v>
      </c>
      <c r="Q120" s="77">
        <f>'3.ВС'!Q113</f>
        <v>0</v>
      </c>
      <c r="R120" s="77">
        <f>'3.ВС'!R113</f>
        <v>0</v>
      </c>
      <c r="S120" s="77">
        <f>'3.ВС'!S113</f>
        <v>0</v>
      </c>
      <c r="T120" s="77">
        <f>'3.ВС'!T113</f>
        <v>0</v>
      </c>
      <c r="U120" s="77">
        <f>'3.ВС'!U113</f>
        <v>0</v>
      </c>
      <c r="V120" s="77">
        <f>'3.ВС'!V113</f>
        <v>0</v>
      </c>
      <c r="W120" s="77">
        <f>'3.ВС'!W113</f>
        <v>0</v>
      </c>
      <c r="X120" s="77">
        <f>'3.ВС'!X113</f>
        <v>0</v>
      </c>
      <c r="Y120" s="77">
        <f>'3.ВС'!Y113</f>
        <v>0</v>
      </c>
      <c r="Z120" s="77">
        <f>'3.ВС'!Z113</f>
        <v>0</v>
      </c>
      <c r="AA120" s="77">
        <f>'3.ВС'!AA113</f>
        <v>0</v>
      </c>
      <c r="AB120" s="77">
        <f>'3.ВС'!AB113</f>
        <v>0</v>
      </c>
      <c r="AC120" s="77">
        <f>'3.ВС'!AC113</f>
        <v>0</v>
      </c>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103">
        <v>0</v>
      </c>
      <c r="BC120" s="103">
        <v>0</v>
      </c>
    </row>
    <row r="121" spans="1:55" s="120" customFormat="1" ht="30" x14ac:dyDescent="0.25">
      <c r="A121" s="148" t="s">
        <v>711</v>
      </c>
      <c r="B121" s="12">
        <v>51</v>
      </c>
      <c r="C121" s="12">
        <v>0</v>
      </c>
      <c r="D121" s="62" t="s">
        <v>477</v>
      </c>
      <c r="E121" s="12"/>
      <c r="F121" s="62"/>
      <c r="G121" s="62"/>
      <c r="H121" s="62"/>
      <c r="I121" s="62"/>
      <c r="J121" s="150">
        <f t="shared" ref="J121:BA121" si="73">J122</f>
        <v>3200000</v>
      </c>
      <c r="K121" s="150">
        <f t="shared" si="73"/>
        <v>0</v>
      </c>
      <c r="L121" s="150">
        <f t="shared" si="73"/>
        <v>3200000</v>
      </c>
      <c r="M121" s="150">
        <f t="shared" si="73"/>
        <v>0</v>
      </c>
      <c r="N121" s="150">
        <f t="shared" si="73"/>
        <v>0</v>
      </c>
      <c r="O121" s="150">
        <f t="shared" si="73"/>
        <v>0</v>
      </c>
      <c r="P121" s="150">
        <f t="shared" si="73"/>
        <v>0</v>
      </c>
      <c r="Q121" s="150">
        <f t="shared" si="73"/>
        <v>0</v>
      </c>
      <c r="R121" s="150">
        <f t="shared" si="73"/>
        <v>3200000</v>
      </c>
      <c r="S121" s="150">
        <f t="shared" si="73"/>
        <v>0</v>
      </c>
      <c r="T121" s="150">
        <f t="shared" si="73"/>
        <v>3200000</v>
      </c>
      <c r="U121" s="150">
        <f t="shared" si="73"/>
        <v>0</v>
      </c>
      <c r="V121" s="150">
        <f t="shared" si="73"/>
        <v>1355000</v>
      </c>
      <c r="W121" s="150">
        <f t="shared" si="73"/>
        <v>1355000</v>
      </c>
      <c r="X121" s="150">
        <f t="shared" si="73"/>
        <v>0</v>
      </c>
      <c r="Y121" s="150">
        <f t="shared" si="73"/>
        <v>0</v>
      </c>
      <c r="Z121" s="150">
        <f t="shared" si="73"/>
        <v>4555000</v>
      </c>
      <c r="AA121" s="150">
        <f t="shared" si="73"/>
        <v>1355000</v>
      </c>
      <c r="AB121" s="150">
        <f t="shared" si="73"/>
        <v>3200000</v>
      </c>
      <c r="AC121" s="150">
        <f t="shared" si="73"/>
        <v>0</v>
      </c>
      <c r="AD121" s="150">
        <f t="shared" si="73"/>
        <v>1323000</v>
      </c>
      <c r="AE121" s="150">
        <f t="shared" si="73"/>
        <v>0</v>
      </c>
      <c r="AF121" s="150">
        <f t="shared" si="73"/>
        <v>1323000</v>
      </c>
      <c r="AG121" s="150">
        <f t="shared" si="73"/>
        <v>0</v>
      </c>
      <c r="AH121" s="150">
        <f t="shared" si="73"/>
        <v>0</v>
      </c>
      <c r="AI121" s="150">
        <f t="shared" si="73"/>
        <v>0</v>
      </c>
      <c r="AJ121" s="150">
        <f t="shared" si="73"/>
        <v>0</v>
      </c>
      <c r="AK121" s="150">
        <f t="shared" si="73"/>
        <v>0</v>
      </c>
      <c r="AL121" s="150">
        <f t="shared" si="73"/>
        <v>1323000</v>
      </c>
      <c r="AM121" s="150">
        <f t="shared" si="73"/>
        <v>0</v>
      </c>
      <c r="AN121" s="150">
        <f t="shared" si="73"/>
        <v>1323000</v>
      </c>
      <c r="AO121" s="150">
        <f t="shared" si="73"/>
        <v>0</v>
      </c>
      <c r="AP121" s="150">
        <f t="shared" si="73"/>
        <v>1323000</v>
      </c>
      <c r="AQ121" s="150">
        <f t="shared" si="73"/>
        <v>0</v>
      </c>
      <c r="AR121" s="150">
        <f t="shared" si="73"/>
        <v>1323000</v>
      </c>
      <c r="AS121" s="150">
        <f t="shared" si="73"/>
        <v>0</v>
      </c>
      <c r="AT121" s="150">
        <f t="shared" si="73"/>
        <v>0</v>
      </c>
      <c r="AU121" s="150">
        <f t="shared" si="73"/>
        <v>0</v>
      </c>
      <c r="AV121" s="150">
        <f t="shared" si="73"/>
        <v>0</v>
      </c>
      <c r="AW121" s="150">
        <f t="shared" si="73"/>
        <v>0</v>
      </c>
      <c r="AX121" s="150">
        <f t="shared" si="73"/>
        <v>1323000</v>
      </c>
      <c r="AY121" s="150">
        <f t="shared" si="73"/>
        <v>0</v>
      </c>
      <c r="AZ121" s="150">
        <f t="shared" si="73"/>
        <v>1323000</v>
      </c>
      <c r="BA121" s="150">
        <f t="shared" si="73"/>
        <v>0</v>
      </c>
      <c r="BB121" s="103">
        <v>0</v>
      </c>
      <c r="BC121" s="103">
        <v>0</v>
      </c>
    </row>
    <row r="122" spans="1:55" s="120" customFormat="1" x14ac:dyDescent="0.25">
      <c r="A122" s="148" t="s">
        <v>325</v>
      </c>
      <c r="B122" s="12">
        <v>51</v>
      </c>
      <c r="C122" s="12">
        <v>0</v>
      </c>
      <c r="D122" s="62" t="s">
        <v>477</v>
      </c>
      <c r="E122" s="74">
        <v>851</v>
      </c>
      <c r="F122" s="62"/>
      <c r="G122" s="62"/>
      <c r="H122" s="62"/>
      <c r="I122" s="62"/>
      <c r="J122" s="150">
        <f t="shared" ref="J122:BA122" si="74">J126+J129</f>
        <v>3200000</v>
      </c>
      <c r="K122" s="150">
        <f t="shared" si="74"/>
        <v>0</v>
      </c>
      <c r="L122" s="150">
        <f t="shared" si="74"/>
        <v>3200000</v>
      </c>
      <c r="M122" s="150">
        <f t="shared" si="74"/>
        <v>0</v>
      </c>
      <c r="N122" s="150">
        <f t="shared" si="74"/>
        <v>0</v>
      </c>
      <c r="O122" s="150">
        <f t="shared" si="74"/>
        <v>0</v>
      </c>
      <c r="P122" s="150">
        <f t="shared" si="74"/>
        <v>0</v>
      </c>
      <c r="Q122" s="150">
        <f t="shared" si="74"/>
        <v>0</v>
      </c>
      <c r="R122" s="150">
        <f>R123+R126+R129</f>
        <v>3200000</v>
      </c>
      <c r="S122" s="150">
        <f t="shared" ref="S122:AC122" si="75">S123+S126+S129</f>
        <v>0</v>
      </c>
      <c r="T122" s="150">
        <f t="shared" si="75"/>
        <v>3200000</v>
      </c>
      <c r="U122" s="150">
        <f t="shared" si="75"/>
        <v>0</v>
      </c>
      <c r="V122" s="150">
        <f t="shared" si="75"/>
        <v>1355000</v>
      </c>
      <c r="W122" s="150">
        <f t="shared" si="75"/>
        <v>1355000</v>
      </c>
      <c r="X122" s="150">
        <f t="shared" si="75"/>
        <v>0</v>
      </c>
      <c r="Y122" s="150">
        <f t="shared" si="75"/>
        <v>0</v>
      </c>
      <c r="Z122" s="150">
        <f t="shared" si="75"/>
        <v>4555000</v>
      </c>
      <c r="AA122" s="150">
        <f t="shared" si="75"/>
        <v>1355000</v>
      </c>
      <c r="AB122" s="150">
        <f t="shared" si="75"/>
        <v>3200000</v>
      </c>
      <c r="AC122" s="150">
        <f t="shared" si="75"/>
        <v>0</v>
      </c>
      <c r="AD122" s="150">
        <f t="shared" si="74"/>
        <v>1323000</v>
      </c>
      <c r="AE122" s="150">
        <f t="shared" si="74"/>
        <v>0</v>
      </c>
      <c r="AF122" s="150">
        <f t="shared" si="74"/>
        <v>1323000</v>
      </c>
      <c r="AG122" s="150">
        <f t="shared" si="74"/>
        <v>0</v>
      </c>
      <c r="AH122" s="150">
        <f t="shared" si="74"/>
        <v>0</v>
      </c>
      <c r="AI122" s="150">
        <f t="shared" si="74"/>
        <v>0</v>
      </c>
      <c r="AJ122" s="150">
        <f t="shared" si="74"/>
        <v>0</v>
      </c>
      <c r="AK122" s="150">
        <f t="shared" si="74"/>
        <v>0</v>
      </c>
      <c r="AL122" s="150">
        <f t="shared" si="74"/>
        <v>1323000</v>
      </c>
      <c r="AM122" s="150">
        <f t="shared" si="74"/>
        <v>0</v>
      </c>
      <c r="AN122" s="150">
        <f t="shared" si="74"/>
        <v>1323000</v>
      </c>
      <c r="AO122" s="150">
        <f t="shared" si="74"/>
        <v>0</v>
      </c>
      <c r="AP122" s="150">
        <f t="shared" si="74"/>
        <v>1323000</v>
      </c>
      <c r="AQ122" s="150">
        <f t="shared" si="74"/>
        <v>0</v>
      </c>
      <c r="AR122" s="150">
        <f t="shared" si="74"/>
        <v>1323000</v>
      </c>
      <c r="AS122" s="150">
        <f t="shared" si="74"/>
        <v>0</v>
      </c>
      <c r="AT122" s="150">
        <f t="shared" si="74"/>
        <v>0</v>
      </c>
      <c r="AU122" s="150">
        <f t="shared" si="74"/>
        <v>0</v>
      </c>
      <c r="AV122" s="150">
        <f t="shared" si="74"/>
        <v>0</v>
      </c>
      <c r="AW122" s="150">
        <f t="shared" si="74"/>
        <v>0</v>
      </c>
      <c r="AX122" s="150">
        <f t="shared" si="74"/>
        <v>1323000</v>
      </c>
      <c r="AY122" s="150">
        <f t="shared" si="74"/>
        <v>0</v>
      </c>
      <c r="AZ122" s="150">
        <f t="shared" si="74"/>
        <v>1323000</v>
      </c>
      <c r="BA122" s="150">
        <f t="shared" si="74"/>
        <v>0</v>
      </c>
      <c r="BB122" s="103">
        <v>0</v>
      </c>
      <c r="BC122" s="103">
        <v>0</v>
      </c>
    </row>
    <row r="123" spans="1:55" s="120" customFormat="1" ht="60" x14ac:dyDescent="0.25">
      <c r="A123" s="137" t="s">
        <v>422</v>
      </c>
      <c r="B123" s="12">
        <v>51</v>
      </c>
      <c r="C123" s="12">
        <v>0</v>
      </c>
      <c r="D123" s="62" t="s">
        <v>477</v>
      </c>
      <c r="E123" s="12">
        <v>851</v>
      </c>
      <c r="F123" s="62"/>
      <c r="G123" s="62"/>
      <c r="H123" s="62" t="s">
        <v>712</v>
      </c>
      <c r="I123" s="62"/>
      <c r="J123" s="150"/>
      <c r="K123" s="150"/>
      <c r="L123" s="150"/>
      <c r="M123" s="150"/>
      <c r="N123" s="150"/>
      <c r="O123" s="150"/>
      <c r="P123" s="150"/>
      <c r="Q123" s="150"/>
      <c r="R123" s="150">
        <f>R124</f>
        <v>0</v>
      </c>
      <c r="S123" s="150">
        <f t="shared" ref="S123:AC124" si="76">S124</f>
        <v>0</v>
      </c>
      <c r="T123" s="150">
        <f t="shared" si="76"/>
        <v>0</v>
      </c>
      <c r="U123" s="150">
        <f t="shared" si="76"/>
        <v>0</v>
      </c>
      <c r="V123" s="150">
        <f t="shared" si="76"/>
        <v>1355000</v>
      </c>
      <c r="W123" s="150">
        <f t="shared" si="76"/>
        <v>1355000</v>
      </c>
      <c r="X123" s="150">
        <f t="shared" si="76"/>
        <v>0</v>
      </c>
      <c r="Y123" s="150">
        <f t="shared" si="76"/>
        <v>0</v>
      </c>
      <c r="Z123" s="150">
        <f t="shared" si="76"/>
        <v>1355000</v>
      </c>
      <c r="AA123" s="150">
        <f t="shared" si="76"/>
        <v>1355000</v>
      </c>
      <c r="AB123" s="150">
        <f t="shared" si="76"/>
        <v>0</v>
      </c>
      <c r="AC123" s="150">
        <f t="shared" si="76"/>
        <v>0</v>
      </c>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03">
        <v>0</v>
      </c>
      <c r="BC123" s="103">
        <v>0</v>
      </c>
    </row>
    <row r="124" spans="1:55" s="120" customFormat="1" ht="30" x14ac:dyDescent="0.25">
      <c r="A124" s="61" t="s">
        <v>337</v>
      </c>
      <c r="B124" s="12">
        <v>51</v>
      </c>
      <c r="C124" s="12">
        <v>0</v>
      </c>
      <c r="D124" s="62" t="s">
        <v>477</v>
      </c>
      <c r="E124" s="12">
        <v>851</v>
      </c>
      <c r="F124" s="62"/>
      <c r="G124" s="62"/>
      <c r="H124" s="62" t="s">
        <v>712</v>
      </c>
      <c r="I124" s="62"/>
      <c r="J124" s="150"/>
      <c r="K124" s="150"/>
      <c r="L124" s="150"/>
      <c r="M124" s="150"/>
      <c r="N124" s="150"/>
      <c r="O124" s="150"/>
      <c r="P124" s="150"/>
      <c r="Q124" s="150"/>
      <c r="R124" s="150">
        <f>R125</f>
        <v>0</v>
      </c>
      <c r="S124" s="150">
        <f t="shared" si="76"/>
        <v>0</v>
      </c>
      <c r="T124" s="150">
        <f t="shared" si="76"/>
        <v>0</v>
      </c>
      <c r="U124" s="150">
        <f t="shared" si="76"/>
        <v>0</v>
      </c>
      <c r="V124" s="150">
        <f t="shared" si="76"/>
        <v>1355000</v>
      </c>
      <c r="W124" s="150">
        <f t="shared" si="76"/>
        <v>1355000</v>
      </c>
      <c r="X124" s="150">
        <f t="shared" si="76"/>
        <v>0</v>
      </c>
      <c r="Y124" s="150">
        <f t="shared" si="76"/>
        <v>0</v>
      </c>
      <c r="Z124" s="150">
        <f t="shared" si="76"/>
        <v>1355000</v>
      </c>
      <c r="AA124" s="150">
        <f t="shared" si="76"/>
        <v>1355000</v>
      </c>
      <c r="AB124" s="150">
        <f t="shared" si="76"/>
        <v>0</v>
      </c>
      <c r="AC124" s="150">
        <f t="shared" si="76"/>
        <v>0</v>
      </c>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03">
        <v>0</v>
      </c>
      <c r="BC124" s="103">
        <v>0</v>
      </c>
    </row>
    <row r="125" spans="1:55" s="120" customFormat="1" ht="45" x14ac:dyDescent="0.25">
      <c r="A125" s="61" t="s">
        <v>339</v>
      </c>
      <c r="B125" s="12">
        <v>51</v>
      </c>
      <c r="C125" s="12">
        <v>0</v>
      </c>
      <c r="D125" s="62" t="s">
        <v>477</v>
      </c>
      <c r="E125" s="12">
        <v>851</v>
      </c>
      <c r="F125" s="62"/>
      <c r="G125" s="62"/>
      <c r="H125" s="62" t="s">
        <v>712</v>
      </c>
      <c r="I125" s="62"/>
      <c r="J125" s="150"/>
      <c r="K125" s="150"/>
      <c r="L125" s="150"/>
      <c r="M125" s="150"/>
      <c r="N125" s="150"/>
      <c r="O125" s="150"/>
      <c r="P125" s="150"/>
      <c r="Q125" s="150"/>
      <c r="R125" s="150">
        <f>'3.ВС'!R117</f>
        <v>0</v>
      </c>
      <c r="S125" s="150">
        <f>'3.ВС'!S117</f>
        <v>0</v>
      </c>
      <c r="T125" s="150">
        <f>'3.ВС'!T117</f>
        <v>0</v>
      </c>
      <c r="U125" s="150">
        <f>'3.ВС'!U117</f>
        <v>0</v>
      </c>
      <c r="V125" s="150">
        <f>'3.ВС'!V117</f>
        <v>1355000</v>
      </c>
      <c r="W125" s="150">
        <f>'3.ВС'!W117</f>
        <v>1355000</v>
      </c>
      <c r="X125" s="150">
        <f>'3.ВС'!X117</f>
        <v>0</v>
      </c>
      <c r="Y125" s="150">
        <f>'3.ВС'!Y117</f>
        <v>0</v>
      </c>
      <c r="Z125" s="150">
        <f>R125+V125</f>
        <v>1355000</v>
      </c>
      <c r="AA125" s="150">
        <f t="shared" ref="AA125:AC125" si="77">S125+W125</f>
        <v>1355000</v>
      </c>
      <c r="AB125" s="150">
        <f t="shared" si="77"/>
        <v>0</v>
      </c>
      <c r="AC125" s="150">
        <f t="shared" si="77"/>
        <v>0</v>
      </c>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03">
        <v>0</v>
      </c>
      <c r="BC125" s="103">
        <v>0</v>
      </c>
    </row>
    <row r="126" spans="1:55" s="11" customFormat="1" ht="90" hidden="1" x14ac:dyDescent="0.25">
      <c r="A126" s="148" t="s">
        <v>651</v>
      </c>
      <c r="B126" s="12">
        <v>51</v>
      </c>
      <c r="C126" s="12">
        <v>0</v>
      </c>
      <c r="D126" s="62" t="s">
        <v>477</v>
      </c>
      <c r="E126" s="12">
        <v>851</v>
      </c>
      <c r="F126" s="62" t="s">
        <v>330</v>
      </c>
      <c r="G126" s="62" t="s">
        <v>421</v>
      </c>
      <c r="H126" s="62" t="s">
        <v>713</v>
      </c>
      <c r="I126" s="62"/>
      <c r="J126" s="150">
        <f t="shared" ref="J126:AT130" si="78">J127</f>
        <v>3144900</v>
      </c>
      <c r="K126" s="150">
        <f t="shared" si="78"/>
        <v>0</v>
      </c>
      <c r="L126" s="150">
        <f t="shared" si="78"/>
        <v>3144900</v>
      </c>
      <c r="M126" s="150">
        <f t="shared" si="78"/>
        <v>0</v>
      </c>
      <c r="N126" s="150">
        <f t="shared" si="78"/>
        <v>0</v>
      </c>
      <c r="O126" s="150">
        <f t="shared" si="78"/>
        <v>0</v>
      </c>
      <c r="P126" s="150">
        <f t="shared" si="78"/>
        <v>0</v>
      </c>
      <c r="Q126" s="150">
        <f t="shared" si="78"/>
        <v>0</v>
      </c>
      <c r="R126" s="150">
        <f t="shared" si="78"/>
        <v>3144900</v>
      </c>
      <c r="S126" s="150">
        <f t="shared" si="78"/>
        <v>0</v>
      </c>
      <c r="T126" s="150">
        <f t="shared" si="78"/>
        <v>3144900</v>
      </c>
      <c r="U126" s="150">
        <f t="shared" si="78"/>
        <v>0</v>
      </c>
      <c r="V126" s="150">
        <f t="shared" si="78"/>
        <v>0</v>
      </c>
      <c r="W126" s="150">
        <f t="shared" si="78"/>
        <v>0</v>
      </c>
      <c r="X126" s="150">
        <f t="shared" si="78"/>
        <v>0</v>
      </c>
      <c r="Y126" s="150">
        <f t="shared" si="78"/>
        <v>0</v>
      </c>
      <c r="Z126" s="150">
        <f t="shared" si="78"/>
        <v>3144900</v>
      </c>
      <c r="AA126" s="150">
        <f t="shared" si="78"/>
        <v>0</v>
      </c>
      <c r="AB126" s="150">
        <f t="shared" si="78"/>
        <v>3144900</v>
      </c>
      <c r="AC126" s="150">
        <f t="shared" si="78"/>
        <v>0</v>
      </c>
      <c r="AD126" s="150">
        <f t="shared" si="78"/>
        <v>1300000</v>
      </c>
      <c r="AE126" s="150">
        <f t="shared" si="78"/>
        <v>0</v>
      </c>
      <c r="AF126" s="150">
        <f t="shared" si="78"/>
        <v>1300000</v>
      </c>
      <c r="AG126" s="150">
        <f t="shared" si="78"/>
        <v>0</v>
      </c>
      <c r="AH126" s="150">
        <f t="shared" si="78"/>
        <v>0</v>
      </c>
      <c r="AI126" s="150">
        <f t="shared" si="78"/>
        <v>0</v>
      </c>
      <c r="AJ126" s="150">
        <f t="shared" si="78"/>
        <v>0</v>
      </c>
      <c r="AK126" s="150">
        <f t="shared" si="78"/>
        <v>0</v>
      </c>
      <c r="AL126" s="150">
        <f t="shared" si="78"/>
        <v>1300000</v>
      </c>
      <c r="AM126" s="150">
        <f t="shared" si="78"/>
        <v>0</v>
      </c>
      <c r="AN126" s="150">
        <f t="shared" si="78"/>
        <v>1300000</v>
      </c>
      <c r="AO126" s="150">
        <f t="shared" si="78"/>
        <v>0</v>
      </c>
      <c r="AP126" s="150">
        <f t="shared" si="78"/>
        <v>1300000</v>
      </c>
      <c r="AQ126" s="150">
        <f t="shared" si="78"/>
        <v>0</v>
      </c>
      <c r="AR126" s="150">
        <f t="shared" si="78"/>
        <v>1300000</v>
      </c>
      <c r="AS126" s="150">
        <f t="shared" si="78"/>
        <v>0</v>
      </c>
      <c r="AT126" s="150">
        <f t="shared" si="78"/>
        <v>0</v>
      </c>
      <c r="AU126" s="150">
        <f t="shared" ref="AT126:BA130" si="79">AU127</f>
        <v>0</v>
      </c>
      <c r="AV126" s="150">
        <f t="shared" si="79"/>
        <v>0</v>
      </c>
      <c r="AW126" s="150">
        <f t="shared" si="79"/>
        <v>0</v>
      </c>
      <c r="AX126" s="150">
        <f t="shared" si="79"/>
        <v>1300000</v>
      </c>
      <c r="AY126" s="150">
        <f t="shared" si="79"/>
        <v>0</v>
      </c>
      <c r="AZ126" s="150">
        <f t="shared" si="79"/>
        <v>1300000</v>
      </c>
      <c r="BA126" s="150">
        <f t="shared" si="79"/>
        <v>0</v>
      </c>
      <c r="BB126" s="103">
        <v>0</v>
      </c>
      <c r="BC126" s="103">
        <v>0</v>
      </c>
    </row>
    <row r="127" spans="1:55" s="11" customFormat="1" hidden="1" x14ac:dyDescent="0.25">
      <c r="A127" s="27" t="s">
        <v>360</v>
      </c>
      <c r="B127" s="12">
        <v>51</v>
      </c>
      <c r="C127" s="12">
        <v>0</v>
      </c>
      <c r="D127" s="62" t="s">
        <v>477</v>
      </c>
      <c r="E127" s="12">
        <v>851</v>
      </c>
      <c r="F127" s="62"/>
      <c r="G127" s="62"/>
      <c r="H127" s="62" t="s">
        <v>713</v>
      </c>
      <c r="I127" s="62" t="s">
        <v>361</v>
      </c>
      <c r="J127" s="150">
        <f t="shared" si="78"/>
        <v>3144900</v>
      </c>
      <c r="K127" s="150">
        <f t="shared" si="78"/>
        <v>0</v>
      </c>
      <c r="L127" s="150">
        <f t="shared" si="78"/>
        <v>3144900</v>
      </c>
      <c r="M127" s="150">
        <f t="shared" si="78"/>
        <v>0</v>
      </c>
      <c r="N127" s="150">
        <f t="shared" si="78"/>
        <v>0</v>
      </c>
      <c r="O127" s="150">
        <f t="shared" si="78"/>
        <v>0</v>
      </c>
      <c r="P127" s="150">
        <f t="shared" si="78"/>
        <v>0</v>
      </c>
      <c r="Q127" s="150">
        <f t="shared" si="78"/>
        <v>0</v>
      </c>
      <c r="R127" s="150">
        <f t="shared" si="78"/>
        <v>3144900</v>
      </c>
      <c r="S127" s="150">
        <f t="shared" si="78"/>
        <v>0</v>
      </c>
      <c r="T127" s="150">
        <f t="shared" si="78"/>
        <v>3144900</v>
      </c>
      <c r="U127" s="150">
        <f t="shared" si="78"/>
        <v>0</v>
      </c>
      <c r="V127" s="150">
        <f t="shared" si="78"/>
        <v>0</v>
      </c>
      <c r="W127" s="150">
        <f t="shared" si="78"/>
        <v>0</v>
      </c>
      <c r="X127" s="150">
        <f t="shared" si="78"/>
        <v>0</v>
      </c>
      <c r="Y127" s="150">
        <f t="shared" si="78"/>
        <v>0</v>
      </c>
      <c r="Z127" s="150">
        <f t="shared" si="78"/>
        <v>3144900</v>
      </c>
      <c r="AA127" s="150">
        <f t="shared" si="78"/>
        <v>0</v>
      </c>
      <c r="AB127" s="150">
        <f t="shared" si="78"/>
        <v>3144900</v>
      </c>
      <c r="AC127" s="150">
        <f t="shared" si="78"/>
        <v>0</v>
      </c>
      <c r="AD127" s="150">
        <f t="shared" si="78"/>
        <v>1300000</v>
      </c>
      <c r="AE127" s="150">
        <f t="shared" si="78"/>
        <v>0</v>
      </c>
      <c r="AF127" s="150">
        <f t="shared" si="78"/>
        <v>1300000</v>
      </c>
      <c r="AG127" s="150">
        <f t="shared" si="78"/>
        <v>0</v>
      </c>
      <c r="AH127" s="150">
        <f t="shared" si="78"/>
        <v>0</v>
      </c>
      <c r="AI127" s="150">
        <f t="shared" si="78"/>
        <v>0</v>
      </c>
      <c r="AJ127" s="150">
        <f t="shared" si="78"/>
        <v>0</v>
      </c>
      <c r="AK127" s="150">
        <f t="shared" si="78"/>
        <v>0</v>
      </c>
      <c r="AL127" s="150">
        <f t="shared" si="78"/>
        <v>1300000</v>
      </c>
      <c r="AM127" s="150">
        <f t="shared" si="78"/>
        <v>0</v>
      </c>
      <c r="AN127" s="150">
        <f t="shared" si="78"/>
        <v>1300000</v>
      </c>
      <c r="AO127" s="150">
        <f t="shared" si="78"/>
        <v>0</v>
      </c>
      <c r="AP127" s="150">
        <f t="shared" si="78"/>
        <v>1300000</v>
      </c>
      <c r="AQ127" s="150">
        <f t="shared" si="78"/>
        <v>0</v>
      </c>
      <c r="AR127" s="150">
        <f t="shared" si="78"/>
        <v>1300000</v>
      </c>
      <c r="AS127" s="150">
        <f t="shared" si="78"/>
        <v>0</v>
      </c>
      <c r="AT127" s="150">
        <f t="shared" si="79"/>
        <v>0</v>
      </c>
      <c r="AU127" s="150">
        <f t="shared" si="79"/>
        <v>0</v>
      </c>
      <c r="AV127" s="150">
        <f t="shared" si="79"/>
        <v>0</v>
      </c>
      <c r="AW127" s="150">
        <f t="shared" si="79"/>
        <v>0</v>
      </c>
      <c r="AX127" s="150">
        <f t="shared" si="79"/>
        <v>1300000</v>
      </c>
      <c r="AY127" s="150">
        <f t="shared" si="79"/>
        <v>0</v>
      </c>
      <c r="AZ127" s="150">
        <f t="shared" si="79"/>
        <v>1300000</v>
      </c>
      <c r="BA127" s="150">
        <f t="shared" si="79"/>
        <v>0</v>
      </c>
      <c r="BB127" s="103">
        <v>0</v>
      </c>
      <c r="BC127" s="103">
        <v>0</v>
      </c>
    </row>
    <row r="128" spans="1:55" s="11" customFormat="1" ht="45" hidden="1" x14ac:dyDescent="0.25">
      <c r="A128" s="27" t="s">
        <v>714</v>
      </c>
      <c r="B128" s="12">
        <v>51</v>
      </c>
      <c r="C128" s="12">
        <v>0</v>
      </c>
      <c r="D128" s="62" t="s">
        <v>477</v>
      </c>
      <c r="E128" s="12">
        <v>851</v>
      </c>
      <c r="F128" s="62"/>
      <c r="G128" s="62"/>
      <c r="H128" s="62" t="s">
        <v>713</v>
      </c>
      <c r="I128" s="62" t="s">
        <v>427</v>
      </c>
      <c r="J128" s="150">
        <f>'3.ВС'!J120</f>
        <v>3144900</v>
      </c>
      <c r="K128" s="150">
        <f>'3.ВС'!K120</f>
        <v>0</v>
      </c>
      <c r="L128" s="150">
        <f>'3.ВС'!L120</f>
        <v>3144900</v>
      </c>
      <c r="M128" s="150">
        <f>'3.ВС'!M120</f>
        <v>0</v>
      </c>
      <c r="N128" s="150">
        <f>'3.ВС'!N120</f>
        <v>0</v>
      </c>
      <c r="O128" s="150">
        <f>'3.ВС'!O120</f>
        <v>0</v>
      </c>
      <c r="P128" s="150">
        <f>'3.ВС'!P120</f>
        <v>0</v>
      </c>
      <c r="Q128" s="150">
        <f>'3.ВС'!Q120</f>
        <v>0</v>
      </c>
      <c r="R128" s="150">
        <f>'3.ВС'!R120</f>
        <v>3144900</v>
      </c>
      <c r="S128" s="150">
        <f>'3.ВС'!S120</f>
        <v>0</v>
      </c>
      <c r="T128" s="150">
        <f>'3.ВС'!T120</f>
        <v>3144900</v>
      </c>
      <c r="U128" s="150">
        <f>'3.ВС'!U120</f>
        <v>0</v>
      </c>
      <c r="V128" s="150">
        <f>'3.ВС'!V120</f>
        <v>0</v>
      </c>
      <c r="W128" s="150">
        <f>'3.ВС'!W120</f>
        <v>0</v>
      </c>
      <c r="X128" s="150">
        <f>'3.ВС'!X120</f>
        <v>0</v>
      </c>
      <c r="Y128" s="150">
        <f>'3.ВС'!Y120</f>
        <v>0</v>
      </c>
      <c r="Z128" s="150">
        <f>'3.ВС'!Z120</f>
        <v>3144900</v>
      </c>
      <c r="AA128" s="150">
        <f>'3.ВС'!AA120</f>
        <v>0</v>
      </c>
      <c r="AB128" s="150">
        <f>'3.ВС'!AB120</f>
        <v>3144900</v>
      </c>
      <c r="AC128" s="150">
        <f>'3.ВС'!AC120</f>
        <v>0</v>
      </c>
      <c r="AD128" s="150">
        <f>'3.ВС'!AD120</f>
        <v>1300000</v>
      </c>
      <c r="AE128" s="150">
        <f>'3.ВС'!AE120</f>
        <v>0</v>
      </c>
      <c r="AF128" s="150">
        <f>'3.ВС'!AF120</f>
        <v>1300000</v>
      </c>
      <c r="AG128" s="150">
        <f>'3.ВС'!AG120</f>
        <v>0</v>
      </c>
      <c r="AH128" s="150">
        <f>'3.ВС'!AH120</f>
        <v>0</v>
      </c>
      <c r="AI128" s="150">
        <f>'3.ВС'!AI120</f>
        <v>0</v>
      </c>
      <c r="AJ128" s="150">
        <f>'3.ВС'!AJ120</f>
        <v>0</v>
      </c>
      <c r="AK128" s="150">
        <f>'3.ВС'!AK120</f>
        <v>0</v>
      </c>
      <c r="AL128" s="150">
        <f>'3.ВС'!AL120</f>
        <v>1300000</v>
      </c>
      <c r="AM128" s="150">
        <f>'3.ВС'!AM120</f>
        <v>0</v>
      </c>
      <c r="AN128" s="150">
        <f>'3.ВС'!AN120</f>
        <v>1300000</v>
      </c>
      <c r="AO128" s="150">
        <f>'3.ВС'!AO120</f>
        <v>0</v>
      </c>
      <c r="AP128" s="150">
        <f>'3.ВС'!AP120</f>
        <v>1300000</v>
      </c>
      <c r="AQ128" s="150">
        <f>'3.ВС'!AQ120</f>
        <v>0</v>
      </c>
      <c r="AR128" s="150">
        <f>'3.ВС'!AR120</f>
        <v>1300000</v>
      </c>
      <c r="AS128" s="150">
        <f>'3.ВС'!AS120</f>
        <v>0</v>
      </c>
      <c r="AT128" s="150">
        <f>'3.ВС'!AT120</f>
        <v>0</v>
      </c>
      <c r="AU128" s="150">
        <f>'3.ВС'!AU120</f>
        <v>0</v>
      </c>
      <c r="AV128" s="150">
        <f>'3.ВС'!AV120</f>
        <v>0</v>
      </c>
      <c r="AW128" s="150">
        <f>'3.ВС'!AW120</f>
        <v>0</v>
      </c>
      <c r="AX128" s="150">
        <f>'3.ВС'!AX120</f>
        <v>1300000</v>
      </c>
      <c r="AY128" s="150">
        <f>'3.ВС'!AY120</f>
        <v>0</v>
      </c>
      <c r="AZ128" s="150">
        <f>'3.ВС'!AZ120</f>
        <v>1300000</v>
      </c>
      <c r="BA128" s="150">
        <f>'3.ВС'!BA120</f>
        <v>0</v>
      </c>
      <c r="BB128" s="103">
        <v>0</v>
      </c>
      <c r="BC128" s="103">
        <v>0</v>
      </c>
    </row>
    <row r="129" spans="1:55" s="11" customFormat="1" ht="30" hidden="1" x14ac:dyDescent="0.25">
      <c r="A129" s="148" t="s">
        <v>652</v>
      </c>
      <c r="B129" s="12">
        <v>51</v>
      </c>
      <c r="C129" s="12">
        <v>0</v>
      </c>
      <c r="D129" s="62" t="s">
        <v>477</v>
      </c>
      <c r="E129" s="12">
        <v>851</v>
      </c>
      <c r="F129" s="62" t="s">
        <v>330</v>
      </c>
      <c r="G129" s="62" t="s">
        <v>421</v>
      </c>
      <c r="H129" s="62" t="s">
        <v>715</v>
      </c>
      <c r="I129" s="62"/>
      <c r="J129" s="150">
        <f t="shared" si="78"/>
        <v>55100</v>
      </c>
      <c r="K129" s="150">
        <f t="shared" si="78"/>
        <v>0</v>
      </c>
      <c r="L129" s="150">
        <f t="shared" si="78"/>
        <v>55100</v>
      </c>
      <c r="M129" s="150">
        <f t="shared" si="78"/>
        <v>0</v>
      </c>
      <c r="N129" s="150">
        <f t="shared" si="78"/>
        <v>0</v>
      </c>
      <c r="O129" s="150">
        <f t="shared" si="78"/>
        <v>0</v>
      </c>
      <c r="P129" s="150">
        <f t="shared" si="78"/>
        <v>0</v>
      </c>
      <c r="Q129" s="150">
        <f t="shared" si="78"/>
        <v>0</v>
      </c>
      <c r="R129" s="150">
        <f t="shared" si="78"/>
        <v>55100</v>
      </c>
      <c r="S129" s="150">
        <f t="shared" si="78"/>
        <v>0</v>
      </c>
      <c r="T129" s="150">
        <f t="shared" si="78"/>
        <v>55100</v>
      </c>
      <c r="U129" s="150">
        <f t="shared" si="78"/>
        <v>0</v>
      </c>
      <c r="V129" s="150">
        <f t="shared" si="78"/>
        <v>0</v>
      </c>
      <c r="W129" s="150">
        <f t="shared" si="78"/>
        <v>0</v>
      </c>
      <c r="X129" s="150">
        <f t="shared" si="78"/>
        <v>0</v>
      </c>
      <c r="Y129" s="150">
        <f t="shared" si="78"/>
        <v>0</v>
      </c>
      <c r="Z129" s="150">
        <f t="shared" si="78"/>
        <v>55100</v>
      </c>
      <c r="AA129" s="150">
        <f t="shared" si="78"/>
        <v>0</v>
      </c>
      <c r="AB129" s="150">
        <f t="shared" si="78"/>
        <v>55100</v>
      </c>
      <c r="AC129" s="150">
        <f t="shared" si="78"/>
        <v>0</v>
      </c>
      <c r="AD129" s="150">
        <f t="shared" si="78"/>
        <v>23000</v>
      </c>
      <c r="AE129" s="150">
        <f t="shared" si="78"/>
        <v>0</v>
      </c>
      <c r="AF129" s="150">
        <f t="shared" si="78"/>
        <v>23000</v>
      </c>
      <c r="AG129" s="150">
        <f t="shared" si="78"/>
        <v>0</v>
      </c>
      <c r="AH129" s="150">
        <f t="shared" si="78"/>
        <v>0</v>
      </c>
      <c r="AI129" s="150">
        <f t="shared" si="78"/>
        <v>0</v>
      </c>
      <c r="AJ129" s="150">
        <f t="shared" si="78"/>
        <v>0</v>
      </c>
      <c r="AK129" s="150">
        <f t="shared" si="78"/>
        <v>0</v>
      </c>
      <c r="AL129" s="150">
        <f t="shared" si="78"/>
        <v>23000</v>
      </c>
      <c r="AM129" s="150">
        <f t="shared" si="78"/>
        <v>0</v>
      </c>
      <c r="AN129" s="150">
        <f t="shared" si="78"/>
        <v>23000</v>
      </c>
      <c r="AO129" s="150">
        <f t="shared" si="78"/>
        <v>0</v>
      </c>
      <c r="AP129" s="150">
        <f t="shared" si="78"/>
        <v>23000</v>
      </c>
      <c r="AQ129" s="150">
        <f t="shared" si="78"/>
        <v>0</v>
      </c>
      <c r="AR129" s="150">
        <f t="shared" si="78"/>
        <v>23000</v>
      </c>
      <c r="AS129" s="150">
        <f t="shared" si="78"/>
        <v>0</v>
      </c>
      <c r="AT129" s="150">
        <f t="shared" si="79"/>
        <v>0</v>
      </c>
      <c r="AU129" s="150">
        <f t="shared" si="79"/>
        <v>0</v>
      </c>
      <c r="AV129" s="150">
        <f t="shared" si="79"/>
        <v>0</v>
      </c>
      <c r="AW129" s="150">
        <f t="shared" si="79"/>
        <v>0</v>
      </c>
      <c r="AX129" s="150">
        <f t="shared" si="79"/>
        <v>23000</v>
      </c>
      <c r="AY129" s="150">
        <f t="shared" si="79"/>
        <v>0</v>
      </c>
      <c r="AZ129" s="150">
        <f t="shared" si="79"/>
        <v>23000</v>
      </c>
      <c r="BA129" s="150">
        <f t="shared" si="79"/>
        <v>0</v>
      </c>
      <c r="BB129" s="103">
        <v>0</v>
      </c>
      <c r="BC129" s="103">
        <v>0</v>
      </c>
    </row>
    <row r="130" spans="1:55" s="11" customFormat="1" hidden="1" x14ac:dyDescent="0.25">
      <c r="A130" s="27" t="s">
        <v>360</v>
      </c>
      <c r="B130" s="12">
        <v>51</v>
      </c>
      <c r="C130" s="12">
        <v>0</v>
      </c>
      <c r="D130" s="62" t="s">
        <v>477</v>
      </c>
      <c r="E130" s="12">
        <v>851</v>
      </c>
      <c r="F130" s="62" t="s">
        <v>330</v>
      </c>
      <c r="G130" s="62" t="s">
        <v>421</v>
      </c>
      <c r="H130" s="62" t="s">
        <v>715</v>
      </c>
      <c r="I130" s="62" t="s">
        <v>361</v>
      </c>
      <c r="J130" s="150">
        <f t="shared" si="78"/>
        <v>55100</v>
      </c>
      <c r="K130" s="150">
        <f t="shared" si="78"/>
        <v>0</v>
      </c>
      <c r="L130" s="150">
        <f t="shared" si="78"/>
        <v>55100</v>
      </c>
      <c r="M130" s="150">
        <f t="shared" si="78"/>
        <v>0</v>
      </c>
      <c r="N130" s="150">
        <f t="shared" si="78"/>
        <v>0</v>
      </c>
      <c r="O130" s="150">
        <f t="shared" si="78"/>
        <v>0</v>
      </c>
      <c r="P130" s="150">
        <f t="shared" si="78"/>
        <v>0</v>
      </c>
      <c r="Q130" s="150">
        <f t="shared" si="78"/>
        <v>0</v>
      </c>
      <c r="R130" s="150">
        <f t="shared" si="78"/>
        <v>55100</v>
      </c>
      <c r="S130" s="150">
        <f t="shared" si="78"/>
        <v>0</v>
      </c>
      <c r="T130" s="150">
        <f t="shared" si="78"/>
        <v>55100</v>
      </c>
      <c r="U130" s="150">
        <f t="shared" si="78"/>
        <v>0</v>
      </c>
      <c r="V130" s="150">
        <f t="shared" si="78"/>
        <v>0</v>
      </c>
      <c r="W130" s="150">
        <f t="shared" si="78"/>
        <v>0</v>
      </c>
      <c r="X130" s="150">
        <f t="shared" si="78"/>
        <v>0</v>
      </c>
      <c r="Y130" s="150">
        <f t="shared" si="78"/>
        <v>0</v>
      </c>
      <c r="Z130" s="150">
        <f t="shared" si="78"/>
        <v>55100</v>
      </c>
      <c r="AA130" s="150">
        <f t="shared" si="78"/>
        <v>0</v>
      </c>
      <c r="AB130" s="150">
        <f t="shared" si="78"/>
        <v>55100</v>
      </c>
      <c r="AC130" s="150">
        <f t="shared" si="78"/>
        <v>0</v>
      </c>
      <c r="AD130" s="150">
        <f t="shared" si="78"/>
        <v>23000</v>
      </c>
      <c r="AE130" s="150">
        <f t="shared" si="78"/>
        <v>0</v>
      </c>
      <c r="AF130" s="150">
        <f t="shared" si="78"/>
        <v>23000</v>
      </c>
      <c r="AG130" s="150">
        <f t="shared" si="78"/>
        <v>0</v>
      </c>
      <c r="AH130" s="150">
        <f t="shared" si="78"/>
        <v>0</v>
      </c>
      <c r="AI130" s="150">
        <f t="shared" si="78"/>
        <v>0</v>
      </c>
      <c r="AJ130" s="150">
        <f t="shared" si="78"/>
        <v>0</v>
      </c>
      <c r="AK130" s="150">
        <f t="shared" si="78"/>
        <v>0</v>
      </c>
      <c r="AL130" s="150">
        <f t="shared" si="78"/>
        <v>23000</v>
      </c>
      <c r="AM130" s="150">
        <f t="shared" si="78"/>
        <v>0</v>
      </c>
      <c r="AN130" s="150">
        <f t="shared" si="78"/>
        <v>23000</v>
      </c>
      <c r="AO130" s="150">
        <f t="shared" si="78"/>
        <v>0</v>
      </c>
      <c r="AP130" s="150">
        <f t="shared" si="78"/>
        <v>23000</v>
      </c>
      <c r="AQ130" s="150">
        <f t="shared" si="78"/>
        <v>0</v>
      </c>
      <c r="AR130" s="150">
        <f t="shared" si="78"/>
        <v>23000</v>
      </c>
      <c r="AS130" s="150">
        <f t="shared" si="78"/>
        <v>0</v>
      </c>
      <c r="AT130" s="150">
        <f t="shared" si="79"/>
        <v>0</v>
      </c>
      <c r="AU130" s="150">
        <f t="shared" si="79"/>
        <v>0</v>
      </c>
      <c r="AV130" s="150">
        <f t="shared" si="79"/>
        <v>0</v>
      </c>
      <c r="AW130" s="150">
        <f t="shared" si="79"/>
        <v>0</v>
      </c>
      <c r="AX130" s="150">
        <f t="shared" si="79"/>
        <v>23000</v>
      </c>
      <c r="AY130" s="150">
        <f t="shared" si="79"/>
        <v>0</v>
      </c>
      <c r="AZ130" s="150">
        <f t="shared" si="79"/>
        <v>23000</v>
      </c>
      <c r="BA130" s="150">
        <f t="shared" si="79"/>
        <v>0</v>
      </c>
      <c r="BB130" s="103">
        <v>0</v>
      </c>
      <c r="BC130" s="103">
        <v>0</v>
      </c>
    </row>
    <row r="131" spans="1:55" s="11" customFormat="1" hidden="1" x14ac:dyDescent="0.25">
      <c r="A131" s="27" t="s">
        <v>362</v>
      </c>
      <c r="B131" s="12">
        <v>51</v>
      </c>
      <c r="C131" s="12">
        <v>0</v>
      </c>
      <c r="D131" s="62" t="s">
        <v>477</v>
      </c>
      <c r="E131" s="12">
        <v>851</v>
      </c>
      <c r="F131" s="62" t="s">
        <v>330</v>
      </c>
      <c r="G131" s="62" t="s">
        <v>421</v>
      </c>
      <c r="H131" s="62" t="s">
        <v>715</v>
      </c>
      <c r="I131" s="62" t="s">
        <v>363</v>
      </c>
      <c r="J131" s="150">
        <f>'3.ВС'!J123</f>
        <v>55100</v>
      </c>
      <c r="K131" s="150">
        <f>'3.ВС'!K123</f>
        <v>0</v>
      </c>
      <c r="L131" s="150">
        <f>'3.ВС'!L123</f>
        <v>55100</v>
      </c>
      <c r="M131" s="150">
        <f>'3.ВС'!M123</f>
        <v>0</v>
      </c>
      <c r="N131" s="150">
        <f>'3.ВС'!N123</f>
        <v>0</v>
      </c>
      <c r="O131" s="150">
        <f>'3.ВС'!O123</f>
        <v>0</v>
      </c>
      <c r="P131" s="150">
        <f>'3.ВС'!P123</f>
        <v>0</v>
      </c>
      <c r="Q131" s="150">
        <f>'3.ВС'!Q123</f>
        <v>0</v>
      </c>
      <c r="R131" s="150">
        <f>'3.ВС'!R123</f>
        <v>55100</v>
      </c>
      <c r="S131" s="150">
        <f>'3.ВС'!S123</f>
        <v>0</v>
      </c>
      <c r="T131" s="150">
        <f>'3.ВС'!T123</f>
        <v>55100</v>
      </c>
      <c r="U131" s="150">
        <f>'3.ВС'!U123</f>
        <v>0</v>
      </c>
      <c r="V131" s="150">
        <f>'3.ВС'!V123</f>
        <v>0</v>
      </c>
      <c r="W131" s="150">
        <f>'3.ВС'!W123</f>
        <v>0</v>
      </c>
      <c r="X131" s="150">
        <f>'3.ВС'!X123</f>
        <v>0</v>
      </c>
      <c r="Y131" s="150">
        <f>'3.ВС'!Y123</f>
        <v>0</v>
      </c>
      <c r="Z131" s="150">
        <f>'3.ВС'!Z123</f>
        <v>55100</v>
      </c>
      <c r="AA131" s="150">
        <f>'3.ВС'!AA123</f>
        <v>0</v>
      </c>
      <c r="AB131" s="150">
        <f>'3.ВС'!AB123</f>
        <v>55100</v>
      </c>
      <c r="AC131" s="150">
        <f>'3.ВС'!AC123</f>
        <v>0</v>
      </c>
      <c r="AD131" s="150">
        <f>'3.ВС'!AD123</f>
        <v>23000</v>
      </c>
      <c r="AE131" s="150">
        <f>'3.ВС'!AE123</f>
        <v>0</v>
      </c>
      <c r="AF131" s="150">
        <f>'3.ВС'!AF123</f>
        <v>23000</v>
      </c>
      <c r="AG131" s="150">
        <f>'3.ВС'!AG123</f>
        <v>0</v>
      </c>
      <c r="AH131" s="150">
        <f>'3.ВС'!AH123</f>
        <v>0</v>
      </c>
      <c r="AI131" s="150">
        <f>'3.ВС'!AI123</f>
        <v>0</v>
      </c>
      <c r="AJ131" s="150">
        <f>'3.ВС'!AJ123</f>
        <v>0</v>
      </c>
      <c r="AK131" s="150">
        <f>'3.ВС'!AK123</f>
        <v>0</v>
      </c>
      <c r="AL131" s="150">
        <f>'3.ВС'!AL123</f>
        <v>23000</v>
      </c>
      <c r="AM131" s="150">
        <f>'3.ВС'!AM123</f>
        <v>0</v>
      </c>
      <c r="AN131" s="150">
        <f>'3.ВС'!AN123</f>
        <v>23000</v>
      </c>
      <c r="AO131" s="150">
        <f>'3.ВС'!AO123</f>
        <v>0</v>
      </c>
      <c r="AP131" s="150">
        <f>'3.ВС'!AP123</f>
        <v>23000</v>
      </c>
      <c r="AQ131" s="150">
        <f>'3.ВС'!AQ123</f>
        <v>0</v>
      </c>
      <c r="AR131" s="150">
        <f>'3.ВС'!AR123</f>
        <v>23000</v>
      </c>
      <c r="AS131" s="150">
        <f>'3.ВС'!AS123</f>
        <v>0</v>
      </c>
      <c r="AT131" s="150">
        <f>'3.ВС'!AT123</f>
        <v>0</v>
      </c>
      <c r="AU131" s="150">
        <f>'3.ВС'!AU123</f>
        <v>0</v>
      </c>
      <c r="AV131" s="150">
        <f>'3.ВС'!AV123</f>
        <v>0</v>
      </c>
      <c r="AW131" s="150">
        <f>'3.ВС'!AW123</f>
        <v>0</v>
      </c>
      <c r="AX131" s="150">
        <f>'3.ВС'!AX123</f>
        <v>23000</v>
      </c>
      <c r="AY131" s="150">
        <f>'3.ВС'!AY123</f>
        <v>0</v>
      </c>
      <c r="AZ131" s="150">
        <f>'3.ВС'!AZ123</f>
        <v>23000</v>
      </c>
      <c r="BA131" s="150">
        <f>'3.ВС'!BA123</f>
        <v>0</v>
      </c>
      <c r="BB131" s="103">
        <v>0</v>
      </c>
      <c r="BC131" s="103">
        <v>0</v>
      </c>
    </row>
    <row r="132" spans="1:55" s="11" customFormat="1" ht="45" hidden="1" x14ac:dyDescent="0.25">
      <c r="A132" s="148" t="s">
        <v>716</v>
      </c>
      <c r="B132" s="12">
        <v>51</v>
      </c>
      <c r="C132" s="12">
        <v>0</v>
      </c>
      <c r="D132" s="62" t="s">
        <v>421</v>
      </c>
      <c r="E132" s="12"/>
      <c r="F132" s="62"/>
      <c r="G132" s="62"/>
      <c r="H132" s="62"/>
      <c r="I132" s="62"/>
      <c r="J132" s="150">
        <f t="shared" ref="J132:AT135" si="80">J133</f>
        <v>7783600</v>
      </c>
      <c r="K132" s="150">
        <f t="shared" si="80"/>
        <v>0</v>
      </c>
      <c r="L132" s="150">
        <f t="shared" si="80"/>
        <v>7783600</v>
      </c>
      <c r="M132" s="150">
        <f t="shared" si="80"/>
        <v>0</v>
      </c>
      <c r="N132" s="150">
        <f t="shared" si="80"/>
        <v>1131788.43</v>
      </c>
      <c r="O132" s="150">
        <f t="shared" si="80"/>
        <v>0</v>
      </c>
      <c r="P132" s="150">
        <f t="shared" si="80"/>
        <v>1131788.43</v>
      </c>
      <c r="Q132" s="150">
        <f t="shared" si="80"/>
        <v>0</v>
      </c>
      <c r="R132" s="150">
        <f t="shared" si="80"/>
        <v>8915388.4299999997</v>
      </c>
      <c r="S132" s="150">
        <f t="shared" si="80"/>
        <v>0</v>
      </c>
      <c r="T132" s="150">
        <f t="shared" si="80"/>
        <v>8915388.4299999997</v>
      </c>
      <c r="U132" s="150">
        <f t="shared" si="80"/>
        <v>0</v>
      </c>
      <c r="V132" s="150">
        <f t="shared" si="80"/>
        <v>0</v>
      </c>
      <c r="W132" s="150">
        <f t="shared" si="80"/>
        <v>0</v>
      </c>
      <c r="X132" s="150">
        <f t="shared" si="80"/>
        <v>0</v>
      </c>
      <c r="Y132" s="150">
        <f t="shared" si="80"/>
        <v>0</v>
      </c>
      <c r="Z132" s="150">
        <f t="shared" si="80"/>
        <v>8915388.4299999997</v>
      </c>
      <c r="AA132" s="150">
        <f t="shared" si="80"/>
        <v>0</v>
      </c>
      <c r="AB132" s="150">
        <f t="shared" si="80"/>
        <v>8915388.4299999997</v>
      </c>
      <c r="AC132" s="150">
        <f t="shared" si="80"/>
        <v>0</v>
      </c>
      <c r="AD132" s="150">
        <f t="shared" si="80"/>
        <v>7722400</v>
      </c>
      <c r="AE132" s="150">
        <f t="shared" si="80"/>
        <v>0</v>
      </c>
      <c r="AF132" s="150">
        <f t="shared" si="80"/>
        <v>7722400</v>
      </c>
      <c r="AG132" s="150">
        <f t="shared" si="80"/>
        <v>0</v>
      </c>
      <c r="AH132" s="150">
        <f t="shared" si="80"/>
        <v>0</v>
      </c>
      <c r="AI132" s="150">
        <f t="shared" si="80"/>
        <v>0</v>
      </c>
      <c r="AJ132" s="150">
        <f t="shared" si="80"/>
        <v>0</v>
      </c>
      <c r="AK132" s="150">
        <f t="shared" si="80"/>
        <v>0</v>
      </c>
      <c r="AL132" s="150">
        <f t="shared" si="80"/>
        <v>7722400</v>
      </c>
      <c r="AM132" s="150">
        <f t="shared" si="80"/>
        <v>0</v>
      </c>
      <c r="AN132" s="150">
        <f t="shared" si="80"/>
        <v>7722400</v>
      </c>
      <c r="AO132" s="150">
        <f t="shared" si="80"/>
        <v>0</v>
      </c>
      <c r="AP132" s="150">
        <f t="shared" si="80"/>
        <v>7681300</v>
      </c>
      <c r="AQ132" s="150">
        <f t="shared" si="80"/>
        <v>0</v>
      </c>
      <c r="AR132" s="150">
        <f t="shared" si="80"/>
        <v>7681300</v>
      </c>
      <c r="AS132" s="150">
        <f t="shared" si="80"/>
        <v>0</v>
      </c>
      <c r="AT132" s="150">
        <f t="shared" si="80"/>
        <v>0</v>
      </c>
      <c r="AU132" s="150">
        <f t="shared" ref="AT132:BA135" si="81">AU133</f>
        <v>0</v>
      </c>
      <c r="AV132" s="150">
        <f t="shared" si="81"/>
        <v>0</v>
      </c>
      <c r="AW132" s="150">
        <f t="shared" si="81"/>
        <v>0</v>
      </c>
      <c r="AX132" s="150">
        <f t="shared" si="81"/>
        <v>7681300</v>
      </c>
      <c r="AY132" s="150">
        <f t="shared" si="81"/>
        <v>0</v>
      </c>
      <c r="AZ132" s="150">
        <f t="shared" si="81"/>
        <v>7681300</v>
      </c>
      <c r="BA132" s="150">
        <f t="shared" si="81"/>
        <v>0</v>
      </c>
      <c r="BB132" s="103">
        <v>0</v>
      </c>
      <c r="BC132" s="103">
        <v>0</v>
      </c>
    </row>
    <row r="133" spans="1:55" s="11" customFormat="1" hidden="1" x14ac:dyDescent="0.25">
      <c r="A133" s="148" t="s">
        <v>325</v>
      </c>
      <c r="B133" s="12">
        <v>51</v>
      </c>
      <c r="C133" s="12">
        <v>0</v>
      </c>
      <c r="D133" s="62" t="s">
        <v>421</v>
      </c>
      <c r="E133" s="12">
        <v>851</v>
      </c>
      <c r="F133" s="62"/>
      <c r="G133" s="62"/>
      <c r="H133" s="62"/>
      <c r="I133" s="62"/>
      <c r="J133" s="150">
        <f t="shared" si="80"/>
        <v>7783600</v>
      </c>
      <c r="K133" s="150">
        <f t="shared" si="80"/>
        <v>0</v>
      </c>
      <c r="L133" s="150">
        <f t="shared" si="80"/>
        <v>7783600</v>
      </c>
      <c r="M133" s="150">
        <f t="shared" si="80"/>
        <v>0</v>
      </c>
      <c r="N133" s="150">
        <f t="shared" si="80"/>
        <v>1131788.43</v>
      </c>
      <c r="O133" s="150">
        <f t="shared" si="80"/>
        <v>0</v>
      </c>
      <c r="P133" s="150">
        <f t="shared" si="80"/>
        <v>1131788.43</v>
      </c>
      <c r="Q133" s="150">
        <f t="shared" si="80"/>
        <v>0</v>
      </c>
      <c r="R133" s="150">
        <f t="shared" si="80"/>
        <v>8915388.4299999997</v>
      </c>
      <c r="S133" s="150">
        <f t="shared" si="80"/>
        <v>0</v>
      </c>
      <c r="T133" s="150">
        <f t="shared" si="80"/>
        <v>8915388.4299999997</v>
      </c>
      <c r="U133" s="150">
        <f t="shared" si="80"/>
        <v>0</v>
      </c>
      <c r="V133" s="150">
        <f t="shared" si="80"/>
        <v>0</v>
      </c>
      <c r="W133" s="150">
        <f t="shared" si="80"/>
        <v>0</v>
      </c>
      <c r="X133" s="150">
        <f t="shared" si="80"/>
        <v>0</v>
      </c>
      <c r="Y133" s="150">
        <f t="shared" si="80"/>
        <v>0</v>
      </c>
      <c r="Z133" s="150">
        <f t="shared" si="80"/>
        <v>8915388.4299999997</v>
      </c>
      <c r="AA133" s="150">
        <f t="shared" si="80"/>
        <v>0</v>
      </c>
      <c r="AB133" s="150">
        <f t="shared" si="80"/>
        <v>8915388.4299999997</v>
      </c>
      <c r="AC133" s="150">
        <f t="shared" si="80"/>
        <v>0</v>
      </c>
      <c r="AD133" s="150">
        <f t="shared" si="80"/>
        <v>7722400</v>
      </c>
      <c r="AE133" s="150">
        <f t="shared" si="80"/>
        <v>0</v>
      </c>
      <c r="AF133" s="150">
        <f t="shared" si="80"/>
        <v>7722400</v>
      </c>
      <c r="AG133" s="150">
        <f t="shared" si="80"/>
        <v>0</v>
      </c>
      <c r="AH133" s="150">
        <f t="shared" si="80"/>
        <v>0</v>
      </c>
      <c r="AI133" s="150">
        <f t="shared" si="80"/>
        <v>0</v>
      </c>
      <c r="AJ133" s="150">
        <f t="shared" si="80"/>
        <v>0</v>
      </c>
      <c r="AK133" s="150">
        <f t="shared" si="80"/>
        <v>0</v>
      </c>
      <c r="AL133" s="150">
        <f t="shared" si="80"/>
        <v>7722400</v>
      </c>
      <c r="AM133" s="150">
        <f t="shared" si="80"/>
        <v>0</v>
      </c>
      <c r="AN133" s="150">
        <f t="shared" si="80"/>
        <v>7722400</v>
      </c>
      <c r="AO133" s="150">
        <f t="shared" si="80"/>
        <v>0</v>
      </c>
      <c r="AP133" s="150">
        <f t="shared" si="80"/>
        <v>7681300</v>
      </c>
      <c r="AQ133" s="150">
        <f t="shared" si="80"/>
        <v>0</v>
      </c>
      <c r="AR133" s="150">
        <f t="shared" si="80"/>
        <v>7681300</v>
      </c>
      <c r="AS133" s="150">
        <f t="shared" si="80"/>
        <v>0</v>
      </c>
      <c r="AT133" s="150">
        <f t="shared" si="81"/>
        <v>0</v>
      </c>
      <c r="AU133" s="150">
        <f t="shared" si="81"/>
        <v>0</v>
      </c>
      <c r="AV133" s="150">
        <f t="shared" si="81"/>
        <v>0</v>
      </c>
      <c r="AW133" s="150">
        <f t="shared" si="81"/>
        <v>0</v>
      </c>
      <c r="AX133" s="150">
        <f t="shared" si="81"/>
        <v>7681300</v>
      </c>
      <c r="AY133" s="150">
        <f t="shared" si="81"/>
        <v>0</v>
      </c>
      <c r="AZ133" s="150">
        <f t="shared" si="81"/>
        <v>7681300</v>
      </c>
      <c r="BA133" s="150">
        <f t="shared" si="81"/>
        <v>0</v>
      </c>
      <c r="BB133" s="103">
        <v>0</v>
      </c>
      <c r="BC133" s="103">
        <v>0</v>
      </c>
    </row>
    <row r="134" spans="1:55" s="11" customFormat="1" ht="240" hidden="1" x14ac:dyDescent="0.25">
      <c r="A134" s="148" t="s">
        <v>653</v>
      </c>
      <c r="B134" s="12">
        <v>51</v>
      </c>
      <c r="C134" s="12">
        <v>0</v>
      </c>
      <c r="D134" s="62" t="s">
        <v>421</v>
      </c>
      <c r="E134" s="12">
        <v>851</v>
      </c>
      <c r="F134" s="62" t="s">
        <v>330</v>
      </c>
      <c r="G134" s="62" t="s">
        <v>421</v>
      </c>
      <c r="H134" s="62" t="s">
        <v>717</v>
      </c>
      <c r="I134" s="62"/>
      <c r="J134" s="150">
        <f t="shared" si="80"/>
        <v>7783600</v>
      </c>
      <c r="K134" s="150">
        <f t="shared" si="80"/>
        <v>0</v>
      </c>
      <c r="L134" s="150">
        <f t="shared" si="80"/>
        <v>7783600</v>
      </c>
      <c r="M134" s="150">
        <f t="shared" si="80"/>
        <v>0</v>
      </c>
      <c r="N134" s="150">
        <f t="shared" si="80"/>
        <v>1131788.43</v>
      </c>
      <c r="O134" s="150">
        <f t="shared" si="80"/>
        <v>0</v>
      </c>
      <c r="P134" s="150">
        <f t="shared" si="80"/>
        <v>1131788.43</v>
      </c>
      <c r="Q134" s="150">
        <f t="shared" si="80"/>
        <v>0</v>
      </c>
      <c r="R134" s="150">
        <f t="shared" si="80"/>
        <v>8915388.4299999997</v>
      </c>
      <c r="S134" s="150">
        <f t="shared" si="80"/>
        <v>0</v>
      </c>
      <c r="T134" s="150">
        <f t="shared" si="80"/>
        <v>8915388.4299999997</v>
      </c>
      <c r="U134" s="150">
        <f t="shared" si="80"/>
        <v>0</v>
      </c>
      <c r="V134" s="150">
        <f t="shared" si="80"/>
        <v>0</v>
      </c>
      <c r="W134" s="150">
        <f t="shared" si="80"/>
        <v>0</v>
      </c>
      <c r="X134" s="150">
        <f t="shared" si="80"/>
        <v>0</v>
      </c>
      <c r="Y134" s="150">
        <f t="shared" si="80"/>
        <v>0</v>
      </c>
      <c r="Z134" s="150">
        <f t="shared" si="80"/>
        <v>8915388.4299999997</v>
      </c>
      <c r="AA134" s="150">
        <f t="shared" si="80"/>
        <v>0</v>
      </c>
      <c r="AB134" s="150">
        <f t="shared" si="80"/>
        <v>8915388.4299999997</v>
      </c>
      <c r="AC134" s="150">
        <f t="shared" si="80"/>
        <v>0</v>
      </c>
      <c r="AD134" s="150">
        <f t="shared" si="80"/>
        <v>7722400</v>
      </c>
      <c r="AE134" s="150">
        <f t="shared" si="80"/>
        <v>0</v>
      </c>
      <c r="AF134" s="150">
        <f t="shared" si="80"/>
        <v>7722400</v>
      </c>
      <c r="AG134" s="150">
        <f t="shared" si="80"/>
        <v>0</v>
      </c>
      <c r="AH134" s="150">
        <f t="shared" si="80"/>
        <v>0</v>
      </c>
      <c r="AI134" s="150">
        <f t="shared" si="80"/>
        <v>0</v>
      </c>
      <c r="AJ134" s="150">
        <f t="shared" si="80"/>
        <v>0</v>
      </c>
      <c r="AK134" s="150">
        <f t="shared" si="80"/>
        <v>0</v>
      </c>
      <c r="AL134" s="150">
        <f t="shared" si="80"/>
        <v>7722400</v>
      </c>
      <c r="AM134" s="150">
        <f t="shared" si="80"/>
        <v>0</v>
      </c>
      <c r="AN134" s="150">
        <f t="shared" si="80"/>
        <v>7722400</v>
      </c>
      <c r="AO134" s="150">
        <f t="shared" si="80"/>
        <v>0</v>
      </c>
      <c r="AP134" s="150">
        <f t="shared" si="80"/>
        <v>7681300</v>
      </c>
      <c r="AQ134" s="150">
        <f t="shared" si="80"/>
        <v>0</v>
      </c>
      <c r="AR134" s="150">
        <f t="shared" si="80"/>
        <v>7681300</v>
      </c>
      <c r="AS134" s="150">
        <f t="shared" si="80"/>
        <v>0</v>
      </c>
      <c r="AT134" s="150">
        <f t="shared" si="81"/>
        <v>0</v>
      </c>
      <c r="AU134" s="150">
        <f t="shared" si="81"/>
        <v>0</v>
      </c>
      <c r="AV134" s="150">
        <f t="shared" si="81"/>
        <v>0</v>
      </c>
      <c r="AW134" s="150">
        <f t="shared" si="81"/>
        <v>0</v>
      </c>
      <c r="AX134" s="150">
        <f t="shared" si="81"/>
        <v>7681300</v>
      </c>
      <c r="AY134" s="150">
        <f t="shared" si="81"/>
        <v>0</v>
      </c>
      <c r="AZ134" s="150">
        <f t="shared" si="81"/>
        <v>7681300</v>
      </c>
      <c r="BA134" s="150">
        <f t="shared" si="81"/>
        <v>0</v>
      </c>
      <c r="BB134" s="103">
        <v>0</v>
      </c>
      <c r="BC134" s="103">
        <v>0</v>
      </c>
    </row>
    <row r="135" spans="1:55" s="11" customFormat="1" hidden="1" x14ac:dyDescent="0.25">
      <c r="A135" s="15" t="s">
        <v>345</v>
      </c>
      <c r="B135" s="12">
        <v>51</v>
      </c>
      <c r="C135" s="12">
        <v>0</v>
      </c>
      <c r="D135" s="62" t="s">
        <v>421</v>
      </c>
      <c r="E135" s="12">
        <v>851</v>
      </c>
      <c r="F135" s="62"/>
      <c r="G135" s="62"/>
      <c r="H135" s="62" t="s">
        <v>717</v>
      </c>
      <c r="I135" s="62" t="s">
        <v>346</v>
      </c>
      <c r="J135" s="150">
        <f t="shared" si="80"/>
        <v>7783600</v>
      </c>
      <c r="K135" s="150">
        <f t="shared" si="80"/>
        <v>0</v>
      </c>
      <c r="L135" s="150">
        <f t="shared" si="80"/>
        <v>7783600</v>
      </c>
      <c r="M135" s="150">
        <f t="shared" si="80"/>
        <v>0</v>
      </c>
      <c r="N135" s="150">
        <f t="shared" si="80"/>
        <v>1131788.43</v>
      </c>
      <c r="O135" s="150">
        <f t="shared" si="80"/>
        <v>0</v>
      </c>
      <c r="P135" s="150">
        <f t="shared" si="80"/>
        <v>1131788.43</v>
      </c>
      <c r="Q135" s="150">
        <f t="shared" si="80"/>
        <v>0</v>
      </c>
      <c r="R135" s="150">
        <f t="shared" si="80"/>
        <v>8915388.4299999997</v>
      </c>
      <c r="S135" s="150">
        <f t="shared" si="80"/>
        <v>0</v>
      </c>
      <c r="T135" s="150">
        <f t="shared" si="80"/>
        <v>8915388.4299999997</v>
      </c>
      <c r="U135" s="150">
        <f t="shared" si="80"/>
        <v>0</v>
      </c>
      <c r="V135" s="150">
        <f t="shared" si="80"/>
        <v>0</v>
      </c>
      <c r="W135" s="150">
        <f t="shared" si="80"/>
        <v>0</v>
      </c>
      <c r="X135" s="150">
        <f t="shared" si="80"/>
        <v>0</v>
      </c>
      <c r="Y135" s="150">
        <f t="shared" si="80"/>
        <v>0</v>
      </c>
      <c r="Z135" s="150">
        <f t="shared" si="80"/>
        <v>8915388.4299999997</v>
      </c>
      <c r="AA135" s="150">
        <f t="shared" si="80"/>
        <v>0</v>
      </c>
      <c r="AB135" s="150">
        <f t="shared" si="80"/>
        <v>8915388.4299999997</v>
      </c>
      <c r="AC135" s="150">
        <f t="shared" si="80"/>
        <v>0</v>
      </c>
      <c r="AD135" s="150">
        <f t="shared" si="80"/>
        <v>7722400</v>
      </c>
      <c r="AE135" s="150">
        <f t="shared" si="80"/>
        <v>0</v>
      </c>
      <c r="AF135" s="150">
        <f t="shared" si="80"/>
        <v>7722400</v>
      </c>
      <c r="AG135" s="150">
        <f t="shared" si="80"/>
        <v>0</v>
      </c>
      <c r="AH135" s="150">
        <f t="shared" si="80"/>
        <v>0</v>
      </c>
      <c r="AI135" s="150">
        <f t="shared" si="80"/>
        <v>0</v>
      </c>
      <c r="AJ135" s="150">
        <f t="shared" si="80"/>
        <v>0</v>
      </c>
      <c r="AK135" s="150">
        <f t="shared" si="80"/>
        <v>0</v>
      </c>
      <c r="AL135" s="150">
        <f t="shared" si="80"/>
        <v>7722400</v>
      </c>
      <c r="AM135" s="150">
        <f t="shared" si="80"/>
        <v>0</v>
      </c>
      <c r="AN135" s="150">
        <f t="shared" si="80"/>
        <v>7722400</v>
      </c>
      <c r="AO135" s="150">
        <f t="shared" si="80"/>
        <v>0</v>
      </c>
      <c r="AP135" s="150">
        <f t="shared" si="80"/>
        <v>7681300</v>
      </c>
      <c r="AQ135" s="150">
        <f t="shared" si="80"/>
        <v>0</v>
      </c>
      <c r="AR135" s="150">
        <f t="shared" si="80"/>
        <v>7681300</v>
      </c>
      <c r="AS135" s="150">
        <f t="shared" si="80"/>
        <v>0</v>
      </c>
      <c r="AT135" s="150">
        <f t="shared" si="81"/>
        <v>0</v>
      </c>
      <c r="AU135" s="150">
        <f t="shared" si="81"/>
        <v>0</v>
      </c>
      <c r="AV135" s="150">
        <f t="shared" si="81"/>
        <v>0</v>
      </c>
      <c r="AW135" s="150">
        <f t="shared" si="81"/>
        <v>0</v>
      </c>
      <c r="AX135" s="150">
        <f t="shared" si="81"/>
        <v>7681300</v>
      </c>
      <c r="AY135" s="150">
        <f t="shared" si="81"/>
        <v>0</v>
      </c>
      <c r="AZ135" s="150">
        <f t="shared" si="81"/>
        <v>7681300</v>
      </c>
      <c r="BA135" s="150">
        <f t="shared" si="81"/>
        <v>0</v>
      </c>
      <c r="BB135" s="103">
        <v>0</v>
      </c>
      <c r="BC135" s="103">
        <v>0</v>
      </c>
    </row>
    <row r="136" spans="1:55" s="11" customFormat="1" hidden="1" x14ac:dyDescent="0.25">
      <c r="A136" s="27" t="s">
        <v>273</v>
      </c>
      <c r="B136" s="12">
        <v>51</v>
      </c>
      <c r="C136" s="12">
        <v>0</v>
      </c>
      <c r="D136" s="62" t="s">
        <v>421</v>
      </c>
      <c r="E136" s="12">
        <v>851</v>
      </c>
      <c r="F136" s="62"/>
      <c r="G136" s="62"/>
      <c r="H136" s="62" t="s">
        <v>717</v>
      </c>
      <c r="I136" s="62" t="s">
        <v>434</v>
      </c>
      <c r="J136" s="150">
        <f>'3.ВС'!J127</f>
        <v>7783600</v>
      </c>
      <c r="K136" s="150">
        <f>'3.ВС'!K127</f>
        <v>0</v>
      </c>
      <c r="L136" s="150">
        <f>'3.ВС'!L127</f>
        <v>7783600</v>
      </c>
      <c r="M136" s="150">
        <f>'3.ВС'!M127</f>
        <v>0</v>
      </c>
      <c r="N136" s="150">
        <f>'3.ВС'!N127</f>
        <v>1131788.43</v>
      </c>
      <c r="O136" s="150">
        <f>'3.ВС'!O127</f>
        <v>0</v>
      </c>
      <c r="P136" s="150">
        <f>'3.ВС'!P127</f>
        <v>1131788.43</v>
      </c>
      <c r="Q136" s="150">
        <f>'3.ВС'!Q127</f>
        <v>0</v>
      </c>
      <c r="R136" s="150">
        <f>'3.ВС'!R127</f>
        <v>8915388.4299999997</v>
      </c>
      <c r="S136" s="150">
        <f>'3.ВС'!S127</f>
        <v>0</v>
      </c>
      <c r="T136" s="150">
        <f>'3.ВС'!T127</f>
        <v>8915388.4299999997</v>
      </c>
      <c r="U136" s="150">
        <f>'3.ВС'!U127</f>
        <v>0</v>
      </c>
      <c r="V136" s="150">
        <f>'3.ВС'!V127</f>
        <v>0</v>
      </c>
      <c r="W136" s="150">
        <f>'3.ВС'!W127</f>
        <v>0</v>
      </c>
      <c r="X136" s="150">
        <f>'3.ВС'!X127</f>
        <v>0</v>
      </c>
      <c r="Y136" s="150">
        <f>'3.ВС'!Y127</f>
        <v>0</v>
      </c>
      <c r="Z136" s="150">
        <f>'3.ВС'!Z127</f>
        <v>8915388.4299999997</v>
      </c>
      <c r="AA136" s="150">
        <f>'3.ВС'!AA127</f>
        <v>0</v>
      </c>
      <c r="AB136" s="150">
        <f>'3.ВС'!AB127</f>
        <v>8915388.4299999997</v>
      </c>
      <c r="AC136" s="150">
        <f>'3.ВС'!AC127</f>
        <v>0</v>
      </c>
      <c r="AD136" s="150">
        <f>'3.ВС'!AD127</f>
        <v>7722400</v>
      </c>
      <c r="AE136" s="150">
        <f>'3.ВС'!AE127</f>
        <v>0</v>
      </c>
      <c r="AF136" s="150">
        <f>'3.ВС'!AF127</f>
        <v>7722400</v>
      </c>
      <c r="AG136" s="150">
        <f>'3.ВС'!AG127</f>
        <v>0</v>
      </c>
      <c r="AH136" s="150">
        <f>'3.ВС'!AH127</f>
        <v>0</v>
      </c>
      <c r="AI136" s="150">
        <f>'3.ВС'!AI127</f>
        <v>0</v>
      </c>
      <c r="AJ136" s="150">
        <f>'3.ВС'!AJ127</f>
        <v>0</v>
      </c>
      <c r="AK136" s="150">
        <f>'3.ВС'!AK127</f>
        <v>0</v>
      </c>
      <c r="AL136" s="150">
        <f>'3.ВС'!AL127</f>
        <v>7722400</v>
      </c>
      <c r="AM136" s="150">
        <f>'3.ВС'!AM127</f>
        <v>0</v>
      </c>
      <c r="AN136" s="150">
        <f>'3.ВС'!AN127</f>
        <v>7722400</v>
      </c>
      <c r="AO136" s="150">
        <f>'3.ВС'!AO127</f>
        <v>0</v>
      </c>
      <c r="AP136" s="150">
        <f>'3.ВС'!AP127</f>
        <v>7681300</v>
      </c>
      <c r="AQ136" s="150">
        <f>'3.ВС'!AQ127</f>
        <v>0</v>
      </c>
      <c r="AR136" s="150">
        <f>'3.ВС'!AR127</f>
        <v>7681300</v>
      </c>
      <c r="AS136" s="150">
        <f>'3.ВС'!AS127</f>
        <v>0</v>
      </c>
      <c r="AT136" s="150">
        <f>'3.ВС'!AT127</f>
        <v>0</v>
      </c>
      <c r="AU136" s="150">
        <f>'3.ВС'!AU127</f>
        <v>0</v>
      </c>
      <c r="AV136" s="150">
        <f>'3.ВС'!AV127</f>
        <v>0</v>
      </c>
      <c r="AW136" s="150">
        <f>'3.ВС'!AW127</f>
        <v>0</v>
      </c>
      <c r="AX136" s="150">
        <f>'3.ВС'!AX127</f>
        <v>7681300</v>
      </c>
      <c r="AY136" s="150">
        <f>'3.ВС'!AY127</f>
        <v>0</v>
      </c>
      <c r="AZ136" s="150">
        <f>'3.ВС'!AZ127</f>
        <v>7681300</v>
      </c>
      <c r="BA136" s="150">
        <f>'3.ВС'!BA127</f>
        <v>0</v>
      </c>
      <c r="BB136" s="103">
        <v>0</v>
      </c>
      <c r="BC136" s="103">
        <v>0</v>
      </c>
    </row>
    <row r="137" spans="1:55" s="11" customFormat="1" ht="45" x14ac:dyDescent="0.25">
      <c r="A137" s="148" t="s">
        <v>718</v>
      </c>
      <c r="B137" s="74">
        <v>51</v>
      </c>
      <c r="C137" s="74">
        <v>0</v>
      </c>
      <c r="D137" s="63" t="s">
        <v>431</v>
      </c>
      <c r="E137" s="12"/>
      <c r="F137" s="63"/>
      <c r="G137" s="63"/>
      <c r="H137" s="63"/>
      <c r="I137" s="63"/>
      <c r="J137" s="77">
        <f>J138</f>
        <v>131002</v>
      </c>
      <c r="K137" s="77">
        <f t="shared" ref="K137:BA137" si="82">K138</f>
        <v>0</v>
      </c>
      <c r="L137" s="77">
        <f t="shared" si="82"/>
        <v>131002</v>
      </c>
      <c r="M137" s="77">
        <f t="shared" si="82"/>
        <v>0</v>
      </c>
      <c r="N137" s="77">
        <f t="shared" si="82"/>
        <v>4673127</v>
      </c>
      <c r="O137" s="77">
        <f t="shared" si="82"/>
        <v>2300000</v>
      </c>
      <c r="P137" s="77">
        <f t="shared" si="82"/>
        <v>2373127</v>
      </c>
      <c r="Q137" s="77">
        <f t="shared" si="82"/>
        <v>0</v>
      </c>
      <c r="R137" s="77">
        <f t="shared" si="82"/>
        <v>4804129</v>
      </c>
      <c r="S137" s="77">
        <f t="shared" si="82"/>
        <v>2300000</v>
      </c>
      <c r="T137" s="77">
        <f t="shared" si="82"/>
        <v>2504129</v>
      </c>
      <c r="U137" s="77">
        <f t="shared" si="82"/>
        <v>0</v>
      </c>
      <c r="V137" s="77">
        <f t="shared" si="82"/>
        <v>-2547849</v>
      </c>
      <c r="W137" s="77">
        <f t="shared" si="82"/>
        <v>-2300000</v>
      </c>
      <c r="X137" s="77">
        <f t="shared" si="82"/>
        <v>-247849</v>
      </c>
      <c r="Y137" s="77">
        <f t="shared" si="82"/>
        <v>0</v>
      </c>
      <c r="Z137" s="77">
        <f t="shared" si="82"/>
        <v>2256280</v>
      </c>
      <c r="AA137" s="77">
        <f t="shared" si="82"/>
        <v>0</v>
      </c>
      <c r="AB137" s="77">
        <f t="shared" si="82"/>
        <v>2256280</v>
      </c>
      <c r="AC137" s="77">
        <f t="shared" si="82"/>
        <v>0</v>
      </c>
      <c r="AD137" s="77">
        <f t="shared" si="82"/>
        <v>8292977</v>
      </c>
      <c r="AE137" s="77">
        <f t="shared" si="82"/>
        <v>7822205</v>
      </c>
      <c r="AF137" s="77">
        <f t="shared" si="82"/>
        <v>470772</v>
      </c>
      <c r="AG137" s="77">
        <f t="shared" si="82"/>
        <v>0</v>
      </c>
      <c r="AH137" s="77">
        <f t="shared" si="82"/>
        <v>-1737</v>
      </c>
      <c r="AI137" s="77">
        <f t="shared" si="82"/>
        <v>0</v>
      </c>
      <c r="AJ137" s="77">
        <f t="shared" si="82"/>
        <v>-1737</v>
      </c>
      <c r="AK137" s="77">
        <f t="shared" si="82"/>
        <v>0</v>
      </c>
      <c r="AL137" s="77">
        <f t="shared" si="82"/>
        <v>8291240</v>
      </c>
      <c r="AM137" s="77">
        <f t="shared" si="82"/>
        <v>7822205</v>
      </c>
      <c r="AN137" s="77">
        <f t="shared" si="82"/>
        <v>469035</v>
      </c>
      <c r="AO137" s="77">
        <f t="shared" si="82"/>
        <v>0</v>
      </c>
      <c r="AP137" s="77">
        <f t="shared" si="82"/>
        <v>57340</v>
      </c>
      <c r="AQ137" s="77">
        <f t="shared" si="82"/>
        <v>0</v>
      </c>
      <c r="AR137" s="77">
        <f t="shared" si="82"/>
        <v>57340</v>
      </c>
      <c r="AS137" s="77">
        <f t="shared" si="82"/>
        <v>0</v>
      </c>
      <c r="AT137" s="77">
        <f t="shared" si="82"/>
        <v>0</v>
      </c>
      <c r="AU137" s="77">
        <f t="shared" si="82"/>
        <v>0</v>
      </c>
      <c r="AV137" s="77">
        <f t="shared" si="82"/>
        <v>0</v>
      </c>
      <c r="AW137" s="77">
        <f t="shared" si="82"/>
        <v>0</v>
      </c>
      <c r="AX137" s="77">
        <f t="shared" si="82"/>
        <v>57340</v>
      </c>
      <c r="AY137" s="77">
        <f t="shared" si="82"/>
        <v>0</v>
      </c>
      <c r="AZ137" s="77">
        <f t="shared" si="82"/>
        <v>57340</v>
      </c>
      <c r="BA137" s="77">
        <f t="shared" si="82"/>
        <v>0</v>
      </c>
      <c r="BB137" s="103">
        <v>0</v>
      </c>
      <c r="BC137" s="103">
        <v>0</v>
      </c>
    </row>
    <row r="138" spans="1:55" s="11" customFormat="1" x14ac:dyDescent="0.25">
      <c r="A138" s="148" t="s">
        <v>325</v>
      </c>
      <c r="B138" s="74">
        <v>51</v>
      </c>
      <c r="C138" s="74">
        <v>0</v>
      </c>
      <c r="D138" s="63" t="s">
        <v>431</v>
      </c>
      <c r="E138" s="74">
        <v>851</v>
      </c>
      <c r="F138" s="63"/>
      <c r="G138" s="63"/>
      <c r="H138" s="63"/>
      <c r="I138" s="63"/>
      <c r="J138" s="122">
        <f>J139+J142+J145+J148+J151+J154+J157+J160+J163</f>
        <v>131002</v>
      </c>
      <c r="K138" s="122">
        <f t="shared" ref="K138:BA138" si="83">K139+K142+K145+K148+K151+K154+K157+K160+K163</f>
        <v>0</v>
      </c>
      <c r="L138" s="122">
        <f t="shared" si="83"/>
        <v>131002</v>
      </c>
      <c r="M138" s="122">
        <f t="shared" si="83"/>
        <v>0</v>
      </c>
      <c r="N138" s="122">
        <f t="shared" si="83"/>
        <v>4673127</v>
      </c>
      <c r="O138" s="122">
        <f t="shared" si="83"/>
        <v>2300000</v>
      </c>
      <c r="P138" s="122">
        <f t="shared" si="83"/>
        <v>2373127</v>
      </c>
      <c r="Q138" s="122">
        <f t="shared" si="83"/>
        <v>0</v>
      </c>
      <c r="R138" s="122">
        <f t="shared" si="83"/>
        <v>4804129</v>
      </c>
      <c r="S138" s="122">
        <f t="shared" si="83"/>
        <v>2300000</v>
      </c>
      <c r="T138" s="122">
        <f t="shared" si="83"/>
        <v>2504129</v>
      </c>
      <c r="U138" s="122">
        <f t="shared" si="83"/>
        <v>0</v>
      </c>
      <c r="V138" s="122">
        <f t="shared" si="83"/>
        <v>-2547849</v>
      </c>
      <c r="W138" s="122">
        <f t="shared" si="83"/>
        <v>-2300000</v>
      </c>
      <c r="X138" s="122">
        <f t="shared" si="83"/>
        <v>-247849</v>
      </c>
      <c r="Y138" s="122">
        <f t="shared" si="83"/>
        <v>0</v>
      </c>
      <c r="Z138" s="122">
        <f t="shared" si="83"/>
        <v>2256280</v>
      </c>
      <c r="AA138" s="122">
        <f t="shared" si="83"/>
        <v>0</v>
      </c>
      <c r="AB138" s="122">
        <f t="shared" si="83"/>
        <v>2256280</v>
      </c>
      <c r="AC138" s="122">
        <f t="shared" si="83"/>
        <v>0</v>
      </c>
      <c r="AD138" s="122">
        <f t="shared" si="83"/>
        <v>8292977</v>
      </c>
      <c r="AE138" s="122">
        <f t="shared" si="83"/>
        <v>7822205</v>
      </c>
      <c r="AF138" s="122">
        <f t="shared" si="83"/>
        <v>470772</v>
      </c>
      <c r="AG138" s="122">
        <f t="shared" si="83"/>
        <v>0</v>
      </c>
      <c r="AH138" s="122">
        <f t="shared" si="83"/>
        <v>-1737</v>
      </c>
      <c r="AI138" s="122">
        <f t="shared" si="83"/>
        <v>0</v>
      </c>
      <c r="AJ138" s="122">
        <f t="shared" si="83"/>
        <v>-1737</v>
      </c>
      <c r="AK138" s="122">
        <f t="shared" si="83"/>
        <v>0</v>
      </c>
      <c r="AL138" s="122">
        <f t="shared" si="83"/>
        <v>8291240</v>
      </c>
      <c r="AM138" s="122">
        <f t="shared" si="83"/>
        <v>7822205</v>
      </c>
      <c r="AN138" s="122">
        <f t="shared" si="83"/>
        <v>469035</v>
      </c>
      <c r="AO138" s="122">
        <f t="shared" si="83"/>
        <v>0</v>
      </c>
      <c r="AP138" s="122">
        <f t="shared" si="83"/>
        <v>57340</v>
      </c>
      <c r="AQ138" s="122">
        <f t="shared" si="83"/>
        <v>0</v>
      </c>
      <c r="AR138" s="122">
        <f t="shared" si="83"/>
        <v>57340</v>
      </c>
      <c r="AS138" s="122">
        <f t="shared" si="83"/>
        <v>0</v>
      </c>
      <c r="AT138" s="122">
        <f t="shared" si="83"/>
        <v>0</v>
      </c>
      <c r="AU138" s="122">
        <f t="shared" si="83"/>
        <v>0</v>
      </c>
      <c r="AV138" s="122">
        <f t="shared" si="83"/>
        <v>0</v>
      </c>
      <c r="AW138" s="122">
        <f t="shared" si="83"/>
        <v>0</v>
      </c>
      <c r="AX138" s="122">
        <f t="shared" si="83"/>
        <v>57340</v>
      </c>
      <c r="AY138" s="122">
        <f t="shared" si="83"/>
        <v>0</v>
      </c>
      <c r="AZ138" s="122">
        <f t="shared" si="83"/>
        <v>57340</v>
      </c>
      <c r="BA138" s="122">
        <f t="shared" si="83"/>
        <v>0</v>
      </c>
      <c r="BB138" s="103">
        <v>0</v>
      </c>
      <c r="BC138" s="103">
        <v>0</v>
      </c>
    </row>
    <row r="139" spans="1:55" s="11" customFormat="1" ht="30" hidden="1" x14ac:dyDescent="0.25">
      <c r="A139" s="148" t="s">
        <v>450</v>
      </c>
      <c r="B139" s="12">
        <v>51</v>
      </c>
      <c r="C139" s="12">
        <v>0</v>
      </c>
      <c r="D139" s="63" t="s">
        <v>431</v>
      </c>
      <c r="E139" s="12">
        <v>851</v>
      </c>
      <c r="F139" s="63" t="s">
        <v>375</v>
      </c>
      <c r="G139" s="63" t="s">
        <v>399</v>
      </c>
      <c r="H139" s="63" t="s">
        <v>719</v>
      </c>
      <c r="I139" s="63"/>
      <c r="J139" s="77">
        <f t="shared" ref="J139:AT140" si="84">J140</f>
        <v>0</v>
      </c>
      <c r="K139" s="77">
        <f t="shared" si="84"/>
        <v>0</v>
      </c>
      <c r="L139" s="77">
        <f t="shared" si="84"/>
        <v>0</v>
      </c>
      <c r="M139" s="77">
        <f t="shared" si="84"/>
        <v>0</v>
      </c>
      <c r="N139" s="77">
        <f t="shared" si="84"/>
        <v>1930000</v>
      </c>
      <c r="O139" s="77">
        <f t="shared" si="84"/>
        <v>0</v>
      </c>
      <c r="P139" s="77">
        <f t="shared" si="84"/>
        <v>1930000</v>
      </c>
      <c r="Q139" s="77">
        <f t="shared" si="84"/>
        <v>0</v>
      </c>
      <c r="R139" s="77">
        <f t="shared" si="84"/>
        <v>1930000</v>
      </c>
      <c r="S139" s="77">
        <f t="shared" si="84"/>
        <v>0</v>
      </c>
      <c r="T139" s="77">
        <f t="shared" si="84"/>
        <v>1930000</v>
      </c>
      <c r="U139" s="77">
        <f t="shared" si="84"/>
        <v>0</v>
      </c>
      <c r="V139" s="77">
        <f t="shared" si="84"/>
        <v>0</v>
      </c>
      <c r="W139" s="77">
        <f t="shared" si="84"/>
        <v>0</v>
      </c>
      <c r="X139" s="77">
        <f t="shared" si="84"/>
        <v>0</v>
      </c>
      <c r="Y139" s="77">
        <f t="shared" si="84"/>
        <v>0</v>
      </c>
      <c r="Z139" s="77">
        <f t="shared" si="84"/>
        <v>1930000</v>
      </c>
      <c r="AA139" s="77">
        <f t="shared" si="84"/>
        <v>0</v>
      </c>
      <c r="AB139" s="77">
        <f t="shared" si="84"/>
        <v>1930000</v>
      </c>
      <c r="AC139" s="77">
        <f t="shared" si="84"/>
        <v>0</v>
      </c>
      <c r="AD139" s="77">
        <f t="shared" si="84"/>
        <v>0</v>
      </c>
      <c r="AE139" s="77">
        <f t="shared" si="84"/>
        <v>0</v>
      </c>
      <c r="AF139" s="77">
        <f t="shared" si="84"/>
        <v>0</v>
      </c>
      <c r="AG139" s="77">
        <f t="shared" si="84"/>
        <v>0</v>
      </c>
      <c r="AH139" s="77">
        <f t="shared" si="84"/>
        <v>0</v>
      </c>
      <c r="AI139" s="77">
        <f t="shared" si="84"/>
        <v>0</v>
      </c>
      <c r="AJ139" s="77">
        <f t="shared" si="84"/>
        <v>0</v>
      </c>
      <c r="AK139" s="77">
        <f t="shared" si="84"/>
        <v>0</v>
      </c>
      <c r="AL139" s="77">
        <f t="shared" si="84"/>
        <v>0</v>
      </c>
      <c r="AM139" s="77">
        <f t="shared" si="84"/>
        <v>0</v>
      </c>
      <c r="AN139" s="77">
        <f t="shared" si="84"/>
        <v>0</v>
      </c>
      <c r="AO139" s="77">
        <f t="shared" si="84"/>
        <v>0</v>
      </c>
      <c r="AP139" s="77">
        <f t="shared" si="84"/>
        <v>0</v>
      </c>
      <c r="AQ139" s="77">
        <f t="shared" si="84"/>
        <v>0</v>
      </c>
      <c r="AR139" s="77">
        <f t="shared" si="84"/>
        <v>0</v>
      </c>
      <c r="AS139" s="77">
        <f t="shared" si="84"/>
        <v>0</v>
      </c>
      <c r="AT139" s="77">
        <f t="shared" si="84"/>
        <v>0</v>
      </c>
      <c r="AU139" s="77">
        <f t="shared" ref="AT139:BA140" si="85">AU140</f>
        <v>0</v>
      </c>
      <c r="AV139" s="77">
        <f t="shared" si="85"/>
        <v>0</v>
      </c>
      <c r="AW139" s="77">
        <f t="shared" si="85"/>
        <v>0</v>
      </c>
      <c r="AX139" s="77">
        <f t="shared" si="85"/>
        <v>0</v>
      </c>
      <c r="AY139" s="77">
        <f t="shared" si="85"/>
        <v>0</v>
      </c>
      <c r="AZ139" s="77">
        <f t="shared" si="85"/>
        <v>0</v>
      </c>
      <c r="BA139" s="77">
        <f t="shared" si="85"/>
        <v>0</v>
      </c>
      <c r="BB139" s="103">
        <v>0</v>
      </c>
      <c r="BC139" s="103">
        <v>0</v>
      </c>
    </row>
    <row r="140" spans="1:55" s="11" customFormat="1" ht="30" hidden="1" x14ac:dyDescent="0.25">
      <c r="A140" s="27" t="s">
        <v>452</v>
      </c>
      <c r="B140" s="12">
        <v>51</v>
      </c>
      <c r="C140" s="12">
        <v>0</v>
      </c>
      <c r="D140" s="63" t="s">
        <v>431</v>
      </c>
      <c r="E140" s="12">
        <v>851</v>
      </c>
      <c r="F140" s="63" t="s">
        <v>375</v>
      </c>
      <c r="G140" s="63" t="s">
        <v>399</v>
      </c>
      <c r="H140" s="63" t="s">
        <v>719</v>
      </c>
      <c r="I140" s="63" t="s">
        <v>453</v>
      </c>
      <c r="J140" s="77">
        <f t="shared" si="84"/>
        <v>0</v>
      </c>
      <c r="K140" s="77">
        <f t="shared" si="84"/>
        <v>0</v>
      </c>
      <c r="L140" s="77">
        <f t="shared" si="84"/>
        <v>0</v>
      </c>
      <c r="M140" s="77">
        <f t="shared" si="84"/>
        <v>0</v>
      </c>
      <c r="N140" s="77">
        <f t="shared" si="84"/>
        <v>1930000</v>
      </c>
      <c r="O140" s="77">
        <f t="shared" si="84"/>
        <v>0</v>
      </c>
      <c r="P140" s="77">
        <f t="shared" si="84"/>
        <v>1930000</v>
      </c>
      <c r="Q140" s="77">
        <f t="shared" si="84"/>
        <v>0</v>
      </c>
      <c r="R140" s="77">
        <f t="shared" si="84"/>
        <v>1930000</v>
      </c>
      <c r="S140" s="77">
        <f t="shared" si="84"/>
        <v>0</v>
      </c>
      <c r="T140" s="77">
        <f t="shared" si="84"/>
        <v>1930000</v>
      </c>
      <c r="U140" s="77">
        <f t="shared" si="84"/>
        <v>0</v>
      </c>
      <c r="V140" s="77">
        <f t="shared" si="84"/>
        <v>0</v>
      </c>
      <c r="W140" s="77">
        <f t="shared" si="84"/>
        <v>0</v>
      </c>
      <c r="X140" s="77">
        <f t="shared" si="84"/>
        <v>0</v>
      </c>
      <c r="Y140" s="77">
        <f t="shared" si="84"/>
        <v>0</v>
      </c>
      <c r="Z140" s="77">
        <f t="shared" si="84"/>
        <v>1930000</v>
      </c>
      <c r="AA140" s="77">
        <f t="shared" si="84"/>
        <v>0</v>
      </c>
      <c r="AB140" s="77">
        <f t="shared" si="84"/>
        <v>1930000</v>
      </c>
      <c r="AC140" s="77">
        <f t="shared" si="84"/>
        <v>0</v>
      </c>
      <c r="AD140" s="77">
        <f t="shared" si="84"/>
        <v>0</v>
      </c>
      <c r="AE140" s="77">
        <f t="shared" si="84"/>
        <v>0</v>
      </c>
      <c r="AF140" s="77">
        <f t="shared" si="84"/>
        <v>0</v>
      </c>
      <c r="AG140" s="77">
        <f t="shared" si="84"/>
        <v>0</v>
      </c>
      <c r="AH140" s="77">
        <f t="shared" si="84"/>
        <v>0</v>
      </c>
      <c r="AI140" s="77">
        <f t="shared" si="84"/>
        <v>0</v>
      </c>
      <c r="AJ140" s="77">
        <f t="shared" si="84"/>
        <v>0</v>
      </c>
      <c r="AK140" s="77">
        <f t="shared" si="84"/>
        <v>0</v>
      </c>
      <c r="AL140" s="77">
        <f t="shared" si="84"/>
        <v>0</v>
      </c>
      <c r="AM140" s="77">
        <f t="shared" si="84"/>
        <v>0</v>
      </c>
      <c r="AN140" s="77">
        <f t="shared" si="84"/>
        <v>0</v>
      </c>
      <c r="AO140" s="77">
        <f t="shared" si="84"/>
        <v>0</v>
      </c>
      <c r="AP140" s="77">
        <f t="shared" si="84"/>
        <v>0</v>
      </c>
      <c r="AQ140" s="77">
        <f t="shared" si="84"/>
        <v>0</v>
      </c>
      <c r="AR140" s="77">
        <f t="shared" si="84"/>
        <v>0</v>
      </c>
      <c r="AS140" s="77">
        <f t="shared" si="84"/>
        <v>0</v>
      </c>
      <c r="AT140" s="77">
        <f t="shared" si="85"/>
        <v>0</v>
      </c>
      <c r="AU140" s="77">
        <f t="shared" si="85"/>
        <v>0</v>
      </c>
      <c r="AV140" s="77">
        <f t="shared" si="85"/>
        <v>0</v>
      </c>
      <c r="AW140" s="77">
        <f t="shared" si="85"/>
        <v>0</v>
      </c>
      <c r="AX140" s="77">
        <f t="shared" si="85"/>
        <v>0</v>
      </c>
      <c r="AY140" s="77">
        <f t="shared" si="85"/>
        <v>0</v>
      </c>
      <c r="AZ140" s="77">
        <f t="shared" si="85"/>
        <v>0</v>
      </c>
      <c r="BA140" s="77">
        <f t="shared" si="85"/>
        <v>0</v>
      </c>
      <c r="BB140" s="103">
        <v>0</v>
      </c>
      <c r="BC140" s="103">
        <v>0</v>
      </c>
    </row>
    <row r="141" spans="1:55" s="11" customFormat="1" hidden="1" x14ac:dyDescent="0.25">
      <c r="A141" s="27" t="s">
        <v>454</v>
      </c>
      <c r="B141" s="12">
        <v>51</v>
      </c>
      <c r="C141" s="12">
        <v>0</v>
      </c>
      <c r="D141" s="63" t="s">
        <v>431</v>
      </c>
      <c r="E141" s="12">
        <v>851</v>
      </c>
      <c r="F141" s="63" t="s">
        <v>375</v>
      </c>
      <c r="G141" s="63" t="s">
        <v>399</v>
      </c>
      <c r="H141" s="63" t="s">
        <v>719</v>
      </c>
      <c r="I141" s="63" t="s">
        <v>455</v>
      </c>
      <c r="J141" s="77">
        <f>'3.ВС'!J149</f>
        <v>0</v>
      </c>
      <c r="K141" s="77">
        <f>'3.ВС'!K149</f>
        <v>0</v>
      </c>
      <c r="L141" s="77">
        <f>'3.ВС'!L149</f>
        <v>0</v>
      </c>
      <c r="M141" s="77">
        <f>'3.ВС'!M149</f>
        <v>0</v>
      </c>
      <c r="N141" s="77">
        <f>'3.ВС'!N149</f>
        <v>1930000</v>
      </c>
      <c r="O141" s="77">
        <f>'3.ВС'!O149</f>
        <v>0</v>
      </c>
      <c r="P141" s="77">
        <f>'3.ВС'!P149</f>
        <v>1930000</v>
      </c>
      <c r="Q141" s="77">
        <f>'3.ВС'!Q149</f>
        <v>0</v>
      </c>
      <c r="R141" s="77">
        <f>'3.ВС'!R149</f>
        <v>1930000</v>
      </c>
      <c r="S141" s="77">
        <f>'3.ВС'!S149</f>
        <v>0</v>
      </c>
      <c r="T141" s="77">
        <f>'3.ВС'!T149</f>
        <v>1930000</v>
      </c>
      <c r="U141" s="77">
        <f>'3.ВС'!U149</f>
        <v>0</v>
      </c>
      <c r="V141" s="77">
        <f>'3.ВС'!V149</f>
        <v>0</v>
      </c>
      <c r="W141" s="77">
        <f>'3.ВС'!W149</f>
        <v>0</v>
      </c>
      <c r="X141" s="77">
        <f>'3.ВС'!X149</f>
        <v>0</v>
      </c>
      <c r="Y141" s="77">
        <f>'3.ВС'!Y149</f>
        <v>0</v>
      </c>
      <c r="Z141" s="77">
        <f>'3.ВС'!Z149</f>
        <v>1930000</v>
      </c>
      <c r="AA141" s="77">
        <f>'3.ВС'!AA149</f>
        <v>0</v>
      </c>
      <c r="AB141" s="77">
        <f>'3.ВС'!AB149</f>
        <v>1930000</v>
      </c>
      <c r="AC141" s="77">
        <f>'3.ВС'!AC149</f>
        <v>0</v>
      </c>
      <c r="AD141" s="77">
        <f>'3.ВС'!AD149</f>
        <v>0</v>
      </c>
      <c r="AE141" s="77">
        <f>'3.ВС'!AE149</f>
        <v>0</v>
      </c>
      <c r="AF141" s="77">
        <f>'3.ВС'!AF149</f>
        <v>0</v>
      </c>
      <c r="AG141" s="77">
        <f>'3.ВС'!AG149</f>
        <v>0</v>
      </c>
      <c r="AH141" s="77">
        <f>'3.ВС'!AH149</f>
        <v>0</v>
      </c>
      <c r="AI141" s="77">
        <f>'3.ВС'!AI149</f>
        <v>0</v>
      </c>
      <c r="AJ141" s="77">
        <f>'3.ВС'!AJ149</f>
        <v>0</v>
      </c>
      <c r="AK141" s="77">
        <f>'3.ВС'!AK149</f>
        <v>0</v>
      </c>
      <c r="AL141" s="77">
        <f>'3.ВС'!AL149</f>
        <v>0</v>
      </c>
      <c r="AM141" s="77">
        <f>'3.ВС'!AM149</f>
        <v>0</v>
      </c>
      <c r="AN141" s="77">
        <f>'3.ВС'!AN149</f>
        <v>0</v>
      </c>
      <c r="AO141" s="77">
        <f>'3.ВС'!AO149</f>
        <v>0</v>
      </c>
      <c r="AP141" s="77">
        <f>'3.ВС'!AP149</f>
        <v>0</v>
      </c>
      <c r="AQ141" s="77">
        <f>'3.ВС'!AQ149</f>
        <v>0</v>
      </c>
      <c r="AR141" s="77">
        <f>'3.ВС'!AR149</f>
        <v>0</v>
      </c>
      <c r="AS141" s="77">
        <f>'3.ВС'!AS149</f>
        <v>0</v>
      </c>
      <c r="AT141" s="77">
        <f>'3.ВС'!AT149</f>
        <v>0</v>
      </c>
      <c r="AU141" s="77">
        <f>'3.ВС'!AU149</f>
        <v>0</v>
      </c>
      <c r="AV141" s="77">
        <f>'3.ВС'!AV149</f>
        <v>0</v>
      </c>
      <c r="AW141" s="77">
        <f>'3.ВС'!AW149</f>
        <v>0</v>
      </c>
      <c r="AX141" s="77">
        <f>'3.ВС'!AX149</f>
        <v>0</v>
      </c>
      <c r="AY141" s="77">
        <f>'3.ВС'!AY149</f>
        <v>0</v>
      </c>
      <c r="AZ141" s="77">
        <f>'3.ВС'!AZ149</f>
        <v>0</v>
      </c>
      <c r="BA141" s="77">
        <f>'3.ВС'!BA149</f>
        <v>0</v>
      </c>
      <c r="BB141" s="103">
        <v>0</v>
      </c>
      <c r="BC141" s="103">
        <v>0</v>
      </c>
    </row>
    <row r="142" spans="1:55" s="11" customFormat="1" hidden="1" x14ac:dyDescent="0.25">
      <c r="A142" s="146" t="s">
        <v>456</v>
      </c>
      <c r="B142" s="12">
        <v>51</v>
      </c>
      <c r="C142" s="12">
        <v>0</v>
      </c>
      <c r="D142" s="63" t="s">
        <v>431</v>
      </c>
      <c r="E142" s="12">
        <v>851</v>
      </c>
      <c r="F142" s="63" t="s">
        <v>375</v>
      </c>
      <c r="G142" s="63" t="s">
        <v>399</v>
      </c>
      <c r="H142" s="63" t="s">
        <v>720</v>
      </c>
      <c r="I142" s="63"/>
      <c r="J142" s="77">
        <f t="shared" ref="J142:AT146" si="86">J143</f>
        <v>73662</v>
      </c>
      <c r="K142" s="77">
        <f t="shared" si="86"/>
        <v>0</v>
      </c>
      <c r="L142" s="77">
        <f t="shared" si="86"/>
        <v>73662</v>
      </c>
      <c r="M142" s="77">
        <f t="shared" si="86"/>
        <v>0</v>
      </c>
      <c r="N142" s="77">
        <f t="shared" si="86"/>
        <v>5394</v>
      </c>
      <c r="O142" s="77">
        <f t="shared" si="86"/>
        <v>0</v>
      </c>
      <c r="P142" s="77">
        <f t="shared" si="86"/>
        <v>5394</v>
      </c>
      <c r="Q142" s="77">
        <f t="shared" si="86"/>
        <v>0</v>
      </c>
      <c r="R142" s="77">
        <f t="shared" si="86"/>
        <v>79056</v>
      </c>
      <c r="S142" s="77">
        <f t="shared" si="86"/>
        <v>0</v>
      </c>
      <c r="T142" s="77">
        <f t="shared" si="86"/>
        <v>79056</v>
      </c>
      <c r="U142" s="77">
        <f t="shared" si="86"/>
        <v>0</v>
      </c>
      <c r="V142" s="77">
        <f t="shared" si="86"/>
        <v>0</v>
      </c>
      <c r="W142" s="77">
        <f t="shared" si="86"/>
        <v>0</v>
      </c>
      <c r="X142" s="77">
        <f t="shared" si="86"/>
        <v>0</v>
      </c>
      <c r="Y142" s="77">
        <f t="shared" si="86"/>
        <v>0</v>
      </c>
      <c r="Z142" s="77">
        <f t="shared" si="86"/>
        <v>79056</v>
      </c>
      <c r="AA142" s="77">
        <f t="shared" si="86"/>
        <v>0</v>
      </c>
      <c r="AB142" s="77">
        <f t="shared" si="86"/>
        <v>79056</v>
      </c>
      <c r="AC142" s="77">
        <f t="shared" si="86"/>
        <v>0</v>
      </c>
      <c r="AD142" s="77">
        <f t="shared" si="86"/>
        <v>0</v>
      </c>
      <c r="AE142" s="77">
        <f t="shared" si="86"/>
        <v>0</v>
      </c>
      <c r="AF142" s="77">
        <f t="shared" si="86"/>
        <v>0</v>
      </c>
      <c r="AG142" s="77">
        <f t="shared" si="86"/>
        <v>0</v>
      </c>
      <c r="AH142" s="77">
        <f t="shared" si="86"/>
        <v>0</v>
      </c>
      <c r="AI142" s="77">
        <f t="shared" si="86"/>
        <v>0</v>
      </c>
      <c r="AJ142" s="77">
        <f t="shared" si="86"/>
        <v>0</v>
      </c>
      <c r="AK142" s="77">
        <f t="shared" si="86"/>
        <v>0</v>
      </c>
      <c r="AL142" s="77">
        <f t="shared" si="86"/>
        <v>0</v>
      </c>
      <c r="AM142" s="77">
        <f t="shared" si="86"/>
        <v>0</v>
      </c>
      <c r="AN142" s="77">
        <f t="shared" si="86"/>
        <v>0</v>
      </c>
      <c r="AO142" s="77">
        <f t="shared" si="86"/>
        <v>0</v>
      </c>
      <c r="AP142" s="77">
        <f t="shared" si="86"/>
        <v>0</v>
      </c>
      <c r="AQ142" s="77">
        <f t="shared" si="86"/>
        <v>0</v>
      </c>
      <c r="AR142" s="77">
        <f t="shared" si="86"/>
        <v>0</v>
      </c>
      <c r="AS142" s="77">
        <f t="shared" si="86"/>
        <v>0</v>
      </c>
      <c r="AT142" s="77">
        <f t="shared" si="86"/>
        <v>0</v>
      </c>
      <c r="AU142" s="77">
        <f t="shared" ref="AT142:BA146" si="87">AU143</f>
        <v>0</v>
      </c>
      <c r="AV142" s="77">
        <f t="shared" si="87"/>
        <v>0</v>
      </c>
      <c r="AW142" s="77">
        <f t="shared" si="87"/>
        <v>0</v>
      </c>
      <c r="AX142" s="77">
        <f t="shared" si="87"/>
        <v>0</v>
      </c>
      <c r="AY142" s="77">
        <f t="shared" si="87"/>
        <v>0</v>
      </c>
      <c r="AZ142" s="77">
        <f t="shared" si="87"/>
        <v>0</v>
      </c>
      <c r="BA142" s="77">
        <f t="shared" si="87"/>
        <v>0</v>
      </c>
      <c r="BB142" s="103">
        <v>0</v>
      </c>
      <c r="BC142" s="103">
        <v>0</v>
      </c>
    </row>
    <row r="143" spans="1:55" s="11" customFormat="1" ht="30" hidden="1" x14ac:dyDescent="0.25">
      <c r="A143" s="27" t="s">
        <v>337</v>
      </c>
      <c r="B143" s="12">
        <v>51</v>
      </c>
      <c r="C143" s="12">
        <v>0</v>
      </c>
      <c r="D143" s="63" t="s">
        <v>431</v>
      </c>
      <c r="E143" s="12">
        <v>851</v>
      </c>
      <c r="F143" s="63" t="s">
        <v>375</v>
      </c>
      <c r="G143" s="63" t="s">
        <v>399</v>
      </c>
      <c r="H143" s="63" t="s">
        <v>720</v>
      </c>
      <c r="I143" s="63" t="s">
        <v>338</v>
      </c>
      <c r="J143" s="77">
        <f t="shared" si="86"/>
        <v>73662</v>
      </c>
      <c r="K143" s="77">
        <f t="shared" si="86"/>
        <v>0</v>
      </c>
      <c r="L143" s="77">
        <f t="shared" si="86"/>
        <v>73662</v>
      </c>
      <c r="M143" s="77">
        <f t="shared" si="86"/>
        <v>0</v>
      </c>
      <c r="N143" s="77">
        <f t="shared" si="86"/>
        <v>5394</v>
      </c>
      <c r="O143" s="77">
        <f t="shared" si="86"/>
        <v>0</v>
      </c>
      <c r="P143" s="77">
        <f t="shared" si="86"/>
        <v>5394</v>
      </c>
      <c r="Q143" s="77">
        <f t="shared" si="86"/>
        <v>0</v>
      </c>
      <c r="R143" s="77">
        <f t="shared" si="86"/>
        <v>79056</v>
      </c>
      <c r="S143" s="77">
        <f t="shared" si="86"/>
        <v>0</v>
      </c>
      <c r="T143" s="77">
        <f t="shared" si="86"/>
        <v>79056</v>
      </c>
      <c r="U143" s="77">
        <f t="shared" si="86"/>
        <v>0</v>
      </c>
      <c r="V143" s="77">
        <f t="shared" si="86"/>
        <v>0</v>
      </c>
      <c r="W143" s="77">
        <f t="shared" si="86"/>
        <v>0</v>
      </c>
      <c r="X143" s="77">
        <f t="shared" si="86"/>
        <v>0</v>
      </c>
      <c r="Y143" s="77">
        <f t="shared" si="86"/>
        <v>0</v>
      </c>
      <c r="Z143" s="77">
        <f t="shared" si="86"/>
        <v>79056</v>
      </c>
      <c r="AA143" s="77">
        <f t="shared" si="86"/>
        <v>0</v>
      </c>
      <c r="AB143" s="77">
        <f t="shared" si="86"/>
        <v>79056</v>
      </c>
      <c r="AC143" s="77">
        <f t="shared" si="86"/>
        <v>0</v>
      </c>
      <c r="AD143" s="77">
        <f t="shared" si="86"/>
        <v>0</v>
      </c>
      <c r="AE143" s="77">
        <f t="shared" si="86"/>
        <v>0</v>
      </c>
      <c r="AF143" s="77">
        <f t="shared" si="86"/>
        <v>0</v>
      </c>
      <c r="AG143" s="77">
        <f t="shared" si="86"/>
        <v>0</v>
      </c>
      <c r="AH143" s="77">
        <f t="shared" si="86"/>
        <v>0</v>
      </c>
      <c r="AI143" s="77">
        <f t="shared" si="86"/>
        <v>0</v>
      </c>
      <c r="AJ143" s="77">
        <f t="shared" si="86"/>
        <v>0</v>
      </c>
      <c r="AK143" s="77">
        <f t="shared" si="86"/>
        <v>0</v>
      </c>
      <c r="AL143" s="77">
        <f t="shared" si="86"/>
        <v>0</v>
      </c>
      <c r="AM143" s="77">
        <f t="shared" si="86"/>
        <v>0</v>
      </c>
      <c r="AN143" s="77">
        <f t="shared" si="86"/>
        <v>0</v>
      </c>
      <c r="AO143" s="77">
        <f t="shared" si="86"/>
        <v>0</v>
      </c>
      <c r="AP143" s="77">
        <f t="shared" si="86"/>
        <v>0</v>
      </c>
      <c r="AQ143" s="77">
        <f t="shared" si="86"/>
        <v>0</v>
      </c>
      <c r="AR143" s="77">
        <f t="shared" si="86"/>
        <v>0</v>
      </c>
      <c r="AS143" s="77">
        <f t="shared" si="86"/>
        <v>0</v>
      </c>
      <c r="AT143" s="77">
        <f t="shared" si="87"/>
        <v>0</v>
      </c>
      <c r="AU143" s="77">
        <f t="shared" si="87"/>
        <v>0</v>
      </c>
      <c r="AV143" s="77">
        <f t="shared" si="87"/>
        <v>0</v>
      </c>
      <c r="AW143" s="77">
        <f t="shared" si="87"/>
        <v>0</v>
      </c>
      <c r="AX143" s="77">
        <f t="shared" si="87"/>
        <v>0</v>
      </c>
      <c r="AY143" s="77">
        <f t="shared" si="87"/>
        <v>0</v>
      </c>
      <c r="AZ143" s="77">
        <f t="shared" si="87"/>
        <v>0</v>
      </c>
      <c r="BA143" s="77">
        <f t="shared" si="87"/>
        <v>0</v>
      </c>
      <c r="BB143" s="103">
        <v>0</v>
      </c>
      <c r="BC143" s="103">
        <v>0</v>
      </c>
    </row>
    <row r="144" spans="1:55" s="11" customFormat="1" ht="45" hidden="1" x14ac:dyDescent="0.25">
      <c r="A144" s="27" t="s">
        <v>339</v>
      </c>
      <c r="B144" s="12">
        <v>51</v>
      </c>
      <c r="C144" s="12">
        <v>0</v>
      </c>
      <c r="D144" s="63" t="s">
        <v>431</v>
      </c>
      <c r="E144" s="12">
        <v>851</v>
      </c>
      <c r="F144" s="63" t="s">
        <v>375</v>
      </c>
      <c r="G144" s="63" t="s">
        <v>399</v>
      </c>
      <c r="H144" s="63" t="s">
        <v>720</v>
      </c>
      <c r="I144" s="63" t="s">
        <v>340</v>
      </c>
      <c r="J144" s="77">
        <f>'3.ВС'!J152</f>
        <v>73662</v>
      </c>
      <c r="K144" s="77">
        <f>'3.ВС'!K152</f>
        <v>0</v>
      </c>
      <c r="L144" s="77">
        <f>'3.ВС'!L152</f>
        <v>73662</v>
      </c>
      <c r="M144" s="77">
        <f>'3.ВС'!M152</f>
        <v>0</v>
      </c>
      <c r="N144" s="77">
        <f>'3.ВС'!N152</f>
        <v>5394</v>
      </c>
      <c r="O144" s="77">
        <f>'3.ВС'!O152</f>
        <v>0</v>
      </c>
      <c r="P144" s="77">
        <f>'3.ВС'!P152</f>
        <v>5394</v>
      </c>
      <c r="Q144" s="77">
        <f>'3.ВС'!Q152</f>
        <v>0</v>
      </c>
      <c r="R144" s="77">
        <f>'3.ВС'!R152</f>
        <v>79056</v>
      </c>
      <c r="S144" s="77">
        <f>'3.ВС'!S152</f>
        <v>0</v>
      </c>
      <c r="T144" s="77">
        <f>'3.ВС'!T152</f>
        <v>79056</v>
      </c>
      <c r="U144" s="77">
        <f>'3.ВС'!U152</f>
        <v>0</v>
      </c>
      <c r="V144" s="77">
        <f>'3.ВС'!V152</f>
        <v>0</v>
      </c>
      <c r="W144" s="77">
        <f>'3.ВС'!W152</f>
        <v>0</v>
      </c>
      <c r="X144" s="77">
        <f>'3.ВС'!X152</f>
        <v>0</v>
      </c>
      <c r="Y144" s="77">
        <f>'3.ВС'!Y152</f>
        <v>0</v>
      </c>
      <c r="Z144" s="77">
        <f>'3.ВС'!Z152</f>
        <v>79056</v>
      </c>
      <c r="AA144" s="77">
        <f>'3.ВС'!AA152</f>
        <v>0</v>
      </c>
      <c r="AB144" s="77">
        <f>'3.ВС'!AB152</f>
        <v>79056</v>
      </c>
      <c r="AC144" s="77">
        <f>'3.ВС'!AC152</f>
        <v>0</v>
      </c>
      <c r="AD144" s="77">
        <f>'3.ВС'!AD152</f>
        <v>0</v>
      </c>
      <c r="AE144" s="77">
        <f>'3.ВС'!AE152</f>
        <v>0</v>
      </c>
      <c r="AF144" s="77">
        <f>'3.ВС'!AF152</f>
        <v>0</v>
      </c>
      <c r="AG144" s="77">
        <f>'3.ВС'!AG152</f>
        <v>0</v>
      </c>
      <c r="AH144" s="77">
        <f>'3.ВС'!AH152</f>
        <v>0</v>
      </c>
      <c r="AI144" s="77">
        <f>'3.ВС'!AI152</f>
        <v>0</v>
      </c>
      <c r="AJ144" s="77">
        <f>'3.ВС'!AJ152</f>
        <v>0</v>
      </c>
      <c r="AK144" s="77">
        <f>'3.ВС'!AK152</f>
        <v>0</v>
      </c>
      <c r="AL144" s="77">
        <f>'3.ВС'!AL152</f>
        <v>0</v>
      </c>
      <c r="AM144" s="77">
        <f>'3.ВС'!AM152</f>
        <v>0</v>
      </c>
      <c r="AN144" s="77">
        <f>'3.ВС'!AN152</f>
        <v>0</v>
      </c>
      <c r="AO144" s="77">
        <f>'3.ВС'!AO152</f>
        <v>0</v>
      </c>
      <c r="AP144" s="77">
        <f>'3.ВС'!AP152</f>
        <v>0</v>
      </c>
      <c r="AQ144" s="77">
        <f>'3.ВС'!AQ152</f>
        <v>0</v>
      </c>
      <c r="AR144" s="77">
        <f>'3.ВС'!AR152</f>
        <v>0</v>
      </c>
      <c r="AS144" s="77">
        <f>'3.ВС'!AS152</f>
        <v>0</v>
      </c>
      <c r="AT144" s="77">
        <f>'3.ВС'!AT152</f>
        <v>0</v>
      </c>
      <c r="AU144" s="77">
        <f>'3.ВС'!AU152</f>
        <v>0</v>
      </c>
      <c r="AV144" s="77">
        <f>'3.ВС'!AV152</f>
        <v>0</v>
      </c>
      <c r="AW144" s="77">
        <f>'3.ВС'!AW152</f>
        <v>0</v>
      </c>
      <c r="AX144" s="77">
        <f>'3.ВС'!AX152</f>
        <v>0</v>
      </c>
      <c r="AY144" s="77">
        <f>'3.ВС'!AY152</f>
        <v>0</v>
      </c>
      <c r="AZ144" s="77">
        <f>'3.ВС'!AZ152</f>
        <v>0</v>
      </c>
      <c r="BA144" s="77">
        <f>'3.ВС'!BA152</f>
        <v>0</v>
      </c>
      <c r="BB144" s="103">
        <v>0</v>
      </c>
      <c r="BC144" s="103">
        <v>0</v>
      </c>
    </row>
    <row r="145" spans="1:55" s="11" customFormat="1" x14ac:dyDescent="0.25">
      <c r="A145" s="137" t="s">
        <v>445</v>
      </c>
      <c r="B145" s="12">
        <v>51</v>
      </c>
      <c r="C145" s="12">
        <v>0</v>
      </c>
      <c r="D145" s="63" t="s">
        <v>431</v>
      </c>
      <c r="E145" s="12">
        <v>851</v>
      </c>
      <c r="F145" s="63" t="s">
        <v>375</v>
      </c>
      <c r="G145" s="63" t="s">
        <v>399</v>
      </c>
      <c r="H145" s="63" t="s">
        <v>721</v>
      </c>
      <c r="I145" s="63"/>
      <c r="J145" s="77">
        <f t="shared" si="86"/>
        <v>0</v>
      </c>
      <c r="K145" s="77">
        <f t="shared" si="86"/>
        <v>0</v>
      </c>
      <c r="L145" s="77">
        <f t="shared" si="86"/>
        <v>0</v>
      </c>
      <c r="M145" s="77">
        <f t="shared" si="86"/>
        <v>0</v>
      </c>
      <c r="N145" s="77">
        <f t="shared" si="86"/>
        <v>0</v>
      </c>
      <c r="O145" s="77">
        <f t="shared" si="86"/>
        <v>0</v>
      </c>
      <c r="P145" s="77">
        <f t="shared" si="86"/>
        <v>0</v>
      </c>
      <c r="Q145" s="77">
        <f t="shared" si="86"/>
        <v>0</v>
      </c>
      <c r="R145" s="77">
        <f t="shared" si="86"/>
        <v>0</v>
      </c>
      <c r="S145" s="77">
        <f t="shared" si="86"/>
        <v>0</v>
      </c>
      <c r="T145" s="77">
        <f t="shared" si="86"/>
        <v>0</v>
      </c>
      <c r="U145" s="77">
        <f t="shared" si="86"/>
        <v>0</v>
      </c>
      <c r="V145" s="77">
        <f t="shared" si="86"/>
        <v>176151</v>
      </c>
      <c r="W145" s="77">
        <f t="shared" si="86"/>
        <v>0</v>
      </c>
      <c r="X145" s="77">
        <f t="shared" si="86"/>
        <v>176151</v>
      </c>
      <c r="Y145" s="77">
        <f t="shared" si="86"/>
        <v>0</v>
      </c>
      <c r="Z145" s="77">
        <f t="shared" si="86"/>
        <v>176151</v>
      </c>
      <c r="AA145" s="77">
        <f t="shared" si="86"/>
        <v>0</v>
      </c>
      <c r="AB145" s="77">
        <f t="shared" si="86"/>
        <v>176151</v>
      </c>
      <c r="AC145" s="77">
        <f t="shared" si="86"/>
        <v>0</v>
      </c>
      <c r="AD145" s="77">
        <f t="shared" si="86"/>
        <v>0</v>
      </c>
      <c r="AE145" s="77">
        <f t="shared" si="86"/>
        <v>0</v>
      </c>
      <c r="AF145" s="77">
        <f t="shared" si="86"/>
        <v>0</v>
      </c>
      <c r="AG145" s="77">
        <f t="shared" si="86"/>
        <v>0</v>
      </c>
      <c r="AH145" s="77">
        <f t="shared" si="86"/>
        <v>0</v>
      </c>
      <c r="AI145" s="77">
        <f t="shared" si="86"/>
        <v>0</v>
      </c>
      <c r="AJ145" s="77">
        <f t="shared" si="86"/>
        <v>0</v>
      </c>
      <c r="AK145" s="77">
        <f t="shared" si="86"/>
        <v>0</v>
      </c>
      <c r="AL145" s="77">
        <f t="shared" si="86"/>
        <v>0</v>
      </c>
      <c r="AM145" s="77">
        <f t="shared" si="86"/>
        <v>0</v>
      </c>
      <c r="AN145" s="77">
        <f t="shared" si="86"/>
        <v>0</v>
      </c>
      <c r="AO145" s="77">
        <f t="shared" si="86"/>
        <v>0</v>
      </c>
      <c r="AP145" s="77">
        <f t="shared" si="86"/>
        <v>0</v>
      </c>
      <c r="AQ145" s="77">
        <f t="shared" si="86"/>
        <v>0</v>
      </c>
      <c r="AR145" s="77">
        <f t="shared" si="86"/>
        <v>0</v>
      </c>
      <c r="AS145" s="77">
        <f t="shared" si="86"/>
        <v>0</v>
      </c>
      <c r="AT145" s="77">
        <f t="shared" si="87"/>
        <v>0</v>
      </c>
      <c r="AU145" s="77">
        <f t="shared" si="87"/>
        <v>0</v>
      </c>
      <c r="AV145" s="77">
        <f t="shared" si="87"/>
        <v>0</v>
      </c>
      <c r="AW145" s="77">
        <f t="shared" si="87"/>
        <v>0</v>
      </c>
      <c r="AX145" s="77">
        <f t="shared" si="87"/>
        <v>0</v>
      </c>
      <c r="AY145" s="77">
        <f t="shared" si="87"/>
        <v>0</v>
      </c>
      <c r="AZ145" s="77">
        <f t="shared" si="87"/>
        <v>0</v>
      </c>
      <c r="BA145" s="77">
        <f t="shared" si="87"/>
        <v>0</v>
      </c>
      <c r="BB145" s="103">
        <v>0</v>
      </c>
      <c r="BC145" s="103">
        <v>0</v>
      </c>
    </row>
    <row r="146" spans="1:55" s="11" customFormat="1" ht="30" x14ac:dyDescent="0.25">
      <c r="A146" s="61" t="s">
        <v>337</v>
      </c>
      <c r="B146" s="12">
        <v>51</v>
      </c>
      <c r="C146" s="12">
        <v>0</v>
      </c>
      <c r="D146" s="63" t="s">
        <v>431</v>
      </c>
      <c r="E146" s="12">
        <v>851</v>
      </c>
      <c r="F146" s="63" t="s">
        <v>375</v>
      </c>
      <c r="G146" s="63" t="s">
        <v>399</v>
      </c>
      <c r="H146" s="63" t="s">
        <v>721</v>
      </c>
      <c r="I146" s="63" t="s">
        <v>338</v>
      </c>
      <c r="J146" s="77">
        <f t="shared" si="86"/>
        <v>0</v>
      </c>
      <c r="K146" s="77">
        <f t="shared" si="86"/>
        <v>0</v>
      </c>
      <c r="L146" s="77">
        <f t="shared" si="86"/>
        <v>0</v>
      </c>
      <c r="M146" s="77">
        <f t="shared" si="86"/>
        <v>0</v>
      </c>
      <c r="N146" s="77">
        <f t="shared" si="86"/>
        <v>0</v>
      </c>
      <c r="O146" s="77">
        <f t="shared" si="86"/>
        <v>0</v>
      </c>
      <c r="P146" s="77">
        <f t="shared" si="86"/>
        <v>0</v>
      </c>
      <c r="Q146" s="77">
        <f t="shared" si="86"/>
        <v>0</v>
      </c>
      <c r="R146" s="77">
        <f t="shared" si="86"/>
        <v>0</v>
      </c>
      <c r="S146" s="77">
        <f t="shared" si="86"/>
        <v>0</v>
      </c>
      <c r="T146" s="77">
        <f t="shared" si="86"/>
        <v>0</v>
      </c>
      <c r="U146" s="77">
        <f t="shared" si="86"/>
        <v>0</v>
      </c>
      <c r="V146" s="77">
        <f t="shared" si="86"/>
        <v>176151</v>
      </c>
      <c r="W146" s="77">
        <f t="shared" si="86"/>
        <v>0</v>
      </c>
      <c r="X146" s="77">
        <f t="shared" si="86"/>
        <v>176151</v>
      </c>
      <c r="Y146" s="77">
        <f t="shared" si="86"/>
        <v>0</v>
      </c>
      <c r="Z146" s="77">
        <f t="shared" si="86"/>
        <v>176151</v>
      </c>
      <c r="AA146" s="77">
        <f t="shared" si="86"/>
        <v>0</v>
      </c>
      <c r="AB146" s="77">
        <f t="shared" si="86"/>
        <v>176151</v>
      </c>
      <c r="AC146" s="77">
        <f t="shared" si="86"/>
        <v>0</v>
      </c>
      <c r="AD146" s="77">
        <f t="shared" si="86"/>
        <v>0</v>
      </c>
      <c r="AE146" s="77">
        <f t="shared" si="86"/>
        <v>0</v>
      </c>
      <c r="AF146" s="77">
        <f t="shared" si="86"/>
        <v>0</v>
      </c>
      <c r="AG146" s="77">
        <f t="shared" si="86"/>
        <v>0</v>
      </c>
      <c r="AH146" s="77">
        <f t="shared" si="86"/>
        <v>0</v>
      </c>
      <c r="AI146" s="77">
        <f t="shared" si="86"/>
        <v>0</v>
      </c>
      <c r="AJ146" s="77">
        <f t="shared" si="86"/>
        <v>0</v>
      </c>
      <c r="AK146" s="77">
        <f t="shared" si="86"/>
        <v>0</v>
      </c>
      <c r="AL146" s="77">
        <f t="shared" si="86"/>
        <v>0</v>
      </c>
      <c r="AM146" s="77">
        <f t="shared" si="86"/>
        <v>0</v>
      </c>
      <c r="AN146" s="77">
        <f t="shared" si="86"/>
        <v>0</v>
      </c>
      <c r="AO146" s="77">
        <f t="shared" si="86"/>
        <v>0</v>
      </c>
      <c r="AP146" s="77">
        <f t="shared" si="86"/>
        <v>0</v>
      </c>
      <c r="AQ146" s="77">
        <f t="shared" si="86"/>
        <v>0</v>
      </c>
      <c r="AR146" s="77">
        <f t="shared" si="86"/>
        <v>0</v>
      </c>
      <c r="AS146" s="77">
        <f t="shared" si="86"/>
        <v>0</v>
      </c>
      <c r="AT146" s="77">
        <f t="shared" si="87"/>
        <v>0</v>
      </c>
      <c r="AU146" s="77">
        <f t="shared" si="87"/>
        <v>0</v>
      </c>
      <c r="AV146" s="77">
        <f t="shared" si="87"/>
        <v>0</v>
      </c>
      <c r="AW146" s="77">
        <f t="shared" si="87"/>
        <v>0</v>
      </c>
      <c r="AX146" s="77">
        <f t="shared" si="87"/>
        <v>0</v>
      </c>
      <c r="AY146" s="77">
        <f t="shared" si="87"/>
        <v>0</v>
      </c>
      <c r="AZ146" s="77">
        <f t="shared" si="87"/>
        <v>0</v>
      </c>
      <c r="BA146" s="77">
        <f t="shared" si="87"/>
        <v>0</v>
      </c>
      <c r="BB146" s="103">
        <v>0</v>
      </c>
      <c r="BC146" s="103">
        <v>0</v>
      </c>
    </row>
    <row r="147" spans="1:55" s="11" customFormat="1" ht="45" x14ac:dyDescent="0.25">
      <c r="A147" s="61" t="s">
        <v>339</v>
      </c>
      <c r="B147" s="12">
        <v>51</v>
      </c>
      <c r="C147" s="12">
        <v>0</v>
      </c>
      <c r="D147" s="63" t="s">
        <v>431</v>
      </c>
      <c r="E147" s="12">
        <v>851</v>
      </c>
      <c r="F147" s="63" t="s">
        <v>375</v>
      </c>
      <c r="G147" s="63" t="s">
        <v>399</v>
      </c>
      <c r="H147" s="63" t="s">
        <v>721</v>
      </c>
      <c r="I147" s="63" t="s">
        <v>340</v>
      </c>
      <c r="J147" s="77">
        <f>'3.ВС'!J142</f>
        <v>0</v>
      </c>
      <c r="K147" s="77">
        <f>'3.ВС'!K142</f>
        <v>0</v>
      </c>
      <c r="L147" s="77">
        <f>'3.ВС'!L142</f>
        <v>0</v>
      </c>
      <c r="M147" s="77">
        <f>'3.ВС'!M142</f>
        <v>0</v>
      </c>
      <c r="N147" s="77">
        <f>'3.ВС'!N142</f>
        <v>0</v>
      </c>
      <c r="O147" s="77">
        <f>'3.ВС'!O142</f>
        <v>0</v>
      </c>
      <c r="P147" s="77">
        <f>'3.ВС'!P142</f>
        <v>0</v>
      </c>
      <c r="Q147" s="77">
        <f>'3.ВС'!Q142</f>
        <v>0</v>
      </c>
      <c r="R147" s="77">
        <f>'3.ВС'!R142</f>
        <v>0</v>
      </c>
      <c r="S147" s="77">
        <f>'3.ВС'!S142</f>
        <v>0</v>
      </c>
      <c r="T147" s="77">
        <f>'3.ВС'!T142</f>
        <v>0</v>
      </c>
      <c r="U147" s="77">
        <f>'3.ВС'!U142</f>
        <v>0</v>
      </c>
      <c r="V147" s="77">
        <f>'3.ВС'!V142</f>
        <v>176151</v>
      </c>
      <c r="W147" s="77">
        <f>'3.ВС'!W142</f>
        <v>0</v>
      </c>
      <c r="X147" s="77">
        <f>'3.ВС'!X142</f>
        <v>176151</v>
      </c>
      <c r="Y147" s="77">
        <f>'3.ВС'!Y142</f>
        <v>0</v>
      </c>
      <c r="Z147" s="77">
        <f>'3.ВС'!Z142</f>
        <v>176151</v>
      </c>
      <c r="AA147" s="77">
        <f>'3.ВС'!AA142</f>
        <v>0</v>
      </c>
      <c r="AB147" s="77">
        <f>'3.ВС'!AB142</f>
        <v>176151</v>
      </c>
      <c r="AC147" s="77">
        <f>'3.ВС'!AC142</f>
        <v>0</v>
      </c>
      <c r="AD147" s="77">
        <f>'3.ВС'!AD142</f>
        <v>0</v>
      </c>
      <c r="AE147" s="77">
        <f>'3.ВС'!AE142</f>
        <v>0</v>
      </c>
      <c r="AF147" s="77">
        <f>'3.ВС'!AF142</f>
        <v>0</v>
      </c>
      <c r="AG147" s="77">
        <f>'3.ВС'!AG142</f>
        <v>0</v>
      </c>
      <c r="AH147" s="77">
        <f>'3.ВС'!AH142</f>
        <v>0</v>
      </c>
      <c r="AI147" s="77">
        <f>'3.ВС'!AI142</f>
        <v>0</v>
      </c>
      <c r="AJ147" s="77">
        <f>'3.ВС'!AJ142</f>
        <v>0</v>
      </c>
      <c r="AK147" s="77">
        <f>'3.ВС'!AK142</f>
        <v>0</v>
      </c>
      <c r="AL147" s="77">
        <f>'3.ВС'!AL142</f>
        <v>0</v>
      </c>
      <c r="AM147" s="77">
        <f>'3.ВС'!AM142</f>
        <v>0</v>
      </c>
      <c r="AN147" s="77">
        <f>'3.ВС'!AN142</f>
        <v>0</v>
      </c>
      <c r="AO147" s="77">
        <f>'3.ВС'!AO142</f>
        <v>0</v>
      </c>
      <c r="AP147" s="77">
        <f>'3.ВС'!AP142</f>
        <v>0</v>
      </c>
      <c r="AQ147" s="77">
        <f>'3.ВС'!AQ142</f>
        <v>0</v>
      </c>
      <c r="AR147" s="77">
        <f>'3.ВС'!AR142</f>
        <v>0</v>
      </c>
      <c r="AS147" s="77">
        <f>'3.ВС'!AS142</f>
        <v>0</v>
      </c>
      <c r="AT147" s="77">
        <f>'3.ВС'!AT142</f>
        <v>0</v>
      </c>
      <c r="AU147" s="77">
        <f>'3.ВС'!AU142</f>
        <v>0</v>
      </c>
      <c r="AV147" s="77">
        <f>'3.ВС'!AV142</f>
        <v>0</v>
      </c>
      <c r="AW147" s="77">
        <f>'3.ВС'!AW142</f>
        <v>0</v>
      </c>
      <c r="AX147" s="77">
        <f>'3.ВС'!AX142</f>
        <v>0</v>
      </c>
      <c r="AY147" s="77">
        <f>'3.ВС'!AY142</f>
        <v>0</v>
      </c>
      <c r="AZ147" s="77">
        <f>'3.ВС'!AZ142</f>
        <v>0</v>
      </c>
      <c r="BA147" s="77">
        <f>'3.ВС'!BA142</f>
        <v>0</v>
      </c>
      <c r="BB147" s="103">
        <v>0</v>
      </c>
      <c r="BC147" s="103">
        <v>0</v>
      </c>
    </row>
    <row r="148" spans="1:55" s="11" customFormat="1" hidden="1" x14ac:dyDescent="0.25">
      <c r="A148" s="27" t="s">
        <v>458</v>
      </c>
      <c r="B148" s="12">
        <v>51</v>
      </c>
      <c r="C148" s="12">
        <v>0</v>
      </c>
      <c r="D148" s="63" t="s">
        <v>431</v>
      </c>
      <c r="E148" s="12">
        <v>851</v>
      </c>
      <c r="F148" s="63" t="s">
        <v>375</v>
      </c>
      <c r="G148" s="63" t="s">
        <v>399</v>
      </c>
      <c r="H148" s="63" t="s">
        <v>722</v>
      </c>
      <c r="I148" s="63"/>
      <c r="J148" s="77">
        <f t="shared" ref="J148:AT149" si="88">J149</f>
        <v>0</v>
      </c>
      <c r="K148" s="77">
        <f t="shared" si="88"/>
        <v>0</v>
      </c>
      <c r="L148" s="77">
        <f t="shared" si="88"/>
        <v>0</v>
      </c>
      <c r="M148" s="77">
        <f t="shared" si="88"/>
        <v>0</v>
      </c>
      <c r="N148" s="77">
        <f t="shared" si="88"/>
        <v>0</v>
      </c>
      <c r="O148" s="77">
        <f t="shared" si="88"/>
        <v>0</v>
      </c>
      <c r="P148" s="77">
        <f t="shared" si="88"/>
        <v>0</v>
      </c>
      <c r="Q148" s="77">
        <f t="shared" si="88"/>
        <v>0</v>
      </c>
      <c r="R148" s="77">
        <f t="shared" si="88"/>
        <v>0</v>
      </c>
      <c r="S148" s="77">
        <f t="shared" si="88"/>
        <v>0</v>
      </c>
      <c r="T148" s="77">
        <f t="shared" si="88"/>
        <v>0</v>
      </c>
      <c r="U148" s="77">
        <f t="shared" si="88"/>
        <v>0</v>
      </c>
      <c r="V148" s="77">
        <f t="shared" si="88"/>
        <v>0</v>
      </c>
      <c r="W148" s="77">
        <f t="shared" si="88"/>
        <v>0</v>
      </c>
      <c r="X148" s="77">
        <f t="shared" si="88"/>
        <v>0</v>
      </c>
      <c r="Y148" s="77">
        <f t="shared" si="88"/>
        <v>0</v>
      </c>
      <c r="Z148" s="77">
        <f t="shared" si="88"/>
        <v>0</v>
      </c>
      <c r="AA148" s="77">
        <f t="shared" si="88"/>
        <v>0</v>
      </c>
      <c r="AB148" s="77">
        <f t="shared" si="88"/>
        <v>0</v>
      </c>
      <c r="AC148" s="77">
        <f t="shared" si="88"/>
        <v>0</v>
      </c>
      <c r="AD148" s="77">
        <f t="shared" si="88"/>
        <v>0</v>
      </c>
      <c r="AE148" s="77">
        <f t="shared" si="88"/>
        <v>0</v>
      </c>
      <c r="AF148" s="77">
        <f t="shared" si="88"/>
        <v>0</v>
      </c>
      <c r="AG148" s="77">
        <f t="shared" si="88"/>
        <v>0</v>
      </c>
      <c r="AH148" s="77">
        <f t="shared" si="88"/>
        <v>0</v>
      </c>
      <c r="AI148" s="77">
        <f t="shared" si="88"/>
        <v>0</v>
      </c>
      <c r="AJ148" s="77">
        <f t="shared" si="88"/>
        <v>0</v>
      </c>
      <c r="AK148" s="77">
        <f t="shared" si="88"/>
        <v>0</v>
      </c>
      <c r="AL148" s="77">
        <f t="shared" si="88"/>
        <v>0</v>
      </c>
      <c r="AM148" s="77">
        <f t="shared" si="88"/>
        <v>0</v>
      </c>
      <c r="AN148" s="77">
        <f t="shared" si="88"/>
        <v>0</v>
      </c>
      <c r="AO148" s="77">
        <f t="shared" si="88"/>
        <v>0</v>
      </c>
      <c r="AP148" s="77">
        <f t="shared" si="88"/>
        <v>0</v>
      </c>
      <c r="AQ148" s="77">
        <f t="shared" si="88"/>
        <v>0</v>
      </c>
      <c r="AR148" s="77">
        <f t="shared" si="88"/>
        <v>0</v>
      </c>
      <c r="AS148" s="77">
        <f t="shared" si="88"/>
        <v>0</v>
      </c>
      <c r="AT148" s="77">
        <f t="shared" si="88"/>
        <v>0</v>
      </c>
      <c r="AU148" s="77">
        <f t="shared" ref="AT148:BA149" si="89">AU149</f>
        <v>0</v>
      </c>
      <c r="AV148" s="77">
        <f t="shared" si="89"/>
        <v>0</v>
      </c>
      <c r="AW148" s="77">
        <f t="shared" si="89"/>
        <v>0</v>
      </c>
      <c r="AX148" s="77">
        <f t="shared" si="89"/>
        <v>0</v>
      </c>
      <c r="AY148" s="77">
        <f t="shared" si="89"/>
        <v>0</v>
      </c>
      <c r="AZ148" s="77">
        <f t="shared" si="89"/>
        <v>0</v>
      </c>
      <c r="BA148" s="77">
        <f t="shared" si="89"/>
        <v>0</v>
      </c>
      <c r="BB148" s="103">
        <v>0</v>
      </c>
      <c r="BC148" s="103">
        <v>0</v>
      </c>
    </row>
    <row r="149" spans="1:55" s="11" customFormat="1" ht="30" hidden="1" x14ac:dyDescent="0.25">
      <c r="A149" s="27" t="s">
        <v>337</v>
      </c>
      <c r="B149" s="12">
        <v>51</v>
      </c>
      <c r="C149" s="12">
        <v>0</v>
      </c>
      <c r="D149" s="63" t="s">
        <v>431</v>
      </c>
      <c r="E149" s="12">
        <v>851</v>
      </c>
      <c r="F149" s="63" t="s">
        <v>375</v>
      </c>
      <c r="G149" s="63" t="s">
        <v>399</v>
      </c>
      <c r="H149" s="63" t="s">
        <v>722</v>
      </c>
      <c r="I149" s="63" t="s">
        <v>338</v>
      </c>
      <c r="J149" s="77">
        <f t="shared" si="88"/>
        <v>0</v>
      </c>
      <c r="K149" s="77">
        <f t="shared" si="88"/>
        <v>0</v>
      </c>
      <c r="L149" s="77">
        <f t="shared" si="88"/>
        <v>0</v>
      </c>
      <c r="M149" s="77">
        <f t="shared" si="88"/>
        <v>0</v>
      </c>
      <c r="N149" s="77">
        <f t="shared" si="88"/>
        <v>0</v>
      </c>
      <c r="O149" s="77">
        <f t="shared" si="88"/>
        <v>0</v>
      </c>
      <c r="P149" s="77">
        <f t="shared" si="88"/>
        <v>0</v>
      </c>
      <c r="Q149" s="77">
        <f t="shared" si="88"/>
        <v>0</v>
      </c>
      <c r="R149" s="77">
        <f t="shared" si="88"/>
        <v>0</v>
      </c>
      <c r="S149" s="77">
        <f t="shared" si="88"/>
        <v>0</v>
      </c>
      <c r="T149" s="77">
        <f t="shared" si="88"/>
        <v>0</v>
      </c>
      <c r="U149" s="77">
        <f t="shared" si="88"/>
        <v>0</v>
      </c>
      <c r="V149" s="77">
        <f t="shared" si="88"/>
        <v>0</v>
      </c>
      <c r="W149" s="77">
        <f t="shared" si="88"/>
        <v>0</v>
      </c>
      <c r="X149" s="77">
        <f t="shared" si="88"/>
        <v>0</v>
      </c>
      <c r="Y149" s="77">
        <f t="shared" si="88"/>
        <v>0</v>
      </c>
      <c r="Z149" s="77">
        <f t="shared" si="88"/>
        <v>0</v>
      </c>
      <c r="AA149" s="77">
        <f t="shared" si="88"/>
        <v>0</v>
      </c>
      <c r="AB149" s="77">
        <f t="shared" si="88"/>
        <v>0</v>
      </c>
      <c r="AC149" s="77">
        <f t="shared" si="88"/>
        <v>0</v>
      </c>
      <c r="AD149" s="77">
        <f t="shared" si="88"/>
        <v>0</v>
      </c>
      <c r="AE149" s="77">
        <f t="shared" si="88"/>
        <v>0</v>
      </c>
      <c r="AF149" s="77">
        <f t="shared" si="88"/>
        <v>0</v>
      </c>
      <c r="AG149" s="77">
        <f t="shared" si="88"/>
        <v>0</v>
      </c>
      <c r="AH149" s="77">
        <f t="shared" si="88"/>
        <v>0</v>
      </c>
      <c r="AI149" s="77">
        <f t="shared" si="88"/>
        <v>0</v>
      </c>
      <c r="AJ149" s="77">
        <f t="shared" si="88"/>
        <v>0</v>
      </c>
      <c r="AK149" s="77">
        <f t="shared" si="88"/>
        <v>0</v>
      </c>
      <c r="AL149" s="77">
        <f t="shared" si="88"/>
        <v>0</v>
      </c>
      <c r="AM149" s="77">
        <f t="shared" si="88"/>
        <v>0</v>
      </c>
      <c r="AN149" s="77">
        <f t="shared" si="88"/>
        <v>0</v>
      </c>
      <c r="AO149" s="77">
        <f t="shared" si="88"/>
        <v>0</v>
      </c>
      <c r="AP149" s="77">
        <f t="shared" si="88"/>
        <v>0</v>
      </c>
      <c r="AQ149" s="77">
        <f t="shared" si="88"/>
        <v>0</v>
      </c>
      <c r="AR149" s="77">
        <f t="shared" si="88"/>
        <v>0</v>
      </c>
      <c r="AS149" s="77">
        <f t="shared" si="88"/>
        <v>0</v>
      </c>
      <c r="AT149" s="77">
        <f t="shared" si="89"/>
        <v>0</v>
      </c>
      <c r="AU149" s="77">
        <f t="shared" si="89"/>
        <v>0</v>
      </c>
      <c r="AV149" s="77">
        <f t="shared" si="89"/>
        <v>0</v>
      </c>
      <c r="AW149" s="77">
        <f t="shared" si="89"/>
        <v>0</v>
      </c>
      <c r="AX149" s="77">
        <f t="shared" si="89"/>
        <v>0</v>
      </c>
      <c r="AY149" s="77">
        <f t="shared" si="89"/>
        <v>0</v>
      </c>
      <c r="AZ149" s="77">
        <f t="shared" si="89"/>
        <v>0</v>
      </c>
      <c r="BA149" s="77">
        <f t="shared" si="89"/>
        <v>0</v>
      </c>
      <c r="BB149" s="103">
        <v>0</v>
      </c>
      <c r="BC149" s="103">
        <v>0</v>
      </c>
    </row>
    <row r="150" spans="1:55" s="11" customFormat="1" ht="45" hidden="1" x14ac:dyDescent="0.25">
      <c r="A150" s="27" t="s">
        <v>339</v>
      </c>
      <c r="B150" s="12">
        <v>51</v>
      </c>
      <c r="C150" s="12">
        <v>0</v>
      </c>
      <c r="D150" s="63" t="s">
        <v>431</v>
      </c>
      <c r="E150" s="12">
        <v>851</v>
      </c>
      <c r="F150" s="63" t="s">
        <v>375</v>
      </c>
      <c r="G150" s="63" t="s">
        <v>399</v>
      </c>
      <c r="H150" s="63" t="s">
        <v>722</v>
      </c>
      <c r="I150" s="63" t="s">
        <v>340</v>
      </c>
      <c r="J150" s="77">
        <f>'3.ВС'!J155</f>
        <v>0</v>
      </c>
      <c r="K150" s="77">
        <f>'3.ВС'!K155</f>
        <v>0</v>
      </c>
      <c r="L150" s="77">
        <f>'3.ВС'!L155</f>
        <v>0</v>
      </c>
      <c r="M150" s="77">
        <f>'3.ВС'!M155</f>
        <v>0</v>
      </c>
      <c r="N150" s="77">
        <f>'3.ВС'!N155</f>
        <v>0</v>
      </c>
      <c r="O150" s="77">
        <f>'3.ВС'!O155</f>
        <v>0</v>
      </c>
      <c r="P150" s="77">
        <f>'3.ВС'!P155</f>
        <v>0</v>
      </c>
      <c r="Q150" s="77">
        <f>'3.ВС'!Q155</f>
        <v>0</v>
      </c>
      <c r="R150" s="77">
        <f>'3.ВС'!R155</f>
        <v>0</v>
      </c>
      <c r="S150" s="77">
        <f>'3.ВС'!S155</f>
        <v>0</v>
      </c>
      <c r="T150" s="77">
        <f>'3.ВС'!T155</f>
        <v>0</v>
      </c>
      <c r="U150" s="77">
        <f>'3.ВС'!U155</f>
        <v>0</v>
      </c>
      <c r="V150" s="77">
        <f>'3.ВС'!V155</f>
        <v>0</v>
      </c>
      <c r="W150" s="77">
        <f>'3.ВС'!W155</f>
        <v>0</v>
      </c>
      <c r="X150" s="77">
        <f>'3.ВС'!X155</f>
        <v>0</v>
      </c>
      <c r="Y150" s="77">
        <f>'3.ВС'!Y155</f>
        <v>0</v>
      </c>
      <c r="Z150" s="77">
        <f>'3.ВС'!Z155</f>
        <v>0</v>
      </c>
      <c r="AA150" s="77">
        <f>'3.ВС'!AA155</f>
        <v>0</v>
      </c>
      <c r="AB150" s="77">
        <f>'3.ВС'!AB155</f>
        <v>0</v>
      </c>
      <c r="AC150" s="77">
        <f>'3.ВС'!AC155</f>
        <v>0</v>
      </c>
      <c r="AD150" s="77">
        <f>'3.ВС'!AD155</f>
        <v>0</v>
      </c>
      <c r="AE150" s="77">
        <f>'3.ВС'!AE155</f>
        <v>0</v>
      </c>
      <c r="AF150" s="77">
        <f>'3.ВС'!AF155</f>
        <v>0</v>
      </c>
      <c r="AG150" s="77">
        <f>'3.ВС'!AG155</f>
        <v>0</v>
      </c>
      <c r="AH150" s="77">
        <f>'3.ВС'!AH155</f>
        <v>0</v>
      </c>
      <c r="AI150" s="77">
        <f>'3.ВС'!AI155</f>
        <v>0</v>
      </c>
      <c r="AJ150" s="77">
        <f>'3.ВС'!AJ155</f>
        <v>0</v>
      </c>
      <c r="AK150" s="77">
        <f>'3.ВС'!AK155</f>
        <v>0</v>
      </c>
      <c r="AL150" s="77">
        <f>'3.ВС'!AL155</f>
        <v>0</v>
      </c>
      <c r="AM150" s="77">
        <f>'3.ВС'!AM155</f>
        <v>0</v>
      </c>
      <c r="AN150" s="77">
        <f>'3.ВС'!AN155</f>
        <v>0</v>
      </c>
      <c r="AO150" s="77">
        <f>'3.ВС'!AO155</f>
        <v>0</v>
      </c>
      <c r="AP150" s="77">
        <f>'3.ВС'!AP155</f>
        <v>0</v>
      </c>
      <c r="AQ150" s="77">
        <f>'3.ВС'!AQ155</f>
        <v>0</v>
      </c>
      <c r="AR150" s="77">
        <f>'3.ВС'!AR155</f>
        <v>0</v>
      </c>
      <c r="AS150" s="77">
        <f>'3.ВС'!AS155</f>
        <v>0</v>
      </c>
      <c r="AT150" s="77">
        <f>'3.ВС'!AT155</f>
        <v>0</v>
      </c>
      <c r="AU150" s="77">
        <f>'3.ВС'!AU155</f>
        <v>0</v>
      </c>
      <c r="AV150" s="77">
        <f>'3.ВС'!AV155</f>
        <v>0</v>
      </c>
      <c r="AW150" s="77">
        <f>'3.ВС'!AW155</f>
        <v>0</v>
      </c>
      <c r="AX150" s="77">
        <f>'3.ВС'!AX155</f>
        <v>0</v>
      </c>
      <c r="AY150" s="77">
        <f>'3.ВС'!AY155</f>
        <v>0</v>
      </c>
      <c r="AZ150" s="77">
        <f>'3.ВС'!AZ155</f>
        <v>0</v>
      </c>
      <c r="BA150" s="77">
        <f>'3.ВС'!BA155</f>
        <v>0</v>
      </c>
      <c r="BB150" s="103">
        <v>0</v>
      </c>
      <c r="BC150" s="103">
        <v>0</v>
      </c>
    </row>
    <row r="151" spans="1:55" s="11" customFormat="1" ht="90" hidden="1" x14ac:dyDescent="0.25">
      <c r="A151" s="148" t="s">
        <v>654</v>
      </c>
      <c r="B151" s="12">
        <v>51</v>
      </c>
      <c r="C151" s="12">
        <v>0</v>
      </c>
      <c r="D151" s="63" t="s">
        <v>431</v>
      </c>
      <c r="E151" s="12">
        <v>851</v>
      </c>
      <c r="F151" s="62" t="s">
        <v>375</v>
      </c>
      <c r="G151" s="62" t="s">
        <v>399</v>
      </c>
      <c r="H151" s="62" t="s">
        <v>723</v>
      </c>
      <c r="I151" s="63"/>
      <c r="J151" s="77">
        <f t="shared" ref="J151:AT152" si="90">J152</f>
        <v>0</v>
      </c>
      <c r="K151" s="77">
        <f t="shared" si="90"/>
        <v>0</v>
      </c>
      <c r="L151" s="77">
        <f t="shared" si="90"/>
        <v>0</v>
      </c>
      <c r="M151" s="77">
        <f t="shared" si="90"/>
        <v>0</v>
      </c>
      <c r="N151" s="77">
        <f t="shared" si="90"/>
        <v>0</v>
      </c>
      <c r="O151" s="77">
        <f t="shared" si="90"/>
        <v>0</v>
      </c>
      <c r="P151" s="77">
        <f t="shared" si="90"/>
        <v>0</v>
      </c>
      <c r="Q151" s="77">
        <f t="shared" si="90"/>
        <v>0</v>
      </c>
      <c r="R151" s="77">
        <f t="shared" si="90"/>
        <v>0</v>
      </c>
      <c r="S151" s="77">
        <f t="shared" si="90"/>
        <v>0</v>
      </c>
      <c r="T151" s="77">
        <f t="shared" si="90"/>
        <v>0</v>
      </c>
      <c r="U151" s="77">
        <f t="shared" si="90"/>
        <v>0</v>
      </c>
      <c r="V151" s="77">
        <f t="shared" si="90"/>
        <v>0</v>
      </c>
      <c r="W151" s="77">
        <f t="shared" si="90"/>
        <v>0</v>
      </c>
      <c r="X151" s="77">
        <f t="shared" si="90"/>
        <v>0</v>
      </c>
      <c r="Y151" s="77">
        <f t="shared" si="90"/>
        <v>0</v>
      </c>
      <c r="Z151" s="77">
        <f t="shared" si="90"/>
        <v>0</v>
      </c>
      <c r="AA151" s="77">
        <f t="shared" si="90"/>
        <v>0</v>
      </c>
      <c r="AB151" s="77">
        <f t="shared" si="90"/>
        <v>0</v>
      </c>
      <c r="AC151" s="77">
        <f t="shared" si="90"/>
        <v>0</v>
      </c>
      <c r="AD151" s="77">
        <f t="shared" si="90"/>
        <v>0</v>
      </c>
      <c r="AE151" s="77">
        <f t="shared" si="90"/>
        <v>0</v>
      </c>
      <c r="AF151" s="77">
        <f t="shared" si="90"/>
        <v>0</v>
      </c>
      <c r="AG151" s="77">
        <f t="shared" si="90"/>
        <v>0</v>
      </c>
      <c r="AH151" s="77">
        <f t="shared" si="90"/>
        <v>0</v>
      </c>
      <c r="AI151" s="77">
        <f t="shared" si="90"/>
        <v>0</v>
      </c>
      <c r="AJ151" s="77">
        <f t="shared" si="90"/>
        <v>0</v>
      </c>
      <c r="AK151" s="77">
        <f t="shared" si="90"/>
        <v>0</v>
      </c>
      <c r="AL151" s="77">
        <f t="shared" si="90"/>
        <v>0</v>
      </c>
      <c r="AM151" s="77">
        <f t="shared" si="90"/>
        <v>0</v>
      </c>
      <c r="AN151" s="77">
        <f t="shared" si="90"/>
        <v>0</v>
      </c>
      <c r="AO151" s="77">
        <f t="shared" si="90"/>
        <v>0</v>
      </c>
      <c r="AP151" s="77">
        <f t="shared" si="90"/>
        <v>0</v>
      </c>
      <c r="AQ151" s="77">
        <f t="shared" si="90"/>
        <v>0</v>
      </c>
      <c r="AR151" s="77">
        <f t="shared" si="90"/>
        <v>0</v>
      </c>
      <c r="AS151" s="77">
        <f t="shared" si="90"/>
        <v>0</v>
      </c>
      <c r="AT151" s="77">
        <f t="shared" si="90"/>
        <v>0</v>
      </c>
      <c r="AU151" s="77">
        <f t="shared" ref="AT151:BA152" si="91">AU152</f>
        <v>0</v>
      </c>
      <c r="AV151" s="77">
        <f t="shared" si="91"/>
        <v>0</v>
      </c>
      <c r="AW151" s="77">
        <f t="shared" si="91"/>
        <v>0</v>
      </c>
      <c r="AX151" s="77">
        <f t="shared" si="91"/>
        <v>0</v>
      </c>
      <c r="AY151" s="77">
        <f t="shared" si="91"/>
        <v>0</v>
      </c>
      <c r="AZ151" s="77">
        <f t="shared" si="91"/>
        <v>0</v>
      </c>
      <c r="BA151" s="77">
        <f t="shared" si="91"/>
        <v>0</v>
      </c>
      <c r="BB151" s="103">
        <v>0</v>
      </c>
      <c r="BC151" s="103">
        <v>0</v>
      </c>
    </row>
    <row r="152" spans="1:55" s="11" customFormat="1" hidden="1" x14ac:dyDescent="0.25">
      <c r="A152" s="15" t="s">
        <v>345</v>
      </c>
      <c r="B152" s="12">
        <v>51</v>
      </c>
      <c r="C152" s="12">
        <v>0</v>
      </c>
      <c r="D152" s="63" t="s">
        <v>431</v>
      </c>
      <c r="E152" s="12">
        <v>851</v>
      </c>
      <c r="F152" s="62" t="s">
        <v>375</v>
      </c>
      <c r="G152" s="62" t="s">
        <v>399</v>
      </c>
      <c r="H152" s="62" t="s">
        <v>723</v>
      </c>
      <c r="I152" s="63" t="s">
        <v>346</v>
      </c>
      <c r="J152" s="77">
        <f t="shared" si="90"/>
        <v>0</v>
      </c>
      <c r="K152" s="77">
        <f t="shared" si="90"/>
        <v>0</v>
      </c>
      <c r="L152" s="77">
        <f t="shared" si="90"/>
        <v>0</v>
      </c>
      <c r="M152" s="77">
        <f t="shared" si="90"/>
        <v>0</v>
      </c>
      <c r="N152" s="77">
        <f t="shared" si="90"/>
        <v>0</v>
      </c>
      <c r="O152" s="77">
        <f t="shared" si="90"/>
        <v>0</v>
      </c>
      <c r="P152" s="77">
        <f t="shared" si="90"/>
        <v>0</v>
      </c>
      <c r="Q152" s="77">
        <f t="shared" si="90"/>
        <v>0</v>
      </c>
      <c r="R152" s="77">
        <f t="shared" si="90"/>
        <v>0</v>
      </c>
      <c r="S152" s="77">
        <f t="shared" si="90"/>
        <v>0</v>
      </c>
      <c r="T152" s="77">
        <f t="shared" si="90"/>
        <v>0</v>
      </c>
      <c r="U152" s="77">
        <f t="shared" si="90"/>
        <v>0</v>
      </c>
      <c r="V152" s="77">
        <f t="shared" si="90"/>
        <v>0</v>
      </c>
      <c r="W152" s="77">
        <f t="shared" si="90"/>
        <v>0</v>
      </c>
      <c r="X152" s="77">
        <f t="shared" si="90"/>
        <v>0</v>
      </c>
      <c r="Y152" s="77">
        <f t="shared" si="90"/>
        <v>0</v>
      </c>
      <c r="Z152" s="77">
        <f t="shared" si="90"/>
        <v>0</v>
      </c>
      <c r="AA152" s="77">
        <f t="shared" si="90"/>
        <v>0</v>
      </c>
      <c r="AB152" s="77">
        <f t="shared" si="90"/>
        <v>0</v>
      </c>
      <c r="AC152" s="77">
        <f t="shared" si="90"/>
        <v>0</v>
      </c>
      <c r="AD152" s="77">
        <f t="shared" si="90"/>
        <v>0</v>
      </c>
      <c r="AE152" s="77">
        <f t="shared" si="90"/>
        <v>0</v>
      </c>
      <c r="AF152" s="77">
        <f t="shared" si="90"/>
        <v>0</v>
      </c>
      <c r="AG152" s="77">
        <f t="shared" si="90"/>
        <v>0</v>
      </c>
      <c r="AH152" s="77">
        <f t="shared" si="90"/>
        <v>0</v>
      </c>
      <c r="AI152" s="77">
        <f t="shared" si="90"/>
        <v>0</v>
      </c>
      <c r="AJ152" s="77">
        <f t="shared" si="90"/>
        <v>0</v>
      </c>
      <c r="AK152" s="77">
        <f t="shared" si="90"/>
        <v>0</v>
      </c>
      <c r="AL152" s="77">
        <f t="shared" si="90"/>
        <v>0</v>
      </c>
      <c r="AM152" s="77">
        <f t="shared" si="90"/>
        <v>0</v>
      </c>
      <c r="AN152" s="77">
        <f t="shared" si="90"/>
        <v>0</v>
      </c>
      <c r="AO152" s="77">
        <f t="shared" si="90"/>
        <v>0</v>
      </c>
      <c r="AP152" s="77">
        <f t="shared" si="90"/>
        <v>0</v>
      </c>
      <c r="AQ152" s="77">
        <f t="shared" si="90"/>
        <v>0</v>
      </c>
      <c r="AR152" s="77">
        <f t="shared" si="90"/>
        <v>0</v>
      </c>
      <c r="AS152" s="77">
        <f t="shared" si="90"/>
        <v>0</v>
      </c>
      <c r="AT152" s="77">
        <f t="shared" si="91"/>
        <v>0</v>
      </c>
      <c r="AU152" s="77">
        <f t="shared" si="91"/>
        <v>0</v>
      </c>
      <c r="AV152" s="77">
        <f t="shared" si="91"/>
        <v>0</v>
      </c>
      <c r="AW152" s="77">
        <f t="shared" si="91"/>
        <v>0</v>
      </c>
      <c r="AX152" s="77">
        <f t="shared" si="91"/>
        <v>0</v>
      </c>
      <c r="AY152" s="77">
        <f t="shared" si="91"/>
        <v>0</v>
      </c>
      <c r="AZ152" s="77">
        <f t="shared" si="91"/>
        <v>0</v>
      </c>
      <c r="BA152" s="77">
        <f t="shared" si="91"/>
        <v>0</v>
      </c>
      <c r="BB152" s="103">
        <v>0</v>
      </c>
      <c r="BC152" s="103">
        <v>0</v>
      </c>
    </row>
    <row r="153" spans="1:55" s="11" customFormat="1" hidden="1" x14ac:dyDescent="0.25">
      <c r="A153" s="27" t="s">
        <v>273</v>
      </c>
      <c r="B153" s="12">
        <v>51</v>
      </c>
      <c r="C153" s="12">
        <v>0</v>
      </c>
      <c r="D153" s="63" t="s">
        <v>431</v>
      </c>
      <c r="E153" s="12">
        <v>851</v>
      </c>
      <c r="F153" s="62" t="s">
        <v>375</v>
      </c>
      <c r="G153" s="62" t="s">
        <v>399</v>
      </c>
      <c r="H153" s="62" t="s">
        <v>723</v>
      </c>
      <c r="I153" s="63" t="s">
        <v>434</v>
      </c>
      <c r="J153" s="77">
        <f>'3.ВС'!J158</f>
        <v>0</v>
      </c>
      <c r="K153" s="77">
        <f>'3.ВС'!K158</f>
        <v>0</v>
      </c>
      <c r="L153" s="77">
        <f>'3.ВС'!L158</f>
        <v>0</v>
      </c>
      <c r="M153" s="77">
        <f>'3.ВС'!M158</f>
        <v>0</v>
      </c>
      <c r="N153" s="77">
        <f>'3.ВС'!N158</f>
        <v>0</v>
      </c>
      <c r="O153" s="77">
        <f>'3.ВС'!O158</f>
        <v>0</v>
      </c>
      <c r="P153" s="77">
        <f>'3.ВС'!P158</f>
        <v>0</v>
      </c>
      <c r="Q153" s="77">
        <f>'3.ВС'!Q158</f>
        <v>0</v>
      </c>
      <c r="R153" s="77">
        <f>'3.ВС'!R158</f>
        <v>0</v>
      </c>
      <c r="S153" s="77">
        <f>'3.ВС'!S158</f>
        <v>0</v>
      </c>
      <c r="T153" s="77">
        <f>'3.ВС'!T158</f>
        <v>0</v>
      </c>
      <c r="U153" s="77">
        <f>'3.ВС'!U158</f>
        <v>0</v>
      </c>
      <c r="V153" s="77">
        <f>'3.ВС'!V158</f>
        <v>0</v>
      </c>
      <c r="W153" s="77">
        <f>'3.ВС'!W158</f>
        <v>0</v>
      </c>
      <c r="X153" s="77">
        <f>'3.ВС'!X158</f>
        <v>0</v>
      </c>
      <c r="Y153" s="77">
        <f>'3.ВС'!Y158</f>
        <v>0</v>
      </c>
      <c r="Z153" s="77">
        <f>'3.ВС'!Z158</f>
        <v>0</v>
      </c>
      <c r="AA153" s="77">
        <f>'3.ВС'!AA158</f>
        <v>0</v>
      </c>
      <c r="AB153" s="77">
        <f>'3.ВС'!AB158</f>
        <v>0</v>
      </c>
      <c r="AC153" s="77">
        <f>'3.ВС'!AC158</f>
        <v>0</v>
      </c>
      <c r="AD153" s="77">
        <f>'3.ВС'!AD158</f>
        <v>0</v>
      </c>
      <c r="AE153" s="77">
        <f>'3.ВС'!AE158</f>
        <v>0</v>
      </c>
      <c r="AF153" s="77">
        <f>'3.ВС'!AF158</f>
        <v>0</v>
      </c>
      <c r="AG153" s="77">
        <f>'3.ВС'!AG158</f>
        <v>0</v>
      </c>
      <c r="AH153" s="77">
        <f>'3.ВС'!AH158</f>
        <v>0</v>
      </c>
      <c r="AI153" s="77">
        <f>'3.ВС'!AI158</f>
        <v>0</v>
      </c>
      <c r="AJ153" s="77">
        <f>'3.ВС'!AJ158</f>
        <v>0</v>
      </c>
      <c r="AK153" s="77">
        <f>'3.ВС'!AK158</f>
        <v>0</v>
      </c>
      <c r="AL153" s="77">
        <f>'3.ВС'!AL158</f>
        <v>0</v>
      </c>
      <c r="AM153" s="77">
        <f>'3.ВС'!AM158</f>
        <v>0</v>
      </c>
      <c r="AN153" s="77">
        <f>'3.ВС'!AN158</f>
        <v>0</v>
      </c>
      <c r="AO153" s="77">
        <f>'3.ВС'!AO158</f>
        <v>0</v>
      </c>
      <c r="AP153" s="77">
        <f>'3.ВС'!AP158</f>
        <v>0</v>
      </c>
      <c r="AQ153" s="77">
        <f>'3.ВС'!AQ158</f>
        <v>0</v>
      </c>
      <c r="AR153" s="77">
        <f>'3.ВС'!AR158</f>
        <v>0</v>
      </c>
      <c r="AS153" s="77">
        <f>'3.ВС'!AS158</f>
        <v>0</v>
      </c>
      <c r="AT153" s="77">
        <f>'3.ВС'!AT158</f>
        <v>0</v>
      </c>
      <c r="AU153" s="77">
        <f>'3.ВС'!AU158</f>
        <v>0</v>
      </c>
      <c r="AV153" s="77">
        <f>'3.ВС'!AV158</f>
        <v>0</v>
      </c>
      <c r="AW153" s="77">
        <f>'3.ВС'!AW158</f>
        <v>0</v>
      </c>
      <c r="AX153" s="77">
        <f>'3.ВС'!AX158</f>
        <v>0</v>
      </c>
      <c r="AY153" s="77">
        <f>'3.ВС'!AY158</f>
        <v>0</v>
      </c>
      <c r="AZ153" s="77">
        <f>'3.ВС'!AZ158</f>
        <v>0</v>
      </c>
      <c r="BA153" s="77">
        <f>'3.ВС'!BA158</f>
        <v>0</v>
      </c>
      <c r="BB153" s="103">
        <v>0</v>
      </c>
      <c r="BC153" s="103">
        <v>0</v>
      </c>
    </row>
    <row r="154" spans="1:55" s="11" customFormat="1" ht="120" hidden="1" x14ac:dyDescent="0.25">
      <c r="A154" s="148" t="s">
        <v>447</v>
      </c>
      <c r="B154" s="12">
        <v>51</v>
      </c>
      <c r="C154" s="12">
        <v>0</v>
      </c>
      <c r="D154" s="63" t="s">
        <v>431</v>
      </c>
      <c r="E154" s="12">
        <v>851</v>
      </c>
      <c r="F154" s="62"/>
      <c r="G154" s="62"/>
      <c r="H154" s="62" t="s">
        <v>724</v>
      </c>
      <c r="I154" s="63"/>
      <c r="J154" s="77">
        <f t="shared" ref="J154:AT155" si="92">J155</f>
        <v>57340</v>
      </c>
      <c r="K154" s="77">
        <f t="shared" si="92"/>
        <v>0</v>
      </c>
      <c r="L154" s="77">
        <f t="shared" si="92"/>
        <v>57340</v>
      </c>
      <c r="M154" s="77">
        <f t="shared" si="92"/>
        <v>0</v>
      </c>
      <c r="N154" s="77">
        <f t="shared" si="92"/>
        <v>13733</v>
      </c>
      <c r="O154" s="77">
        <f t="shared" si="92"/>
        <v>0</v>
      </c>
      <c r="P154" s="77">
        <f t="shared" si="92"/>
        <v>13733</v>
      </c>
      <c r="Q154" s="77">
        <f t="shared" si="92"/>
        <v>0</v>
      </c>
      <c r="R154" s="77">
        <f t="shared" si="92"/>
        <v>71073</v>
      </c>
      <c r="S154" s="77">
        <f t="shared" si="92"/>
        <v>0</v>
      </c>
      <c r="T154" s="77">
        <f t="shared" si="92"/>
        <v>71073</v>
      </c>
      <c r="U154" s="77">
        <f t="shared" si="92"/>
        <v>0</v>
      </c>
      <c r="V154" s="77">
        <f t="shared" si="92"/>
        <v>0</v>
      </c>
      <c r="W154" s="77">
        <f t="shared" si="92"/>
        <v>0</v>
      </c>
      <c r="X154" s="77">
        <f t="shared" si="92"/>
        <v>0</v>
      </c>
      <c r="Y154" s="77">
        <f t="shared" si="92"/>
        <v>0</v>
      </c>
      <c r="Z154" s="77">
        <f t="shared" si="92"/>
        <v>71073</v>
      </c>
      <c r="AA154" s="77">
        <f t="shared" si="92"/>
        <v>0</v>
      </c>
      <c r="AB154" s="77">
        <f t="shared" si="92"/>
        <v>71073</v>
      </c>
      <c r="AC154" s="77">
        <f t="shared" si="92"/>
        <v>0</v>
      </c>
      <c r="AD154" s="77">
        <f t="shared" si="92"/>
        <v>57340</v>
      </c>
      <c r="AE154" s="77">
        <f t="shared" si="92"/>
        <v>0</v>
      </c>
      <c r="AF154" s="77">
        <f t="shared" si="92"/>
        <v>57340</v>
      </c>
      <c r="AG154" s="77">
        <f t="shared" si="92"/>
        <v>0</v>
      </c>
      <c r="AH154" s="77">
        <f t="shared" si="92"/>
        <v>0</v>
      </c>
      <c r="AI154" s="77">
        <f t="shared" si="92"/>
        <v>0</v>
      </c>
      <c r="AJ154" s="77">
        <f t="shared" si="92"/>
        <v>0</v>
      </c>
      <c r="AK154" s="77">
        <f t="shared" si="92"/>
        <v>0</v>
      </c>
      <c r="AL154" s="77">
        <f t="shared" si="92"/>
        <v>57340</v>
      </c>
      <c r="AM154" s="77">
        <f t="shared" si="92"/>
        <v>0</v>
      </c>
      <c r="AN154" s="77">
        <f t="shared" si="92"/>
        <v>57340</v>
      </c>
      <c r="AO154" s="77">
        <f t="shared" si="92"/>
        <v>0</v>
      </c>
      <c r="AP154" s="77">
        <f t="shared" si="92"/>
        <v>57340</v>
      </c>
      <c r="AQ154" s="77">
        <f t="shared" si="92"/>
        <v>0</v>
      </c>
      <c r="AR154" s="77">
        <f t="shared" si="92"/>
        <v>57340</v>
      </c>
      <c r="AS154" s="77">
        <f t="shared" si="92"/>
        <v>0</v>
      </c>
      <c r="AT154" s="77">
        <f t="shared" si="92"/>
        <v>0</v>
      </c>
      <c r="AU154" s="77">
        <f t="shared" ref="AT154:BA155" si="93">AU155</f>
        <v>0</v>
      </c>
      <c r="AV154" s="77">
        <f t="shared" si="93"/>
        <v>0</v>
      </c>
      <c r="AW154" s="77">
        <f t="shared" si="93"/>
        <v>0</v>
      </c>
      <c r="AX154" s="77">
        <f t="shared" si="93"/>
        <v>57340</v>
      </c>
      <c r="AY154" s="77">
        <f t="shared" si="93"/>
        <v>0</v>
      </c>
      <c r="AZ154" s="77">
        <f t="shared" si="93"/>
        <v>57340</v>
      </c>
      <c r="BA154" s="77">
        <f t="shared" si="93"/>
        <v>0</v>
      </c>
      <c r="BB154" s="103">
        <v>0</v>
      </c>
      <c r="BC154" s="103">
        <v>0</v>
      </c>
    </row>
    <row r="155" spans="1:55" s="11" customFormat="1" hidden="1" x14ac:dyDescent="0.25">
      <c r="A155" s="15" t="s">
        <v>345</v>
      </c>
      <c r="B155" s="12">
        <v>51</v>
      </c>
      <c r="C155" s="12">
        <v>0</v>
      </c>
      <c r="D155" s="63" t="s">
        <v>431</v>
      </c>
      <c r="E155" s="12">
        <v>851</v>
      </c>
      <c r="F155" s="62"/>
      <c r="G155" s="62"/>
      <c r="H155" s="62" t="s">
        <v>724</v>
      </c>
      <c r="I155" s="63" t="s">
        <v>346</v>
      </c>
      <c r="J155" s="77">
        <f t="shared" si="92"/>
        <v>57340</v>
      </c>
      <c r="K155" s="77">
        <f t="shared" si="92"/>
        <v>0</v>
      </c>
      <c r="L155" s="77">
        <f t="shared" si="92"/>
        <v>57340</v>
      </c>
      <c r="M155" s="77">
        <f t="shared" si="92"/>
        <v>0</v>
      </c>
      <c r="N155" s="77">
        <f t="shared" si="92"/>
        <v>13733</v>
      </c>
      <c r="O155" s="77">
        <f t="shared" si="92"/>
        <v>0</v>
      </c>
      <c r="P155" s="77">
        <f t="shared" si="92"/>
        <v>13733</v>
      </c>
      <c r="Q155" s="77">
        <f t="shared" si="92"/>
        <v>0</v>
      </c>
      <c r="R155" s="77">
        <f t="shared" si="92"/>
        <v>71073</v>
      </c>
      <c r="S155" s="77">
        <f t="shared" si="92"/>
        <v>0</v>
      </c>
      <c r="T155" s="77">
        <f t="shared" si="92"/>
        <v>71073</v>
      </c>
      <c r="U155" s="77">
        <f t="shared" si="92"/>
        <v>0</v>
      </c>
      <c r="V155" s="77">
        <f t="shared" si="92"/>
        <v>0</v>
      </c>
      <c r="W155" s="77">
        <f t="shared" si="92"/>
        <v>0</v>
      </c>
      <c r="X155" s="77">
        <f t="shared" si="92"/>
        <v>0</v>
      </c>
      <c r="Y155" s="77">
        <f t="shared" si="92"/>
        <v>0</v>
      </c>
      <c r="Z155" s="77">
        <f t="shared" si="92"/>
        <v>71073</v>
      </c>
      <c r="AA155" s="77">
        <f t="shared" si="92"/>
        <v>0</v>
      </c>
      <c r="AB155" s="77">
        <f t="shared" si="92"/>
        <v>71073</v>
      </c>
      <c r="AC155" s="77">
        <f t="shared" si="92"/>
        <v>0</v>
      </c>
      <c r="AD155" s="77">
        <f t="shared" si="92"/>
        <v>57340</v>
      </c>
      <c r="AE155" s="77">
        <f t="shared" si="92"/>
        <v>0</v>
      </c>
      <c r="AF155" s="77">
        <f t="shared" si="92"/>
        <v>57340</v>
      </c>
      <c r="AG155" s="77">
        <f t="shared" si="92"/>
        <v>0</v>
      </c>
      <c r="AH155" s="77">
        <f t="shared" si="92"/>
        <v>0</v>
      </c>
      <c r="AI155" s="77">
        <f t="shared" si="92"/>
        <v>0</v>
      </c>
      <c r="AJ155" s="77">
        <f t="shared" si="92"/>
        <v>0</v>
      </c>
      <c r="AK155" s="77">
        <f t="shared" si="92"/>
        <v>0</v>
      </c>
      <c r="AL155" s="77">
        <f t="shared" si="92"/>
        <v>57340</v>
      </c>
      <c r="AM155" s="77">
        <f t="shared" si="92"/>
        <v>0</v>
      </c>
      <c r="AN155" s="77">
        <f t="shared" si="92"/>
        <v>57340</v>
      </c>
      <c r="AO155" s="77">
        <f t="shared" si="92"/>
        <v>0</v>
      </c>
      <c r="AP155" s="77">
        <f t="shared" si="92"/>
        <v>57340</v>
      </c>
      <c r="AQ155" s="77">
        <f t="shared" si="92"/>
        <v>0</v>
      </c>
      <c r="AR155" s="77">
        <f t="shared" si="92"/>
        <v>57340</v>
      </c>
      <c r="AS155" s="77">
        <f t="shared" si="92"/>
        <v>0</v>
      </c>
      <c r="AT155" s="77">
        <f t="shared" si="93"/>
        <v>0</v>
      </c>
      <c r="AU155" s="77">
        <f t="shared" si="93"/>
        <v>0</v>
      </c>
      <c r="AV155" s="77">
        <f t="shared" si="93"/>
        <v>0</v>
      </c>
      <c r="AW155" s="77">
        <f t="shared" si="93"/>
        <v>0</v>
      </c>
      <c r="AX155" s="77">
        <f t="shared" si="93"/>
        <v>57340</v>
      </c>
      <c r="AY155" s="77">
        <f t="shared" si="93"/>
        <v>0</v>
      </c>
      <c r="AZ155" s="77">
        <f t="shared" si="93"/>
        <v>57340</v>
      </c>
      <c r="BA155" s="77">
        <f t="shared" si="93"/>
        <v>0</v>
      </c>
      <c r="BB155" s="103">
        <v>0</v>
      </c>
      <c r="BC155" s="103">
        <v>0</v>
      </c>
    </row>
    <row r="156" spans="1:55" s="11" customFormat="1" hidden="1" x14ac:dyDescent="0.25">
      <c r="A156" s="27" t="s">
        <v>273</v>
      </c>
      <c r="B156" s="12">
        <v>51</v>
      </c>
      <c r="C156" s="12">
        <v>0</v>
      </c>
      <c r="D156" s="63" t="s">
        <v>431</v>
      </c>
      <c r="E156" s="12">
        <v>851</v>
      </c>
      <c r="F156" s="62"/>
      <c r="G156" s="62"/>
      <c r="H156" s="62" t="s">
        <v>724</v>
      </c>
      <c r="I156" s="63" t="s">
        <v>434</v>
      </c>
      <c r="J156" s="77">
        <f>'3.ВС'!J145</f>
        <v>57340</v>
      </c>
      <c r="K156" s="77">
        <f>'3.ВС'!K145</f>
        <v>0</v>
      </c>
      <c r="L156" s="77">
        <f>'3.ВС'!L145</f>
        <v>57340</v>
      </c>
      <c r="M156" s="77">
        <f>'3.ВС'!M145</f>
        <v>0</v>
      </c>
      <c r="N156" s="77">
        <f>'3.ВС'!N145</f>
        <v>13733</v>
      </c>
      <c r="O156" s="77">
        <f>'3.ВС'!O145</f>
        <v>0</v>
      </c>
      <c r="P156" s="77">
        <f>'3.ВС'!P145</f>
        <v>13733</v>
      </c>
      <c r="Q156" s="77">
        <f>'3.ВС'!Q145</f>
        <v>0</v>
      </c>
      <c r="R156" s="77">
        <f>'3.ВС'!R145</f>
        <v>71073</v>
      </c>
      <c r="S156" s="77">
        <f>'3.ВС'!S145</f>
        <v>0</v>
      </c>
      <c r="T156" s="77">
        <f>'3.ВС'!T145</f>
        <v>71073</v>
      </c>
      <c r="U156" s="77">
        <f>'3.ВС'!U145</f>
        <v>0</v>
      </c>
      <c r="V156" s="77">
        <f>'3.ВС'!V145</f>
        <v>0</v>
      </c>
      <c r="W156" s="77">
        <f>'3.ВС'!W145</f>
        <v>0</v>
      </c>
      <c r="X156" s="77">
        <f>'3.ВС'!X145</f>
        <v>0</v>
      </c>
      <c r="Y156" s="77">
        <f>'3.ВС'!Y145</f>
        <v>0</v>
      </c>
      <c r="Z156" s="77">
        <f>'3.ВС'!Z145</f>
        <v>71073</v>
      </c>
      <c r="AA156" s="77">
        <f>'3.ВС'!AA145</f>
        <v>0</v>
      </c>
      <c r="AB156" s="77">
        <f>'3.ВС'!AB145</f>
        <v>71073</v>
      </c>
      <c r="AC156" s="77">
        <f>'3.ВС'!AC145</f>
        <v>0</v>
      </c>
      <c r="AD156" s="77">
        <f>'3.ВС'!AD145</f>
        <v>57340</v>
      </c>
      <c r="AE156" s="77">
        <f>'3.ВС'!AE145</f>
        <v>0</v>
      </c>
      <c r="AF156" s="77">
        <f>'3.ВС'!AF145</f>
        <v>57340</v>
      </c>
      <c r="AG156" s="77">
        <f>'3.ВС'!AG145</f>
        <v>0</v>
      </c>
      <c r="AH156" s="77">
        <f>'3.ВС'!AH145</f>
        <v>0</v>
      </c>
      <c r="AI156" s="77">
        <f>'3.ВС'!AI145</f>
        <v>0</v>
      </c>
      <c r="AJ156" s="77">
        <f>'3.ВС'!AJ145</f>
        <v>0</v>
      </c>
      <c r="AK156" s="77">
        <f>'3.ВС'!AK145</f>
        <v>0</v>
      </c>
      <c r="AL156" s="77">
        <f>'3.ВС'!AL145</f>
        <v>57340</v>
      </c>
      <c r="AM156" s="77">
        <f>'3.ВС'!AM145</f>
        <v>0</v>
      </c>
      <c r="AN156" s="77">
        <f>'3.ВС'!AN145</f>
        <v>57340</v>
      </c>
      <c r="AO156" s="77">
        <f>'3.ВС'!AO145</f>
        <v>0</v>
      </c>
      <c r="AP156" s="77">
        <f>'3.ВС'!AP145</f>
        <v>57340</v>
      </c>
      <c r="AQ156" s="77">
        <f>'3.ВС'!AQ145</f>
        <v>0</v>
      </c>
      <c r="AR156" s="77">
        <f>'3.ВС'!AR145</f>
        <v>57340</v>
      </c>
      <c r="AS156" s="77">
        <f>'3.ВС'!AS145</f>
        <v>0</v>
      </c>
      <c r="AT156" s="77">
        <f>'3.ВС'!AT145</f>
        <v>0</v>
      </c>
      <c r="AU156" s="77">
        <f>'3.ВС'!AU145</f>
        <v>0</v>
      </c>
      <c r="AV156" s="77">
        <f>'3.ВС'!AV145</f>
        <v>0</v>
      </c>
      <c r="AW156" s="77">
        <f>'3.ВС'!AW145</f>
        <v>0</v>
      </c>
      <c r="AX156" s="77">
        <f>'3.ВС'!AX145</f>
        <v>57340</v>
      </c>
      <c r="AY156" s="77">
        <f>'3.ВС'!AY145</f>
        <v>0</v>
      </c>
      <c r="AZ156" s="77">
        <f>'3.ВС'!AZ145</f>
        <v>57340</v>
      </c>
      <c r="BA156" s="77">
        <f>'3.ВС'!BA145</f>
        <v>0</v>
      </c>
      <c r="BB156" s="103">
        <v>0</v>
      </c>
      <c r="BC156" s="103">
        <v>0</v>
      </c>
    </row>
    <row r="157" spans="1:55" s="11" customFormat="1" ht="30" x14ac:dyDescent="0.25">
      <c r="A157" s="61" t="s">
        <v>474</v>
      </c>
      <c r="B157" s="12">
        <v>51</v>
      </c>
      <c r="C157" s="12">
        <v>0</v>
      </c>
      <c r="D157" s="63" t="s">
        <v>431</v>
      </c>
      <c r="E157" s="12">
        <v>851</v>
      </c>
      <c r="F157" s="62"/>
      <c r="G157" s="62"/>
      <c r="H157" s="62" t="s">
        <v>725</v>
      </c>
      <c r="I157" s="63"/>
      <c r="J157" s="77">
        <f t="shared" ref="J157:Y158" si="94">J158</f>
        <v>0</v>
      </c>
      <c r="K157" s="77">
        <f t="shared" si="94"/>
        <v>0</v>
      </c>
      <c r="L157" s="77">
        <f t="shared" si="94"/>
        <v>0</v>
      </c>
      <c r="M157" s="77">
        <f t="shared" si="94"/>
        <v>0</v>
      </c>
      <c r="N157" s="77">
        <f t="shared" si="94"/>
        <v>2724000</v>
      </c>
      <c r="O157" s="77">
        <f t="shared" si="94"/>
        <v>2300000</v>
      </c>
      <c r="P157" s="77">
        <f t="shared" si="94"/>
        <v>424000</v>
      </c>
      <c r="Q157" s="77">
        <f t="shared" si="94"/>
        <v>0</v>
      </c>
      <c r="R157" s="77">
        <f t="shared" si="94"/>
        <v>2724000</v>
      </c>
      <c r="S157" s="77">
        <f t="shared" si="94"/>
        <v>2300000</v>
      </c>
      <c r="T157" s="77">
        <f t="shared" si="94"/>
        <v>424000</v>
      </c>
      <c r="U157" s="77">
        <f t="shared" si="94"/>
        <v>0</v>
      </c>
      <c r="V157" s="77">
        <f t="shared" si="94"/>
        <v>-2724000</v>
      </c>
      <c r="W157" s="77">
        <f t="shared" si="94"/>
        <v>-2300000</v>
      </c>
      <c r="X157" s="77">
        <f t="shared" si="94"/>
        <v>-424000</v>
      </c>
      <c r="Y157" s="77">
        <f t="shared" si="94"/>
        <v>0</v>
      </c>
      <c r="Z157" s="77">
        <f t="shared" ref="V157:AC158" si="95">Z158</f>
        <v>0</v>
      </c>
      <c r="AA157" s="77">
        <f t="shared" si="95"/>
        <v>0</v>
      </c>
      <c r="AB157" s="77">
        <f t="shared" si="95"/>
        <v>0</v>
      </c>
      <c r="AC157" s="77">
        <f t="shared" si="95"/>
        <v>0</v>
      </c>
      <c r="AD157" s="122"/>
      <c r="AE157" s="122"/>
      <c r="AF157" s="122"/>
      <c r="AG157" s="122"/>
      <c r="AH157" s="122"/>
      <c r="AI157" s="122"/>
      <c r="AJ157" s="122"/>
      <c r="AK157" s="122"/>
      <c r="AL157" s="77"/>
      <c r="AM157" s="77"/>
      <c r="AN157" s="77"/>
      <c r="AO157" s="77"/>
      <c r="AP157" s="122"/>
      <c r="AQ157" s="122"/>
      <c r="AR157" s="122"/>
      <c r="AS157" s="122"/>
      <c r="AT157" s="122"/>
      <c r="AU157" s="122"/>
      <c r="AV157" s="122"/>
      <c r="AW157" s="122"/>
      <c r="AX157" s="77"/>
      <c r="AY157" s="77"/>
      <c r="AZ157" s="77"/>
      <c r="BA157" s="77"/>
      <c r="BB157" s="103">
        <v>0</v>
      </c>
      <c r="BC157" s="103">
        <v>0</v>
      </c>
    </row>
    <row r="158" spans="1:55" s="11" customFormat="1" ht="30" x14ac:dyDescent="0.25">
      <c r="A158" s="61" t="s">
        <v>337</v>
      </c>
      <c r="B158" s="12">
        <v>51</v>
      </c>
      <c r="C158" s="12">
        <v>0</v>
      </c>
      <c r="D158" s="63" t="s">
        <v>431</v>
      </c>
      <c r="E158" s="12">
        <v>851</v>
      </c>
      <c r="F158" s="62"/>
      <c r="G158" s="62"/>
      <c r="H158" s="62" t="s">
        <v>725</v>
      </c>
      <c r="I158" s="63"/>
      <c r="J158" s="77">
        <f t="shared" si="94"/>
        <v>0</v>
      </c>
      <c r="K158" s="77">
        <f t="shared" si="94"/>
        <v>0</v>
      </c>
      <c r="L158" s="77">
        <f t="shared" si="94"/>
        <v>0</v>
      </c>
      <c r="M158" s="77">
        <f t="shared" si="94"/>
        <v>0</v>
      </c>
      <c r="N158" s="77">
        <f t="shared" si="94"/>
        <v>2724000</v>
      </c>
      <c r="O158" s="77">
        <f t="shared" si="94"/>
        <v>2300000</v>
      </c>
      <c r="P158" s="77">
        <f t="shared" si="94"/>
        <v>424000</v>
      </c>
      <c r="Q158" s="77">
        <f t="shared" si="94"/>
        <v>0</v>
      </c>
      <c r="R158" s="77">
        <f t="shared" si="94"/>
        <v>2724000</v>
      </c>
      <c r="S158" s="77">
        <f t="shared" si="94"/>
        <v>2300000</v>
      </c>
      <c r="T158" s="77">
        <f t="shared" si="94"/>
        <v>424000</v>
      </c>
      <c r="U158" s="77">
        <f t="shared" si="94"/>
        <v>0</v>
      </c>
      <c r="V158" s="77">
        <f t="shared" si="95"/>
        <v>-2724000</v>
      </c>
      <c r="W158" s="77">
        <f t="shared" si="95"/>
        <v>-2300000</v>
      </c>
      <c r="X158" s="77">
        <f t="shared" si="95"/>
        <v>-424000</v>
      </c>
      <c r="Y158" s="77">
        <f t="shared" si="95"/>
        <v>0</v>
      </c>
      <c r="Z158" s="77">
        <f t="shared" si="95"/>
        <v>0</v>
      </c>
      <c r="AA158" s="77">
        <f t="shared" si="95"/>
        <v>0</v>
      </c>
      <c r="AB158" s="77">
        <f t="shared" si="95"/>
        <v>0</v>
      </c>
      <c r="AC158" s="77">
        <f t="shared" si="95"/>
        <v>0</v>
      </c>
      <c r="AD158" s="122"/>
      <c r="AE158" s="122"/>
      <c r="AF158" s="122"/>
      <c r="AG158" s="122"/>
      <c r="AH158" s="122"/>
      <c r="AI158" s="122"/>
      <c r="AJ158" s="122"/>
      <c r="AK158" s="122"/>
      <c r="AL158" s="77"/>
      <c r="AM158" s="77"/>
      <c r="AN158" s="77"/>
      <c r="AO158" s="77"/>
      <c r="AP158" s="122"/>
      <c r="AQ158" s="122"/>
      <c r="AR158" s="122"/>
      <c r="AS158" s="122"/>
      <c r="AT158" s="122"/>
      <c r="AU158" s="122"/>
      <c r="AV158" s="122"/>
      <c r="AW158" s="122"/>
      <c r="AX158" s="77"/>
      <c r="AY158" s="77"/>
      <c r="AZ158" s="77"/>
      <c r="BA158" s="77"/>
      <c r="BB158" s="103">
        <v>0</v>
      </c>
      <c r="BC158" s="103">
        <v>0</v>
      </c>
    </row>
    <row r="159" spans="1:55" s="11" customFormat="1" ht="45" x14ac:dyDescent="0.25">
      <c r="A159" s="61" t="s">
        <v>339</v>
      </c>
      <c r="B159" s="12">
        <v>51</v>
      </c>
      <c r="C159" s="12">
        <v>0</v>
      </c>
      <c r="D159" s="63" t="s">
        <v>431</v>
      </c>
      <c r="E159" s="12">
        <v>851</v>
      </c>
      <c r="F159" s="62"/>
      <c r="G159" s="62"/>
      <c r="H159" s="62" t="s">
        <v>725</v>
      </c>
      <c r="I159" s="63"/>
      <c r="J159" s="122">
        <f>'3.ВС'!J181</f>
        <v>0</v>
      </c>
      <c r="K159" s="122">
        <f>'3.ВС'!K181</f>
        <v>0</v>
      </c>
      <c r="L159" s="122">
        <f>'3.ВС'!L181</f>
        <v>0</v>
      </c>
      <c r="M159" s="122">
        <f>'3.ВС'!M181</f>
        <v>0</v>
      </c>
      <c r="N159" s="122">
        <f>'3.ВС'!N181</f>
        <v>2724000</v>
      </c>
      <c r="O159" s="122">
        <f>'3.ВС'!O181</f>
        <v>2300000</v>
      </c>
      <c r="P159" s="122">
        <f>'3.ВС'!P181</f>
        <v>424000</v>
      </c>
      <c r="Q159" s="122">
        <f>'3.ВС'!Q181</f>
        <v>0</v>
      </c>
      <c r="R159" s="122">
        <f>'3.ВС'!R181</f>
        <v>2724000</v>
      </c>
      <c r="S159" s="122">
        <f>'3.ВС'!S181</f>
        <v>2300000</v>
      </c>
      <c r="T159" s="122">
        <f>'3.ВС'!T181</f>
        <v>424000</v>
      </c>
      <c r="U159" s="122">
        <f>'3.ВС'!U181</f>
        <v>0</v>
      </c>
      <c r="V159" s="122">
        <f>'3.ВС'!V181</f>
        <v>-2724000</v>
      </c>
      <c r="W159" s="122">
        <f>'3.ВС'!W181</f>
        <v>-2300000</v>
      </c>
      <c r="X159" s="122">
        <f>'3.ВС'!X181</f>
        <v>-424000</v>
      </c>
      <c r="Y159" s="122">
        <f>'3.ВС'!Y181</f>
        <v>0</v>
      </c>
      <c r="Z159" s="122">
        <f>'3.ВС'!Z181</f>
        <v>0</v>
      </c>
      <c r="AA159" s="122">
        <f>'3.ВС'!AA181</f>
        <v>0</v>
      </c>
      <c r="AB159" s="122">
        <f>'3.ВС'!AB181</f>
        <v>0</v>
      </c>
      <c r="AC159" s="122">
        <f>'3.ВС'!AC181</f>
        <v>0</v>
      </c>
      <c r="AD159" s="122">
        <f>'3.ВС'!AD181</f>
        <v>0</v>
      </c>
      <c r="AE159" s="122">
        <f>'3.ВС'!AE181</f>
        <v>0</v>
      </c>
      <c r="AF159" s="122">
        <f>'3.ВС'!AF181</f>
        <v>0</v>
      </c>
      <c r="AG159" s="122">
        <f>'3.ВС'!AG181</f>
        <v>0</v>
      </c>
      <c r="AH159" s="122">
        <f>'3.ВС'!AH181</f>
        <v>0</v>
      </c>
      <c r="AI159" s="122">
        <f>'3.ВС'!AI181</f>
        <v>0</v>
      </c>
      <c r="AJ159" s="122">
        <f>'3.ВС'!AJ181</f>
        <v>0</v>
      </c>
      <c r="AK159" s="122">
        <f>'3.ВС'!AK181</f>
        <v>0</v>
      </c>
      <c r="AL159" s="122">
        <f>'3.ВС'!AL181</f>
        <v>0</v>
      </c>
      <c r="AM159" s="122">
        <f>'3.ВС'!AM181</f>
        <v>0</v>
      </c>
      <c r="AN159" s="122">
        <f>'3.ВС'!AN181</f>
        <v>0</v>
      </c>
      <c r="AO159" s="122">
        <f>'3.ВС'!AO181</f>
        <v>0</v>
      </c>
      <c r="AP159" s="122">
        <f>'3.ВС'!AP181</f>
        <v>0</v>
      </c>
      <c r="AQ159" s="122">
        <f>'3.ВС'!AQ181</f>
        <v>0</v>
      </c>
      <c r="AR159" s="122">
        <f>'3.ВС'!AR181</f>
        <v>0</v>
      </c>
      <c r="AS159" s="122">
        <f>'3.ВС'!AS181</f>
        <v>0</v>
      </c>
      <c r="AT159" s="122">
        <f>'3.ВС'!AT181</f>
        <v>0</v>
      </c>
      <c r="AU159" s="122">
        <f>'3.ВС'!AU181</f>
        <v>0</v>
      </c>
      <c r="AV159" s="122">
        <f>'3.ВС'!AV181</f>
        <v>0</v>
      </c>
      <c r="AW159" s="122">
        <f>'3.ВС'!AW181</f>
        <v>0</v>
      </c>
      <c r="AX159" s="122">
        <f>'3.ВС'!AX181</f>
        <v>0</v>
      </c>
      <c r="AY159" s="122">
        <f>'3.ВС'!AY181</f>
        <v>0</v>
      </c>
      <c r="AZ159" s="122">
        <f>'3.ВС'!AZ181</f>
        <v>0</v>
      </c>
      <c r="BA159" s="122">
        <f>'3.ВС'!BA181</f>
        <v>0</v>
      </c>
      <c r="BB159" s="103">
        <v>0</v>
      </c>
      <c r="BC159" s="103">
        <v>0</v>
      </c>
    </row>
    <row r="160" spans="1:55" s="120" customFormat="1" ht="30" hidden="1" x14ac:dyDescent="0.25">
      <c r="A160" s="148" t="s">
        <v>655</v>
      </c>
      <c r="B160" s="12">
        <v>51</v>
      </c>
      <c r="C160" s="12">
        <v>0</v>
      </c>
      <c r="D160" s="63" t="s">
        <v>431</v>
      </c>
      <c r="E160" s="12">
        <v>851</v>
      </c>
      <c r="F160" s="62" t="s">
        <v>375</v>
      </c>
      <c r="G160" s="62" t="s">
        <v>399</v>
      </c>
      <c r="H160" s="62" t="s">
        <v>726</v>
      </c>
      <c r="I160" s="63"/>
      <c r="J160" s="77">
        <f t="shared" ref="J160:AT161" si="96">J161</f>
        <v>0</v>
      </c>
      <c r="K160" s="77">
        <f t="shared" si="96"/>
        <v>0</v>
      </c>
      <c r="L160" s="77">
        <f t="shared" si="96"/>
        <v>0</v>
      </c>
      <c r="M160" s="77">
        <f t="shared" si="96"/>
        <v>0</v>
      </c>
      <c r="N160" s="77">
        <f t="shared" si="96"/>
        <v>0</v>
      </c>
      <c r="O160" s="77">
        <f t="shared" si="96"/>
        <v>0</v>
      </c>
      <c r="P160" s="77">
        <f t="shared" si="96"/>
        <v>0</v>
      </c>
      <c r="Q160" s="77">
        <f t="shared" si="96"/>
        <v>0</v>
      </c>
      <c r="R160" s="77">
        <f t="shared" si="96"/>
        <v>0</v>
      </c>
      <c r="S160" s="77">
        <f t="shared" si="96"/>
        <v>0</v>
      </c>
      <c r="T160" s="77">
        <f t="shared" si="96"/>
        <v>0</v>
      </c>
      <c r="U160" s="77">
        <f t="shared" si="96"/>
        <v>0</v>
      </c>
      <c r="V160" s="77">
        <f t="shared" si="96"/>
        <v>0</v>
      </c>
      <c r="W160" s="77">
        <f t="shared" si="96"/>
        <v>0</v>
      </c>
      <c r="X160" s="77">
        <f t="shared" si="96"/>
        <v>0</v>
      </c>
      <c r="Y160" s="77">
        <f t="shared" si="96"/>
        <v>0</v>
      </c>
      <c r="Z160" s="77">
        <f t="shared" si="96"/>
        <v>0</v>
      </c>
      <c r="AA160" s="77">
        <f t="shared" si="96"/>
        <v>0</v>
      </c>
      <c r="AB160" s="77">
        <f t="shared" si="96"/>
        <v>0</v>
      </c>
      <c r="AC160" s="77">
        <f t="shared" si="96"/>
        <v>0</v>
      </c>
      <c r="AD160" s="77">
        <f t="shared" si="96"/>
        <v>8235637</v>
      </c>
      <c r="AE160" s="77">
        <f t="shared" si="96"/>
        <v>7822205</v>
      </c>
      <c r="AF160" s="77">
        <f t="shared" si="96"/>
        <v>413432</v>
      </c>
      <c r="AG160" s="77">
        <f t="shared" si="96"/>
        <v>0</v>
      </c>
      <c r="AH160" s="77">
        <f t="shared" si="96"/>
        <v>-1737</v>
      </c>
      <c r="AI160" s="77">
        <f t="shared" si="96"/>
        <v>0</v>
      </c>
      <c r="AJ160" s="77">
        <f t="shared" si="96"/>
        <v>-1737</v>
      </c>
      <c r="AK160" s="77">
        <f t="shared" si="96"/>
        <v>0</v>
      </c>
      <c r="AL160" s="77">
        <f t="shared" si="96"/>
        <v>8233900</v>
      </c>
      <c r="AM160" s="77">
        <f t="shared" si="96"/>
        <v>7822205</v>
      </c>
      <c r="AN160" s="77">
        <f t="shared" si="96"/>
        <v>411695</v>
      </c>
      <c r="AO160" s="77">
        <f t="shared" si="96"/>
        <v>0</v>
      </c>
      <c r="AP160" s="77">
        <f t="shared" si="96"/>
        <v>0</v>
      </c>
      <c r="AQ160" s="77">
        <f t="shared" si="96"/>
        <v>0</v>
      </c>
      <c r="AR160" s="77">
        <f t="shared" si="96"/>
        <v>0</v>
      </c>
      <c r="AS160" s="77">
        <f t="shared" si="96"/>
        <v>0</v>
      </c>
      <c r="AT160" s="77">
        <f t="shared" si="96"/>
        <v>0</v>
      </c>
      <c r="AU160" s="77">
        <f t="shared" ref="AT160:BA161" si="97">AU161</f>
        <v>0</v>
      </c>
      <c r="AV160" s="77">
        <f t="shared" si="97"/>
        <v>0</v>
      </c>
      <c r="AW160" s="77">
        <f t="shared" si="97"/>
        <v>0</v>
      </c>
      <c r="AX160" s="77">
        <f t="shared" si="97"/>
        <v>0</v>
      </c>
      <c r="AY160" s="77">
        <f t="shared" si="97"/>
        <v>0</v>
      </c>
      <c r="AZ160" s="77">
        <f t="shared" si="97"/>
        <v>0</v>
      </c>
      <c r="BA160" s="77">
        <f t="shared" si="97"/>
        <v>0</v>
      </c>
      <c r="BB160" s="103">
        <v>0</v>
      </c>
      <c r="BC160" s="103">
        <v>0</v>
      </c>
    </row>
    <row r="161" spans="1:55" s="120" customFormat="1" ht="30" hidden="1" x14ac:dyDescent="0.25">
      <c r="A161" s="27" t="s">
        <v>452</v>
      </c>
      <c r="B161" s="12">
        <v>51</v>
      </c>
      <c r="C161" s="12">
        <v>0</v>
      </c>
      <c r="D161" s="63" t="s">
        <v>431</v>
      </c>
      <c r="E161" s="12">
        <v>851</v>
      </c>
      <c r="F161" s="62" t="s">
        <v>375</v>
      </c>
      <c r="G161" s="62" t="s">
        <v>399</v>
      </c>
      <c r="H161" s="62" t="s">
        <v>726</v>
      </c>
      <c r="I161" s="63" t="s">
        <v>453</v>
      </c>
      <c r="J161" s="77">
        <f t="shared" si="96"/>
        <v>0</v>
      </c>
      <c r="K161" s="77">
        <f t="shared" si="96"/>
        <v>0</v>
      </c>
      <c r="L161" s="77">
        <f t="shared" si="96"/>
        <v>0</v>
      </c>
      <c r="M161" s="77">
        <f t="shared" si="96"/>
        <v>0</v>
      </c>
      <c r="N161" s="77">
        <f t="shared" si="96"/>
        <v>0</v>
      </c>
      <c r="O161" s="77">
        <f t="shared" si="96"/>
        <v>0</v>
      </c>
      <c r="P161" s="77">
        <f t="shared" si="96"/>
        <v>0</v>
      </c>
      <c r="Q161" s="77">
        <f t="shared" si="96"/>
        <v>0</v>
      </c>
      <c r="R161" s="77">
        <f t="shared" si="96"/>
        <v>0</v>
      </c>
      <c r="S161" s="77">
        <f t="shared" si="96"/>
        <v>0</v>
      </c>
      <c r="T161" s="77">
        <f t="shared" si="96"/>
        <v>0</v>
      </c>
      <c r="U161" s="77">
        <f t="shared" si="96"/>
        <v>0</v>
      </c>
      <c r="V161" s="77">
        <f t="shared" si="96"/>
        <v>0</v>
      </c>
      <c r="W161" s="77">
        <f t="shared" si="96"/>
        <v>0</v>
      </c>
      <c r="X161" s="77">
        <f t="shared" si="96"/>
        <v>0</v>
      </c>
      <c r="Y161" s="77">
        <f t="shared" si="96"/>
        <v>0</v>
      </c>
      <c r="Z161" s="77">
        <f t="shared" si="96"/>
        <v>0</v>
      </c>
      <c r="AA161" s="77">
        <f t="shared" si="96"/>
        <v>0</v>
      </c>
      <c r="AB161" s="77">
        <f t="shared" si="96"/>
        <v>0</v>
      </c>
      <c r="AC161" s="77">
        <f t="shared" si="96"/>
        <v>0</v>
      </c>
      <c r="AD161" s="77">
        <f t="shared" si="96"/>
        <v>8235637</v>
      </c>
      <c r="AE161" s="77">
        <f t="shared" si="96"/>
        <v>7822205</v>
      </c>
      <c r="AF161" s="77">
        <f t="shared" si="96"/>
        <v>413432</v>
      </c>
      <c r="AG161" s="77">
        <f t="shared" si="96"/>
        <v>0</v>
      </c>
      <c r="AH161" s="77">
        <f t="shared" si="96"/>
        <v>-1737</v>
      </c>
      <c r="AI161" s="77">
        <f t="shared" si="96"/>
        <v>0</v>
      </c>
      <c r="AJ161" s="77">
        <f t="shared" si="96"/>
        <v>-1737</v>
      </c>
      <c r="AK161" s="77">
        <f t="shared" si="96"/>
        <v>0</v>
      </c>
      <c r="AL161" s="77">
        <f t="shared" si="96"/>
        <v>8233900</v>
      </c>
      <c r="AM161" s="77">
        <f t="shared" si="96"/>
        <v>7822205</v>
      </c>
      <c r="AN161" s="77">
        <f t="shared" si="96"/>
        <v>411695</v>
      </c>
      <c r="AO161" s="77">
        <f t="shared" si="96"/>
        <v>0</v>
      </c>
      <c r="AP161" s="77">
        <f t="shared" si="96"/>
        <v>0</v>
      </c>
      <c r="AQ161" s="77">
        <f t="shared" si="96"/>
        <v>0</v>
      </c>
      <c r="AR161" s="77">
        <f t="shared" si="96"/>
        <v>0</v>
      </c>
      <c r="AS161" s="77">
        <f t="shared" si="96"/>
        <v>0</v>
      </c>
      <c r="AT161" s="77">
        <f t="shared" si="97"/>
        <v>0</v>
      </c>
      <c r="AU161" s="77">
        <f t="shared" si="97"/>
        <v>0</v>
      </c>
      <c r="AV161" s="77">
        <f t="shared" si="97"/>
        <v>0</v>
      </c>
      <c r="AW161" s="77">
        <f t="shared" si="97"/>
        <v>0</v>
      </c>
      <c r="AX161" s="77">
        <f t="shared" si="97"/>
        <v>0</v>
      </c>
      <c r="AY161" s="77">
        <f t="shared" si="97"/>
        <v>0</v>
      </c>
      <c r="AZ161" s="77">
        <f t="shared" si="97"/>
        <v>0</v>
      </c>
      <c r="BA161" s="77">
        <f t="shared" si="97"/>
        <v>0</v>
      </c>
      <c r="BB161" s="103">
        <v>0</v>
      </c>
      <c r="BC161" s="103">
        <v>0</v>
      </c>
    </row>
    <row r="162" spans="1:55" s="120" customFormat="1" hidden="1" x14ac:dyDescent="0.25">
      <c r="A162" s="27" t="s">
        <v>454</v>
      </c>
      <c r="B162" s="12">
        <v>51</v>
      </c>
      <c r="C162" s="12">
        <v>0</v>
      </c>
      <c r="D162" s="63" t="s">
        <v>431</v>
      </c>
      <c r="E162" s="12">
        <v>851</v>
      </c>
      <c r="F162" s="62" t="s">
        <v>375</v>
      </c>
      <c r="G162" s="62" t="s">
        <v>399</v>
      </c>
      <c r="H162" s="62" t="s">
        <v>726</v>
      </c>
      <c r="I162" s="63" t="s">
        <v>455</v>
      </c>
      <c r="J162" s="77">
        <f>'3.ВС'!J161</f>
        <v>0</v>
      </c>
      <c r="K162" s="77">
        <f>'3.ВС'!K161</f>
        <v>0</v>
      </c>
      <c r="L162" s="77">
        <f>'3.ВС'!L161</f>
        <v>0</v>
      </c>
      <c r="M162" s="77">
        <f>'3.ВС'!M161</f>
        <v>0</v>
      </c>
      <c r="N162" s="77">
        <f>'3.ВС'!N161</f>
        <v>0</v>
      </c>
      <c r="O162" s="77">
        <f>'3.ВС'!O161</f>
        <v>0</v>
      </c>
      <c r="P162" s="77">
        <f>'3.ВС'!P161</f>
        <v>0</v>
      </c>
      <c r="Q162" s="77">
        <f>'3.ВС'!Q161</f>
        <v>0</v>
      </c>
      <c r="R162" s="77">
        <f>'3.ВС'!R161</f>
        <v>0</v>
      </c>
      <c r="S162" s="77">
        <f>'3.ВС'!S161</f>
        <v>0</v>
      </c>
      <c r="T162" s="77">
        <f>'3.ВС'!T161</f>
        <v>0</v>
      </c>
      <c r="U162" s="77">
        <f>'3.ВС'!U161</f>
        <v>0</v>
      </c>
      <c r="V162" s="77">
        <f>'3.ВС'!V161</f>
        <v>0</v>
      </c>
      <c r="W162" s="77">
        <f>'3.ВС'!W161</f>
        <v>0</v>
      </c>
      <c r="X162" s="77">
        <f>'3.ВС'!X161</f>
        <v>0</v>
      </c>
      <c r="Y162" s="77">
        <f>'3.ВС'!Y161</f>
        <v>0</v>
      </c>
      <c r="Z162" s="77">
        <f>'3.ВС'!Z161</f>
        <v>0</v>
      </c>
      <c r="AA162" s="77">
        <f>'3.ВС'!AA161</f>
        <v>0</v>
      </c>
      <c r="AB162" s="77">
        <f>'3.ВС'!AB161</f>
        <v>0</v>
      </c>
      <c r="AC162" s="77">
        <f>'3.ВС'!AC161</f>
        <v>0</v>
      </c>
      <c r="AD162" s="77">
        <f>'3.ВС'!AD161</f>
        <v>8235637</v>
      </c>
      <c r="AE162" s="77">
        <f>'3.ВС'!AE161</f>
        <v>7822205</v>
      </c>
      <c r="AF162" s="77">
        <f>'3.ВС'!AF161</f>
        <v>413432</v>
      </c>
      <c r="AG162" s="77">
        <f>'3.ВС'!AG161</f>
        <v>0</v>
      </c>
      <c r="AH162" s="77">
        <f>'3.ВС'!AH161</f>
        <v>-1737</v>
      </c>
      <c r="AI162" s="77">
        <f>'3.ВС'!AI161</f>
        <v>0</v>
      </c>
      <c r="AJ162" s="77">
        <f>'3.ВС'!AJ161</f>
        <v>-1737</v>
      </c>
      <c r="AK162" s="77">
        <f>'3.ВС'!AK161</f>
        <v>0</v>
      </c>
      <c r="AL162" s="77">
        <f>'3.ВС'!AL161</f>
        <v>8233900</v>
      </c>
      <c r="AM162" s="77">
        <f>'3.ВС'!AM161</f>
        <v>7822205</v>
      </c>
      <c r="AN162" s="77">
        <f>'3.ВС'!AN161</f>
        <v>411695</v>
      </c>
      <c r="AO162" s="77">
        <f>'3.ВС'!AO161</f>
        <v>0</v>
      </c>
      <c r="AP162" s="77">
        <f>'3.ВС'!AP161</f>
        <v>0</v>
      </c>
      <c r="AQ162" s="77">
        <f>'3.ВС'!AQ161</f>
        <v>0</v>
      </c>
      <c r="AR162" s="77">
        <f>'3.ВС'!AR161</f>
        <v>0</v>
      </c>
      <c r="AS162" s="77">
        <f>'3.ВС'!AS161</f>
        <v>0</v>
      </c>
      <c r="AT162" s="77">
        <f>'3.ВС'!AT161</f>
        <v>0</v>
      </c>
      <c r="AU162" s="77">
        <f>'3.ВС'!AU161</f>
        <v>0</v>
      </c>
      <c r="AV162" s="77">
        <f>'3.ВС'!AV161</f>
        <v>0</v>
      </c>
      <c r="AW162" s="77">
        <f>'3.ВС'!AW161</f>
        <v>0</v>
      </c>
      <c r="AX162" s="77">
        <f>'3.ВС'!AX161</f>
        <v>0</v>
      </c>
      <c r="AY162" s="77">
        <f>'3.ВС'!AY161</f>
        <v>0</v>
      </c>
      <c r="AZ162" s="77">
        <f>'3.ВС'!AZ161</f>
        <v>0</v>
      </c>
      <c r="BA162" s="77">
        <f>'3.ВС'!BA161</f>
        <v>0</v>
      </c>
      <c r="BB162" s="103">
        <v>0</v>
      </c>
      <c r="BC162" s="103">
        <v>0</v>
      </c>
    </row>
    <row r="163" spans="1:55" s="120" customFormat="1" ht="30" hidden="1" x14ac:dyDescent="0.25">
      <c r="A163" s="148" t="s">
        <v>464</v>
      </c>
      <c r="B163" s="12">
        <v>51</v>
      </c>
      <c r="C163" s="12">
        <v>0</v>
      </c>
      <c r="D163" s="63" t="s">
        <v>431</v>
      </c>
      <c r="E163" s="12">
        <v>851</v>
      </c>
      <c r="F163" s="62" t="s">
        <v>375</v>
      </c>
      <c r="G163" s="62" t="s">
        <v>399</v>
      </c>
      <c r="H163" s="62" t="s">
        <v>727</v>
      </c>
      <c r="I163" s="63"/>
      <c r="J163" s="77">
        <f t="shared" ref="J163:AT164" si="98">J164</f>
        <v>0</v>
      </c>
      <c r="K163" s="77">
        <f t="shared" si="98"/>
        <v>0</v>
      </c>
      <c r="L163" s="77">
        <f t="shared" si="98"/>
        <v>0</v>
      </c>
      <c r="M163" s="77">
        <f t="shared" si="98"/>
        <v>0</v>
      </c>
      <c r="N163" s="77">
        <f t="shared" si="98"/>
        <v>0</v>
      </c>
      <c r="O163" s="77">
        <f t="shared" si="98"/>
        <v>0</v>
      </c>
      <c r="P163" s="77">
        <f t="shared" si="98"/>
        <v>0</v>
      </c>
      <c r="Q163" s="77">
        <f t="shared" si="98"/>
        <v>0</v>
      </c>
      <c r="R163" s="77">
        <f t="shared" si="98"/>
        <v>0</v>
      </c>
      <c r="S163" s="77">
        <f t="shared" si="98"/>
        <v>0</v>
      </c>
      <c r="T163" s="77">
        <f t="shared" si="98"/>
        <v>0</v>
      </c>
      <c r="U163" s="77">
        <f t="shared" si="98"/>
        <v>0</v>
      </c>
      <c r="V163" s="77">
        <f t="shared" si="98"/>
        <v>0</v>
      </c>
      <c r="W163" s="77">
        <f t="shared" si="98"/>
        <v>0</v>
      </c>
      <c r="X163" s="77">
        <f t="shared" si="98"/>
        <v>0</v>
      </c>
      <c r="Y163" s="77">
        <f t="shared" si="98"/>
        <v>0</v>
      </c>
      <c r="Z163" s="77">
        <f t="shared" si="98"/>
        <v>0</v>
      </c>
      <c r="AA163" s="77">
        <f t="shared" si="98"/>
        <v>0</v>
      </c>
      <c r="AB163" s="77">
        <f t="shared" si="98"/>
        <v>0</v>
      </c>
      <c r="AC163" s="77">
        <f t="shared" si="98"/>
        <v>0</v>
      </c>
      <c r="AD163" s="77">
        <f t="shared" si="98"/>
        <v>0</v>
      </c>
      <c r="AE163" s="77">
        <f t="shared" si="98"/>
        <v>0</v>
      </c>
      <c r="AF163" s="77">
        <f t="shared" si="98"/>
        <v>0</v>
      </c>
      <c r="AG163" s="77">
        <f t="shared" si="98"/>
        <v>0</v>
      </c>
      <c r="AH163" s="77">
        <f t="shared" si="98"/>
        <v>0</v>
      </c>
      <c r="AI163" s="77">
        <f t="shared" si="98"/>
        <v>0</v>
      </c>
      <c r="AJ163" s="77">
        <f t="shared" si="98"/>
        <v>0</v>
      </c>
      <c r="AK163" s="77">
        <f t="shared" si="98"/>
        <v>0</v>
      </c>
      <c r="AL163" s="77">
        <f t="shared" si="98"/>
        <v>0</v>
      </c>
      <c r="AM163" s="77">
        <f t="shared" si="98"/>
        <v>0</v>
      </c>
      <c r="AN163" s="77">
        <f t="shared" si="98"/>
        <v>0</v>
      </c>
      <c r="AO163" s="77">
        <f t="shared" si="98"/>
        <v>0</v>
      </c>
      <c r="AP163" s="77">
        <f t="shared" si="98"/>
        <v>0</v>
      </c>
      <c r="AQ163" s="77">
        <f t="shared" si="98"/>
        <v>0</v>
      </c>
      <c r="AR163" s="77">
        <f t="shared" si="98"/>
        <v>0</v>
      </c>
      <c r="AS163" s="77">
        <f t="shared" si="98"/>
        <v>0</v>
      </c>
      <c r="AT163" s="77">
        <f t="shared" si="98"/>
        <v>0</v>
      </c>
      <c r="AU163" s="77">
        <f t="shared" ref="AT163:BA164" si="99">AU164</f>
        <v>0</v>
      </c>
      <c r="AV163" s="77">
        <f t="shared" si="99"/>
        <v>0</v>
      </c>
      <c r="AW163" s="77">
        <f t="shared" si="99"/>
        <v>0</v>
      </c>
      <c r="AX163" s="77">
        <f t="shared" si="99"/>
        <v>0</v>
      </c>
      <c r="AY163" s="77">
        <f t="shared" si="99"/>
        <v>0</v>
      </c>
      <c r="AZ163" s="77">
        <f t="shared" si="99"/>
        <v>0</v>
      </c>
      <c r="BA163" s="77">
        <f t="shared" si="99"/>
        <v>0</v>
      </c>
      <c r="BB163" s="103">
        <v>0</v>
      </c>
      <c r="BC163" s="103">
        <v>0</v>
      </c>
    </row>
    <row r="164" spans="1:55" s="120" customFormat="1" ht="30" hidden="1" x14ac:dyDescent="0.25">
      <c r="A164" s="27" t="s">
        <v>337</v>
      </c>
      <c r="B164" s="12">
        <v>51</v>
      </c>
      <c r="C164" s="12">
        <v>0</v>
      </c>
      <c r="D164" s="63" t="s">
        <v>431</v>
      </c>
      <c r="E164" s="12">
        <v>851</v>
      </c>
      <c r="F164" s="62" t="s">
        <v>375</v>
      </c>
      <c r="G164" s="62" t="s">
        <v>399</v>
      </c>
      <c r="H164" s="62" t="s">
        <v>727</v>
      </c>
      <c r="I164" s="63" t="s">
        <v>338</v>
      </c>
      <c r="J164" s="77">
        <f t="shared" si="98"/>
        <v>0</v>
      </c>
      <c r="K164" s="77">
        <f t="shared" si="98"/>
        <v>0</v>
      </c>
      <c r="L164" s="77">
        <f t="shared" si="98"/>
        <v>0</v>
      </c>
      <c r="M164" s="77">
        <f t="shared" si="98"/>
        <v>0</v>
      </c>
      <c r="N164" s="77">
        <f t="shared" si="98"/>
        <v>0</v>
      </c>
      <c r="O164" s="77">
        <f t="shared" si="98"/>
        <v>0</v>
      </c>
      <c r="P164" s="77">
        <f t="shared" si="98"/>
        <v>0</v>
      </c>
      <c r="Q164" s="77">
        <f t="shared" si="98"/>
        <v>0</v>
      </c>
      <c r="R164" s="77">
        <f t="shared" si="98"/>
        <v>0</v>
      </c>
      <c r="S164" s="77">
        <f t="shared" si="98"/>
        <v>0</v>
      </c>
      <c r="T164" s="77">
        <f t="shared" si="98"/>
        <v>0</v>
      </c>
      <c r="U164" s="77">
        <f t="shared" si="98"/>
        <v>0</v>
      </c>
      <c r="V164" s="77">
        <f t="shared" si="98"/>
        <v>0</v>
      </c>
      <c r="W164" s="77">
        <f t="shared" si="98"/>
        <v>0</v>
      </c>
      <c r="X164" s="77">
        <f t="shared" si="98"/>
        <v>0</v>
      </c>
      <c r="Y164" s="77">
        <f t="shared" si="98"/>
        <v>0</v>
      </c>
      <c r="Z164" s="77">
        <f t="shared" si="98"/>
        <v>0</v>
      </c>
      <c r="AA164" s="77">
        <f t="shared" si="98"/>
        <v>0</v>
      </c>
      <c r="AB164" s="77">
        <f t="shared" si="98"/>
        <v>0</v>
      </c>
      <c r="AC164" s="77">
        <f t="shared" si="98"/>
        <v>0</v>
      </c>
      <c r="AD164" s="77">
        <f t="shared" si="98"/>
        <v>0</v>
      </c>
      <c r="AE164" s="77">
        <f t="shared" si="98"/>
        <v>0</v>
      </c>
      <c r="AF164" s="77">
        <f t="shared" si="98"/>
        <v>0</v>
      </c>
      <c r="AG164" s="77">
        <f t="shared" si="98"/>
        <v>0</v>
      </c>
      <c r="AH164" s="77">
        <f t="shared" si="98"/>
        <v>0</v>
      </c>
      <c r="AI164" s="77">
        <f t="shared" si="98"/>
        <v>0</v>
      </c>
      <c r="AJ164" s="77">
        <f t="shared" si="98"/>
        <v>0</v>
      </c>
      <c r="AK164" s="77">
        <f t="shared" si="98"/>
        <v>0</v>
      </c>
      <c r="AL164" s="77">
        <f t="shared" si="98"/>
        <v>0</v>
      </c>
      <c r="AM164" s="77">
        <f t="shared" si="98"/>
        <v>0</v>
      </c>
      <c r="AN164" s="77">
        <f t="shared" si="98"/>
        <v>0</v>
      </c>
      <c r="AO164" s="77">
        <f t="shared" si="98"/>
        <v>0</v>
      </c>
      <c r="AP164" s="77">
        <f t="shared" si="98"/>
        <v>0</v>
      </c>
      <c r="AQ164" s="77">
        <f t="shared" si="98"/>
        <v>0</v>
      </c>
      <c r="AR164" s="77">
        <f t="shared" si="98"/>
        <v>0</v>
      </c>
      <c r="AS164" s="77">
        <f t="shared" si="98"/>
        <v>0</v>
      </c>
      <c r="AT164" s="77">
        <f t="shared" si="99"/>
        <v>0</v>
      </c>
      <c r="AU164" s="77">
        <f t="shared" si="99"/>
        <v>0</v>
      </c>
      <c r="AV164" s="77">
        <f t="shared" si="99"/>
        <v>0</v>
      </c>
      <c r="AW164" s="77">
        <f t="shared" si="99"/>
        <v>0</v>
      </c>
      <c r="AX164" s="77">
        <f t="shared" si="99"/>
        <v>0</v>
      </c>
      <c r="AY164" s="77">
        <f t="shared" si="99"/>
        <v>0</v>
      </c>
      <c r="AZ164" s="77">
        <f t="shared" si="99"/>
        <v>0</v>
      </c>
      <c r="BA164" s="77">
        <f t="shared" si="99"/>
        <v>0</v>
      </c>
      <c r="BB164" s="103">
        <v>0</v>
      </c>
      <c r="BC164" s="103">
        <v>0</v>
      </c>
    </row>
    <row r="165" spans="1:55" s="120" customFormat="1" ht="45" hidden="1" x14ac:dyDescent="0.25">
      <c r="A165" s="27" t="s">
        <v>339</v>
      </c>
      <c r="B165" s="12">
        <v>51</v>
      </c>
      <c r="C165" s="12">
        <v>0</v>
      </c>
      <c r="D165" s="63" t="s">
        <v>431</v>
      </c>
      <c r="E165" s="12">
        <v>851</v>
      </c>
      <c r="F165" s="62" t="s">
        <v>375</v>
      </c>
      <c r="G165" s="62" t="s">
        <v>399</v>
      </c>
      <c r="H165" s="62" t="s">
        <v>727</v>
      </c>
      <c r="I165" s="63" t="s">
        <v>340</v>
      </c>
      <c r="J165" s="77">
        <f>'3.ВС'!J164</f>
        <v>0</v>
      </c>
      <c r="K165" s="77">
        <f>'3.ВС'!K164</f>
        <v>0</v>
      </c>
      <c r="L165" s="77">
        <f>'3.ВС'!L164</f>
        <v>0</v>
      </c>
      <c r="M165" s="77">
        <f>'3.ВС'!M164</f>
        <v>0</v>
      </c>
      <c r="N165" s="77">
        <f>'3.ВС'!N164</f>
        <v>0</v>
      </c>
      <c r="O165" s="77">
        <f>'3.ВС'!O164</f>
        <v>0</v>
      </c>
      <c r="P165" s="77">
        <f>'3.ВС'!P164</f>
        <v>0</v>
      </c>
      <c r="Q165" s="77">
        <f>'3.ВС'!Q164</f>
        <v>0</v>
      </c>
      <c r="R165" s="77">
        <f>'3.ВС'!R164</f>
        <v>0</v>
      </c>
      <c r="S165" s="77">
        <f>'3.ВС'!S164</f>
        <v>0</v>
      </c>
      <c r="T165" s="77">
        <f>'3.ВС'!T164</f>
        <v>0</v>
      </c>
      <c r="U165" s="77">
        <f>'3.ВС'!U164</f>
        <v>0</v>
      </c>
      <c r="V165" s="77">
        <f>'3.ВС'!V164</f>
        <v>0</v>
      </c>
      <c r="W165" s="77">
        <f>'3.ВС'!W164</f>
        <v>0</v>
      </c>
      <c r="X165" s="77">
        <f>'3.ВС'!X164</f>
        <v>0</v>
      </c>
      <c r="Y165" s="77">
        <f>'3.ВС'!Y164</f>
        <v>0</v>
      </c>
      <c r="Z165" s="77">
        <f>'3.ВС'!Z164</f>
        <v>0</v>
      </c>
      <c r="AA165" s="77">
        <f>'3.ВС'!AA164</f>
        <v>0</v>
      </c>
      <c r="AB165" s="77">
        <f>'3.ВС'!AB164</f>
        <v>0</v>
      </c>
      <c r="AC165" s="77">
        <f>'3.ВС'!AC164</f>
        <v>0</v>
      </c>
      <c r="AD165" s="77">
        <f>'3.ВС'!AD164</f>
        <v>0</v>
      </c>
      <c r="AE165" s="77">
        <f>'3.ВС'!AE164</f>
        <v>0</v>
      </c>
      <c r="AF165" s="77">
        <f>'3.ВС'!AF164</f>
        <v>0</v>
      </c>
      <c r="AG165" s="77">
        <f>'3.ВС'!AG164</f>
        <v>0</v>
      </c>
      <c r="AH165" s="77">
        <f>'3.ВС'!AH164</f>
        <v>0</v>
      </c>
      <c r="AI165" s="77">
        <f>'3.ВС'!AI164</f>
        <v>0</v>
      </c>
      <c r="AJ165" s="77">
        <f>'3.ВС'!AJ164</f>
        <v>0</v>
      </c>
      <c r="AK165" s="77">
        <f>'3.ВС'!AK164</f>
        <v>0</v>
      </c>
      <c r="AL165" s="77">
        <f>'3.ВС'!AL164</f>
        <v>0</v>
      </c>
      <c r="AM165" s="77">
        <f>'3.ВС'!AM164</f>
        <v>0</v>
      </c>
      <c r="AN165" s="77">
        <f>'3.ВС'!AN164</f>
        <v>0</v>
      </c>
      <c r="AO165" s="77">
        <f>'3.ВС'!AO164</f>
        <v>0</v>
      </c>
      <c r="AP165" s="77">
        <f>'3.ВС'!AP164</f>
        <v>0</v>
      </c>
      <c r="AQ165" s="77">
        <f>'3.ВС'!AQ164</f>
        <v>0</v>
      </c>
      <c r="AR165" s="77">
        <f>'3.ВС'!AR164</f>
        <v>0</v>
      </c>
      <c r="AS165" s="77">
        <f>'3.ВС'!AS164</f>
        <v>0</v>
      </c>
      <c r="AT165" s="77">
        <f>'3.ВС'!AT164</f>
        <v>0</v>
      </c>
      <c r="AU165" s="77">
        <f>'3.ВС'!AU164</f>
        <v>0</v>
      </c>
      <c r="AV165" s="77">
        <f>'3.ВС'!AV164</f>
        <v>0</v>
      </c>
      <c r="AW165" s="77">
        <f>'3.ВС'!AW164</f>
        <v>0</v>
      </c>
      <c r="AX165" s="77">
        <f>'3.ВС'!AX164</f>
        <v>0</v>
      </c>
      <c r="AY165" s="77">
        <f>'3.ВС'!AY164</f>
        <v>0</v>
      </c>
      <c r="AZ165" s="77">
        <f>'3.ВС'!AZ164</f>
        <v>0</v>
      </c>
      <c r="BA165" s="77">
        <f>'3.ВС'!BA164</f>
        <v>0</v>
      </c>
      <c r="BB165" s="103">
        <v>0</v>
      </c>
      <c r="BC165" s="103">
        <v>0</v>
      </c>
    </row>
    <row r="166" spans="1:55" s="11" customFormat="1" ht="45" hidden="1" x14ac:dyDescent="0.25">
      <c r="A166" s="146" t="s">
        <v>728</v>
      </c>
      <c r="B166" s="12">
        <v>51</v>
      </c>
      <c r="C166" s="12">
        <v>0</v>
      </c>
      <c r="D166" s="62" t="s">
        <v>406</v>
      </c>
      <c r="E166" s="12"/>
      <c r="F166" s="62"/>
      <c r="G166" s="62"/>
      <c r="H166" s="62"/>
      <c r="I166" s="62"/>
      <c r="J166" s="150">
        <f t="shared" ref="J166:AT169" si="100">J167</f>
        <v>0</v>
      </c>
      <c r="K166" s="150">
        <f t="shared" si="100"/>
        <v>0</v>
      </c>
      <c r="L166" s="150">
        <f t="shared" si="100"/>
        <v>0</v>
      </c>
      <c r="M166" s="150">
        <f t="shared" si="100"/>
        <v>0</v>
      </c>
      <c r="N166" s="150">
        <f t="shared" si="100"/>
        <v>0</v>
      </c>
      <c r="O166" s="150">
        <f t="shared" si="100"/>
        <v>0</v>
      </c>
      <c r="P166" s="150">
        <f t="shared" si="100"/>
        <v>0</v>
      </c>
      <c r="Q166" s="150">
        <f t="shared" si="100"/>
        <v>0</v>
      </c>
      <c r="R166" s="150">
        <f t="shared" si="100"/>
        <v>0</v>
      </c>
      <c r="S166" s="150">
        <f t="shared" si="100"/>
        <v>0</v>
      </c>
      <c r="T166" s="150">
        <f t="shared" si="100"/>
        <v>0</v>
      </c>
      <c r="U166" s="150">
        <f t="shared" si="100"/>
        <v>0</v>
      </c>
      <c r="V166" s="150">
        <f t="shared" si="100"/>
        <v>0</v>
      </c>
      <c r="W166" s="150">
        <f t="shared" si="100"/>
        <v>0</v>
      </c>
      <c r="X166" s="150">
        <f t="shared" si="100"/>
        <v>0</v>
      </c>
      <c r="Y166" s="150">
        <f t="shared" si="100"/>
        <v>0</v>
      </c>
      <c r="Z166" s="150">
        <f t="shared" si="100"/>
        <v>0</v>
      </c>
      <c r="AA166" s="150">
        <f t="shared" si="100"/>
        <v>0</v>
      </c>
      <c r="AB166" s="150">
        <f t="shared" si="100"/>
        <v>0</v>
      </c>
      <c r="AC166" s="150">
        <f t="shared" si="100"/>
        <v>0</v>
      </c>
      <c r="AD166" s="150">
        <f t="shared" si="100"/>
        <v>3327010.5300000003</v>
      </c>
      <c r="AE166" s="150">
        <f t="shared" si="100"/>
        <v>3160660</v>
      </c>
      <c r="AF166" s="150">
        <f t="shared" si="100"/>
        <v>166350.53</v>
      </c>
      <c r="AG166" s="150">
        <f t="shared" si="100"/>
        <v>0</v>
      </c>
      <c r="AH166" s="150">
        <f t="shared" si="100"/>
        <v>7.0000000000000007E-2</v>
      </c>
      <c r="AI166" s="150">
        <f t="shared" si="100"/>
        <v>0</v>
      </c>
      <c r="AJ166" s="150">
        <f t="shared" si="100"/>
        <v>7.0000000000000007E-2</v>
      </c>
      <c r="AK166" s="150">
        <f t="shared" si="100"/>
        <v>0</v>
      </c>
      <c r="AL166" s="150">
        <f t="shared" si="100"/>
        <v>3327010.6</v>
      </c>
      <c r="AM166" s="150">
        <f t="shared" si="100"/>
        <v>3160660</v>
      </c>
      <c r="AN166" s="150">
        <f t="shared" si="100"/>
        <v>166350.6</v>
      </c>
      <c r="AO166" s="150">
        <f t="shared" si="100"/>
        <v>0</v>
      </c>
      <c r="AP166" s="150">
        <f t="shared" si="100"/>
        <v>1004904.22</v>
      </c>
      <c r="AQ166" s="150">
        <f t="shared" si="100"/>
        <v>954659</v>
      </c>
      <c r="AR166" s="150">
        <f t="shared" si="100"/>
        <v>50245.22</v>
      </c>
      <c r="AS166" s="150">
        <f t="shared" si="100"/>
        <v>0</v>
      </c>
      <c r="AT166" s="150">
        <f t="shared" si="100"/>
        <v>0.08</v>
      </c>
      <c r="AU166" s="150">
        <f t="shared" ref="AT166:BA169" si="101">AU167</f>
        <v>0</v>
      </c>
      <c r="AV166" s="150">
        <f t="shared" si="101"/>
        <v>0.08</v>
      </c>
      <c r="AW166" s="150">
        <f t="shared" si="101"/>
        <v>0</v>
      </c>
      <c r="AX166" s="150">
        <f t="shared" si="101"/>
        <v>1004904.2999999999</v>
      </c>
      <c r="AY166" s="150">
        <f t="shared" si="101"/>
        <v>954659</v>
      </c>
      <c r="AZ166" s="150">
        <f t="shared" si="101"/>
        <v>50245.3</v>
      </c>
      <c r="BA166" s="150">
        <f t="shared" si="101"/>
        <v>0</v>
      </c>
      <c r="BB166" s="103">
        <v>0</v>
      </c>
      <c r="BC166" s="103">
        <v>0</v>
      </c>
    </row>
    <row r="167" spans="1:55" s="11" customFormat="1" hidden="1" x14ac:dyDescent="0.25">
      <c r="A167" s="148" t="s">
        <v>325</v>
      </c>
      <c r="B167" s="12">
        <v>51</v>
      </c>
      <c r="C167" s="12">
        <v>0</v>
      </c>
      <c r="D167" s="62" t="s">
        <v>406</v>
      </c>
      <c r="E167" s="12">
        <v>851</v>
      </c>
      <c r="F167" s="62"/>
      <c r="G167" s="62"/>
      <c r="H167" s="62"/>
      <c r="I167" s="62"/>
      <c r="J167" s="150">
        <f t="shared" si="100"/>
        <v>0</v>
      </c>
      <c r="K167" s="150">
        <f t="shared" si="100"/>
        <v>0</v>
      </c>
      <c r="L167" s="150">
        <f t="shared" si="100"/>
        <v>0</v>
      </c>
      <c r="M167" s="150">
        <f t="shared" si="100"/>
        <v>0</v>
      </c>
      <c r="N167" s="150">
        <f t="shared" si="100"/>
        <v>0</v>
      </c>
      <c r="O167" s="150">
        <f t="shared" si="100"/>
        <v>0</v>
      </c>
      <c r="P167" s="150">
        <f t="shared" si="100"/>
        <v>0</v>
      </c>
      <c r="Q167" s="150">
        <f t="shared" si="100"/>
        <v>0</v>
      </c>
      <c r="R167" s="150">
        <f t="shared" si="100"/>
        <v>0</v>
      </c>
      <c r="S167" s="150">
        <f t="shared" si="100"/>
        <v>0</v>
      </c>
      <c r="T167" s="150">
        <f t="shared" si="100"/>
        <v>0</v>
      </c>
      <c r="U167" s="150">
        <f t="shared" si="100"/>
        <v>0</v>
      </c>
      <c r="V167" s="150">
        <f t="shared" si="100"/>
        <v>0</v>
      </c>
      <c r="W167" s="150">
        <f t="shared" si="100"/>
        <v>0</v>
      </c>
      <c r="X167" s="150">
        <f t="shared" si="100"/>
        <v>0</v>
      </c>
      <c r="Y167" s="150">
        <f t="shared" si="100"/>
        <v>0</v>
      </c>
      <c r="Z167" s="150">
        <f t="shared" si="100"/>
        <v>0</v>
      </c>
      <c r="AA167" s="150">
        <f t="shared" si="100"/>
        <v>0</v>
      </c>
      <c r="AB167" s="150">
        <f t="shared" si="100"/>
        <v>0</v>
      </c>
      <c r="AC167" s="150">
        <f t="shared" si="100"/>
        <v>0</v>
      </c>
      <c r="AD167" s="150">
        <f t="shared" si="100"/>
        <v>3327010.5300000003</v>
      </c>
      <c r="AE167" s="150">
        <f t="shared" si="100"/>
        <v>3160660</v>
      </c>
      <c r="AF167" s="150">
        <f t="shared" si="100"/>
        <v>166350.53</v>
      </c>
      <c r="AG167" s="150">
        <f t="shared" si="100"/>
        <v>0</v>
      </c>
      <c r="AH167" s="150">
        <f t="shared" si="100"/>
        <v>7.0000000000000007E-2</v>
      </c>
      <c r="AI167" s="150">
        <f t="shared" si="100"/>
        <v>0</v>
      </c>
      <c r="AJ167" s="150">
        <f t="shared" si="100"/>
        <v>7.0000000000000007E-2</v>
      </c>
      <c r="AK167" s="150">
        <f t="shared" si="100"/>
        <v>0</v>
      </c>
      <c r="AL167" s="150">
        <f t="shared" si="100"/>
        <v>3327010.6</v>
      </c>
      <c r="AM167" s="150">
        <f t="shared" si="100"/>
        <v>3160660</v>
      </c>
      <c r="AN167" s="150">
        <f t="shared" si="100"/>
        <v>166350.6</v>
      </c>
      <c r="AO167" s="150">
        <f t="shared" si="100"/>
        <v>0</v>
      </c>
      <c r="AP167" s="150">
        <f t="shared" si="100"/>
        <v>1004904.22</v>
      </c>
      <c r="AQ167" s="150">
        <f t="shared" si="100"/>
        <v>954659</v>
      </c>
      <c r="AR167" s="150">
        <f t="shared" si="100"/>
        <v>50245.22</v>
      </c>
      <c r="AS167" s="150">
        <f t="shared" si="100"/>
        <v>0</v>
      </c>
      <c r="AT167" s="150">
        <f t="shared" si="101"/>
        <v>0.08</v>
      </c>
      <c r="AU167" s="150">
        <f t="shared" si="101"/>
        <v>0</v>
      </c>
      <c r="AV167" s="150">
        <f t="shared" si="101"/>
        <v>0.08</v>
      </c>
      <c r="AW167" s="150">
        <f t="shared" si="101"/>
        <v>0</v>
      </c>
      <c r="AX167" s="150">
        <f t="shared" si="101"/>
        <v>1004904.2999999999</v>
      </c>
      <c r="AY167" s="150">
        <f t="shared" si="101"/>
        <v>954659</v>
      </c>
      <c r="AZ167" s="150">
        <f t="shared" si="101"/>
        <v>50245.3</v>
      </c>
      <c r="BA167" s="150">
        <f t="shared" si="101"/>
        <v>0</v>
      </c>
      <c r="BB167" s="103">
        <v>0</v>
      </c>
      <c r="BC167" s="103">
        <v>0</v>
      </c>
    </row>
    <row r="168" spans="1:55" s="11" customFormat="1" ht="45" hidden="1" x14ac:dyDescent="0.25">
      <c r="A168" s="146" t="s">
        <v>467</v>
      </c>
      <c r="B168" s="12">
        <v>51</v>
      </c>
      <c r="C168" s="12">
        <v>0</v>
      </c>
      <c r="D168" s="62" t="s">
        <v>406</v>
      </c>
      <c r="E168" s="12">
        <v>851</v>
      </c>
      <c r="F168" s="62"/>
      <c r="G168" s="62"/>
      <c r="H168" s="62" t="s">
        <v>729</v>
      </c>
      <c r="I168" s="62"/>
      <c r="J168" s="150">
        <f t="shared" si="100"/>
        <v>0</v>
      </c>
      <c r="K168" s="150">
        <f t="shared" si="100"/>
        <v>0</v>
      </c>
      <c r="L168" s="150">
        <f t="shared" si="100"/>
        <v>0</v>
      </c>
      <c r="M168" s="150">
        <f t="shared" si="100"/>
        <v>0</v>
      </c>
      <c r="N168" s="150">
        <f t="shared" si="100"/>
        <v>0</v>
      </c>
      <c r="O168" s="150">
        <f t="shared" si="100"/>
        <v>0</v>
      </c>
      <c r="P168" s="150">
        <f t="shared" si="100"/>
        <v>0</v>
      </c>
      <c r="Q168" s="150">
        <f t="shared" si="100"/>
        <v>0</v>
      </c>
      <c r="R168" s="150">
        <f t="shared" si="100"/>
        <v>0</v>
      </c>
      <c r="S168" s="150">
        <f t="shared" si="100"/>
        <v>0</v>
      </c>
      <c r="T168" s="150">
        <f t="shared" si="100"/>
        <v>0</v>
      </c>
      <c r="U168" s="150">
        <f t="shared" si="100"/>
        <v>0</v>
      </c>
      <c r="V168" s="150">
        <f t="shared" si="100"/>
        <v>0</v>
      </c>
      <c r="W168" s="150">
        <f t="shared" si="100"/>
        <v>0</v>
      </c>
      <c r="X168" s="150">
        <f t="shared" si="100"/>
        <v>0</v>
      </c>
      <c r="Y168" s="150">
        <f t="shared" si="100"/>
        <v>0</v>
      </c>
      <c r="Z168" s="150">
        <f t="shared" si="100"/>
        <v>0</v>
      </c>
      <c r="AA168" s="150">
        <f t="shared" si="100"/>
        <v>0</v>
      </c>
      <c r="AB168" s="150">
        <f t="shared" si="100"/>
        <v>0</v>
      </c>
      <c r="AC168" s="150">
        <f t="shared" si="100"/>
        <v>0</v>
      </c>
      <c r="AD168" s="150">
        <f t="shared" si="100"/>
        <v>3327010.5300000003</v>
      </c>
      <c r="AE168" s="150">
        <f t="shared" si="100"/>
        <v>3160660</v>
      </c>
      <c r="AF168" s="150">
        <f t="shared" si="100"/>
        <v>166350.53</v>
      </c>
      <c r="AG168" s="150">
        <f t="shared" si="100"/>
        <v>0</v>
      </c>
      <c r="AH168" s="150">
        <f t="shared" si="100"/>
        <v>7.0000000000000007E-2</v>
      </c>
      <c r="AI168" s="150">
        <f t="shared" si="100"/>
        <v>0</v>
      </c>
      <c r="AJ168" s="150">
        <f t="shared" si="100"/>
        <v>7.0000000000000007E-2</v>
      </c>
      <c r="AK168" s="150">
        <f t="shared" si="100"/>
        <v>0</v>
      </c>
      <c r="AL168" s="150">
        <f t="shared" si="100"/>
        <v>3327010.6</v>
      </c>
      <c r="AM168" s="150">
        <f t="shared" si="100"/>
        <v>3160660</v>
      </c>
      <c r="AN168" s="150">
        <f t="shared" si="100"/>
        <v>166350.6</v>
      </c>
      <c r="AO168" s="150">
        <f t="shared" si="100"/>
        <v>0</v>
      </c>
      <c r="AP168" s="150">
        <f t="shared" si="100"/>
        <v>1004904.22</v>
      </c>
      <c r="AQ168" s="150">
        <f t="shared" si="100"/>
        <v>954659</v>
      </c>
      <c r="AR168" s="150">
        <f t="shared" si="100"/>
        <v>50245.22</v>
      </c>
      <c r="AS168" s="150">
        <f t="shared" si="100"/>
        <v>0</v>
      </c>
      <c r="AT168" s="150">
        <f t="shared" si="101"/>
        <v>0.08</v>
      </c>
      <c r="AU168" s="150">
        <f t="shared" si="101"/>
        <v>0</v>
      </c>
      <c r="AV168" s="150">
        <f t="shared" si="101"/>
        <v>0.08</v>
      </c>
      <c r="AW168" s="150">
        <f t="shared" si="101"/>
        <v>0</v>
      </c>
      <c r="AX168" s="150">
        <f t="shared" si="101"/>
        <v>1004904.2999999999</v>
      </c>
      <c r="AY168" s="150">
        <f t="shared" si="101"/>
        <v>954659</v>
      </c>
      <c r="AZ168" s="150">
        <f t="shared" si="101"/>
        <v>50245.3</v>
      </c>
      <c r="BA168" s="150">
        <f t="shared" si="101"/>
        <v>0</v>
      </c>
      <c r="BB168" s="103">
        <v>0</v>
      </c>
      <c r="BC168" s="103">
        <v>0</v>
      </c>
    </row>
    <row r="169" spans="1:55" s="11" customFormat="1" ht="30" hidden="1" x14ac:dyDescent="0.25">
      <c r="A169" s="27" t="s">
        <v>337</v>
      </c>
      <c r="B169" s="12">
        <v>51</v>
      </c>
      <c r="C169" s="12">
        <v>0</v>
      </c>
      <c r="D169" s="62" t="s">
        <v>406</v>
      </c>
      <c r="E169" s="12">
        <v>851</v>
      </c>
      <c r="F169" s="62"/>
      <c r="G169" s="62"/>
      <c r="H169" s="62" t="s">
        <v>729</v>
      </c>
      <c r="I169" s="62" t="s">
        <v>338</v>
      </c>
      <c r="J169" s="150">
        <f t="shared" si="100"/>
        <v>0</v>
      </c>
      <c r="K169" s="150">
        <f t="shared" si="100"/>
        <v>0</v>
      </c>
      <c r="L169" s="150">
        <f t="shared" si="100"/>
        <v>0</v>
      </c>
      <c r="M169" s="150">
        <f t="shared" si="100"/>
        <v>0</v>
      </c>
      <c r="N169" s="150">
        <f t="shared" si="100"/>
        <v>0</v>
      </c>
      <c r="O169" s="150">
        <f t="shared" si="100"/>
        <v>0</v>
      </c>
      <c r="P169" s="150">
        <f t="shared" si="100"/>
        <v>0</v>
      </c>
      <c r="Q169" s="150">
        <f t="shared" si="100"/>
        <v>0</v>
      </c>
      <c r="R169" s="150">
        <f t="shared" si="100"/>
        <v>0</v>
      </c>
      <c r="S169" s="150">
        <f t="shared" si="100"/>
        <v>0</v>
      </c>
      <c r="T169" s="150">
        <f t="shared" si="100"/>
        <v>0</v>
      </c>
      <c r="U169" s="150">
        <f t="shared" si="100"/>
        <v>0</v>
      </c>
      <c r="V169" s="150">
        <f t="shared" si="100"/>
        <v>0</v>
      </c>
      <c r="W169" s="150">
        <f t="shared" si="100"/>
        <v>0</v>
      </c>
      <c r="X169" s="150">
        <f t="shared" si="100"/>
        <v>0</v>
      </c>
      <c r="Y169" s="150">
        <f t="shared" si="100"/>
        <v>0</v>
      </c>
      <c r="Z169" s="150">
        <f t="shared" si="100"/>
        <v>0</v>
      </c>
      <c r="AA169" s="150">
        <f t="shared" si="100"/>
        <v>0</v>
      </c>
      <c r="AB169" s="150">
        <f t="shared" si="100"/>
        <v>0</v>
      </c>
      <c r="AC169" s="150">
        <f t="shared" si="100"/>
        <v>0</v>
      </c>
      <c r="AD169" s="150">
        <f t="shared" si="100"/>
        <v>3327010.5300000003</v>
      </c>
      <c r="AE169" s="150">
        <f t="shared" si="100"/>
        <v>3160660</v>
      </c>
      <c r="AF169" s="150">
        <f t="shared" si="100"/>
        <v>166350.53</v>
      </c>
      <c r="AG169" s="150">
        <f t="shared" si="100"/>
        <v>0</v>
      </c>
      <c r="AH169" s="150">
        <f t="shared" si="100"/>
        <v>7.0000000000000007E-2</v>
      </c>
      <c r="AI169" s="150">
        <f t="shared" si="100"/>
        <v>0</v>
      </c>
      <c r="AJ169" s="150">
        <f t="shared" si="100"/>
        <v>7.0000000000000007E-2</v>
      </c>
      <c r="AK169" s="150">
        <f t="shared" si="100"/>
        <v>0</v>
      </c>
      <c r="AL169" s="150">
        <f t="shared" si="100"/>
        <v>3327010.6</v>
      </c>
      <c r="AM169" s="150">
        <f t="shared" si="100"/>
        <v>3160660</v>
      </c>
      <c r="AN169" s="150">
        <f t="shared" si="100"/>
        <v>166350.6</v>
      </c>
      <c r="AO169" s="150">
        <f t="shared" si="100"/>
        <v>0</v>
      </c>
      <c r="AP169" s="150">
        <f t="shared" si="100"/>
        <v>1004904.22</v>
      </c>
      <c r="AQ169" s="150">
        <f t="shared" si="100"/>
        <v>954659</v>
      </c>
      <c r="AR169" s="150">
        <f t="shared" si="100"/>
        <v>50245.22</v>
      </c>
      <c r="AS169" s="150">
        <f t="shared" si="100"/>
        <v>0</v>
      </c>
      <c r="AT169" s="150">
        <f t="shared" si="101"/>
        <v>0.08</v>
      </c>
      <c r="AU169" s="150">
        <f t="shared" si="101"/>
        <v>0</v>
      </c>
      <c r="AV169" s="150">
        <f t="shared" si="101"/>
        <v>0.08</v>
      </c>
      <c r="AW169" s="150">
        <f t="shared" si="101"/>
        <v>0</v>
      </c>
      <c r="AX169" s="150">
        <f t="shared" si="101"/>
        <v>1004904.2999999999</v>
      </c>
      <c r="AY169" s="150">
        <f t="shared" si="101"/>
        <v>954659</v>
      </c>
      <c r="AZ169" s="150">
        <f t="shared" si="101"/>
        <v>50245.3</v>
      </c>
      <c r="BA169" s="150">
        <f t="shared" si="101"/>
        <v>0</v>
      </c>
      <c r="BB169" s="103">
        <v>0</v>
      </c>
      <c r="BC169" s="103">
        <v>0</v>
      </c>
    </row>
    <row r="170" spans="1:55" s="11" customFormat="1" ht="45" hidden="1" x14ac:dyDescent="0.25">
      <c r="A170" s="27" t="s">
        <v>339</v>
      </c>
      <c r="B170" s="12">
        <v>51</v>
      </c>
      <c r="C170" s="12">
        <v>0</v>
      </c>
      <c r="D170" s="62" t="s">
        <v>406</v>
      </c>
      <c r="E170" s="12">
        <v>851</v>
      </c>
      <c r="F170" s="62"/>
      <c r="G170" s="62"/>
      <c r="H170" s="62" t="s">
        <v>729</v>
      </c>
      <c r="I170" s="62" t="s">
        <v>340</v>
      </c>
      <c r="J170" s="150">
        <f>'3.ВС'!J168</f>
        <v>0</v>
      </c>
      <c r="K170" s="150">
        <f>'3.ВС'!K168</f>
        <v>0</v>
      </c>
      <c r="L170" s="150">
        <f>'3.ВС'!L168</f>
        <v>0</v>
      </c>
      <c r="M170" s="150">
        <f>'3.ВС'!M168</f>
        <v>0</v>
      </c>
      <c r="N170" s="150">
        <f>'3.ВС'!N168</f>
        <v>0</v>
      </c>
      <c r="O170" s="150">
        <f>'3.ВС'!O168</f>
        <v>0</v>
      </c>
      <c r="P170" s="150">
        <f>'3.ВС'!P168</f>
        <v>0</v>
      </c>
      <c r="Q170" s="150">
        <f>'3.ВС'!Q168</f>
        <v>0</v>
      </c>
      <c r="R170" s="150">
        <f>'3.ВС'!R168</f>
        <v>0</v>
      </c>
      <c r="S170" s="150">
        <f>'3.ВС'!S168</f>
        <v>0</v>
      </c>
      <c r="T170" s="150">
        <f>'3.ВС'!T168</f>
        <v>0</v>
      </c>
      <c r="U170" s="150">
        <f>'3.ВС'!U168</f>
        <v>0</v>
      </c>
      <c r="V170" s="150">
        <f>'3.ВС'!V168</f>
        <v>0</v>
      </c>
      <c r="W170" s="150">
        <f>'3.ВС'!W168</f>
        <v>0</v>
      </c>
      <c r="X170" s="150">
        <f>'3.ВС'!X168</f>
        <v>0</v>
      </c>
      <c r="Y170" s="150">
        <f>'3.ВС'!Y168</f>
        <v>0</v>
      </c>
      <c r="Z170" s="150">
        <f>'3.ВС'!Z168</f>
        <v>0</v>
      </c>
      <c r="AA170" s="150">
        <f>'3.ВС'!AA168</f>
        <v>0</v>
      </c>
      <c r="AB170" s="150">
        <f>'3.ВС'!AB168</f>
        <v>0</v>
      </c>
      <c r="AC170" s="150">
        <f>'3.ВС'!AC168</f>
        <v>0</v>
      </c>
      <c r="AD170" s="150">
        <f>'3.ВС'!AD168</f>
        <v>3327010.5300000003</v>
      </c>
      <c r="AE170" s="150">
        <f>'3.ВС'!AE168</f>
        <v>3160660</v>
      </c>
      <c r="AF170" s="150">
        <f>'3.ВС'!AF168</f>
        <v>166350.53</v>
      </c>
      <c r="AG170" s="150">
        <f>'3.ВС'!AG168</f>
        <v>0</v>
      </c>
      <c r="AH170" s="150">
        <f>'3.ВС'!AH168</f>
        <v>7.0000000000000007E-2</v>
      </c>
      <c r="AI170" s="150">
        <f>'3.ВС'!AI168</f>
        <v>0</v>
      </c>
      <c r="AJ170" s="150">
        <f>'3.ВС'!AJ168</f>
        <v>7.0000000000000007E-2</v>
      </c>
      <c r="AK170" s="150">
        <f>'3.ВС'!AK168</f>
        <v>0</v>
      </c>
      <c r="AL170" s="150">
        <f>'3.ВС'!AL168</f>
        <v>3327010.6</v>
      </c>
      <c r="AM170" s="150">
        <f>'3.ВС'!AM168</f>
        <v>3160660</v>
      </c>
      <c r="AN170" s="150">
        <f>'3.ВС'!AN168</f>
        <v>166350.6</v>
      </c>
      <c r="AO170" s="150">
        <f>'3.ВС'!AO168</f>
        <v>0</v>
      </c>
      <c r="AP170" s="150">
        <f>'3.ВС'!AP168</f>
        <v>1004904.22</v>
      </c>
      <c r="AQ170" s="150">
        <f>'3.ВС'!AQ168</f>
        <v>954659</v>
      </c>
      <c r="AR170" s="150">
        <f>'3.ВС'!AR168</f>
        <v>50245.22</v>
      </c>
      <c r="AS170" s="150">
        <f>'3.ВС'!AS168</f>
        <v>0</v>
      </c>
      <c r="AT170" s="150">
        <f>'3.ВС'!AT168</f>
        <v>0.08</v>
      </c>
      <c r="AU170" s="150">
        <f>'3.ВС'!AU168</f>
        <v>0</v>
      </c>
      <c r="AV170" s="150">
        <f>'3.ВС'!AV168</f>
        <v>0.08</v>
      </c>
      <c r="AW170" s="150">
        <f>'3.ВС'!AW168</f>
        <v>0</v>
      </c>
      <c r="AX170" s="150">
        <f>'3.ВС'!AX168</f>
        <v>1004904.2999999999</v>
      </c>
      <c r="AY170" s="150">
        <f>'3.ВС'!AY168</f>
        <v>954659</v>
      </c>
      <c r="AZ170" s="150">
        <f>'3.ВС'!AZ168</f>
        <v>50245.3</v>
      </c>
      <c r="BA170" s="150">
        <f>'3.ВС'!BA168</f>
        <v>0</v>
      </c>
      <c r="BB170" s="103">
        <v>0</v>
      </c>
      <c r="BC170" s="103">
        <v>0</v>
      </c>
    </row>
    <row r="171" spans="1:55" s="11" customFormat="1" ht="45" hidden="1" x14ac:dyDescent="0.25">
      <c r="A171" s="146" t="s">
        <v>730</v>
      </c>
      <c r="B171" s="12">
        <v>51</v>
      </c>
      <c r="C171" s="12">
        <v>0</v>
      </c>
      <c r="D171" s="62" t="s">
        <v>511</v>
      </c>
      <c r="E171" s="12"/>
      <c r="F171" s="62"/>
      <c r="G171" s="62"/>
      <c r="H171" s="62"/>
      <c r="I171" s="62"/>
      <c r="J171" s="150">
        <f t="shared" ref="J171:BA171" si="102">J172</f>
        <v>6779000</v>
      </c>
      <c r="K171" s="150">
        <f t="shared" si="102"/>
        <v>0</v>
      </c>
      <c r="L171" s="150">
        <f t="shared" si="102"/>
        <v>6779000</v>
      </c>
      <c r="M171" s="150">
        <f t="shared" si="102"/>
        <v>0</v>
      </c>
      <c r="N171" s="150">
        <f t="shared" si="102"/>
        <v>389570</v>
      </c>
      <c r="O171" s="150">
        <f t="shared" si="102"/>
        <v>0</v>
      </c>
      <c r="P171" s="150">
        <f t="shared" si="102"/>
        <v>389570</v>
      </c>
      <c r="Q171" s="150">
        <f t="shared" si="102"/>
        <v>0</v>
      </c>
      <c r="R171" s="150">
        <f t="shared" si="102"/>
        <v>7168570</v>
      </c>
      <c r="S171" s="150">
        <f t="shared" si="102"/>
        <v>0</v>
      </c>
      <c r="T171" s="150">
        <f t="shared" si="102"/>
        <v>7168570</v>
      </c>
      <c r="U171" s="150">
        <f t="shared" si="102"/>
        <v>0</v>
      </c>
      <c r="V171" s="150">
        <f t="shared" si="102"/>
        <v>0</v>
      </c>
      <c r="W171" s="150">
        <f t="shared" si="102"/>
        <v>0</v>
      </c>
      <c r="X171" s="150">
        <f t="shared" si="102"/>
        <v>0</v>
      </c>
      <c r="Y171" s="150">
        <f t="shared" si="102"/>
        <v>0</v>
      </c>
      <c r="Z171" s="150">
        <f t="shared" si="102"/>
        <v>7168570</v>
      </c>
      <c r="AA171" s="150">
        <f t="shared" si="102"/>
        <v>0</v>
      </c>
      <c r="AB171" s="150">
        <f t="shared" si="102"/>
        <v>7168570</v>
      </c>
      <c r="AC171" s="150">
        <f t="shared" si="102"/>
        <v>0</v>
      </c>
      <c r="AD171" s="150">
        <f t="shared" si="102"/>
        <v>6372600</v>
      </c>
      <c r="AE171" s="150">
        <f t="shared" si="102"/>
        <v>0</v>
      </c>
      <c r="AF171" s="150">
        <f t="shared" si="102"/>
        <v>6372600</v>
      </c>
      <c r="AG171" s="150">
        <f t="shared" si="102"/>
        <v>0</v>
      </c>
      <c r="AH171" s="150">
        <f t="shared" si="102"/>
        <v>0</v>
      </c>
      <c r="AI171" s="150">
        <f t="shared" si="102"/>
        <v>0</v>
      </c>
      <c r="AJ171" s="150">
        <f t="shared" si="102"/>
        <v>0</v>
      </c>
      <c r="AK171" s="150">
        <f t="shared" si="102"/>
        <v>0</v>
      </c>
      <c r="AL171" s="150">
        <f t="shared" si="102"/>
        <v>6372600</v>
      </c>
      <c r="AM171" s="150">
        <f t="shared" si="102"/>
        <v>0</v>
      </c>
      <c r="AN171" s="150">
        <f t="shared" si="102"/>
        <v>6372600</v>
      </c>
      <c r="AO171" s="150">
        <f t="shared" si="102"/>
        <v>0</v>
      </c>
      <c r="AP171" s="150">
        <f t="shared" si="102"/>
        <v>6372600</v>
      </c>
      <c r="AQ171" s="150">
        <f t="shared" si="102"/>
        <v>0</v>
      </c>
      <c r="AR171" s="150">
        <f t="shared" si="102"/>
        <v>6372600</v>
      </c>
      <c r="AS171" s="150">
        <f t="shared" si="102"/>
        <v>0</v>
      </c>
      <c r="AT171" s="150">
        <f t="shared" si="102"/>
        <v>0</v>
      </c>
      <c r="AU171" s="150">
        <f t="shared" si="102"/>
        <v>0</v>
      </c>
      <c r="AV171" s="150">
        <f t="shared" si="102"/>
        <v>0</v>
      </c>
      <c r="AW171" s="150">
        <f t="shared" si="102"/>
        <v>0</v>
      </c>
      <c r="AX171" s="150">
        <f t="shared" si="102"/>
        <v>6372600</v>
      </c>
      <c r="AY171" s="150">
        <f t="shared" si="102"/>
        <v>0</v>
      </c>
      <c r="AZ171" s="150">
        <f t="shared" si="102"/>
        <v>6372600</v>
      </c>
      <c r="BA171" s="150">
        <f t="shared" si="102"/>
        <v>0</v>
      </c>
      <c r="BB171" s="103">
        <v>0</v>
      </c>
      <c r="BC171" s="103">
        <v>0</v>
      </c>
    </row>
    <row r="172" spans="1:55" s="11" customFormat="1" hidden="1" x14ac:dyDescent="0.25">
      <c r="A172" s="148" t="s">
        <v>325</v>
      </c>
      <c r="B172" s="12">
        <v>51</v>
      </c>
      <c r="C172" s="12">
        <v>0</v>
      </c>
      <c r="D172" s="62" t="s">
        <v>511</v>
      </c>
      <c r="E172" s="12">
        <v>851</v>
      </c>
      <c r="F172" s="62"/>
      <c r="G172" s="62"/>
      <c r="H172" s="62"/>
      <c r="I172" s="62"/>
      <c r="J172" s="150">
        <f t="shared" ref="J172:BA172" si="103">J173+J176+J179</f>
        <v>6779000</v>
      </c>
      <c r="K172" s="150">
        <f t="shared" si="103"/>
        <v>0</v>
      </c>
      <c r="L172" s="150">
        <f t="shared" si="103"/>
        <v>6779000</v>
      </c>
      <c r="M172" s="150">
        <f t="shared" si="103"/>
        <v>0</v>
      </c>
      <c r="N172" s="150">
        <f t="shared" si="103"/>
        <v>389570</v>
      </c>
      <c r="O172" s="150">
        <f t="shared" si="103"/>
        <v>0</v>
      </c>
      <c r="P172" s="150">
        <f t="shared" si="103"/>
        <v>389570</v>
      </c>
      <c r="Q172" s="150">
        <f t="shared" si="103"/>
        <v>0</v>
      </c>
      <c r="R172" s="150">
        <f t="shared" si="103"/>
        <v>7168570</v>
      </c>
      <c r="S172" s="150">
        <f t="shared" si="103"/>
        <v>0</v>
      </c>
      <c r="T172" s="150">
        <f t="shared" si="103"/>
        <v>7168570</v>
      </c>
      <c r="U172" s="150">
        <f t="shared" si="103"/>
        <v>0</v>
      </c>
      <c r="V172" s="150">
        <f t="shared" si="103"/>
        <v>0</v>
      </c>
      <c r="W172" s="150">
        <f t="shared" si="103"/>
        <v>0</v>
      </c>
      <c r="X172" s="150">
        <f t="shared" si="103"/>
        <v>0</v>
      </c>
      <c r="Y172" s="150">
        <f t="shared" si="103"/>
        <v>0</v>
      </c>
      <c r="Z172" s="150">
        <f t="shared" si="103"/>
        <v>7168570</v>
      </c>
      <c r="AA172" s="150">
        <f t="shared" si="103"/>
        <v>0</v>
      </c>
      <c r="AB172" s="150">
        <f t="shared" si="103"/>
        <v>7168570</v>
      </c>
      <c r="AC172" s="150">
        <f t="shared" si="103"/>
        <v>0</v>
      </c>
      <c r="AD172" s="150">
        <f t="shared" si="103"/>
        <v>6372600</v>
      </c>
      <c r="AE172" s="150">
        <f t="shared" si="103"/>
        <v>0</v>
      </c>
      <c r="AF172" s="150">
        <f t="shared" si="103"/>
        <v>6372600</v>
      </c>
      <c r="AG172" s="150">
        <f t="shared" si="103"/>
        <v>0</v>
      </c>
      <c r="AH172" s="150">
        <f t="shared" si="103"/>
        <v>0</v>
      </c>
      <c r="AI172" s="150">
        <f t="shared" si="103"/>
        <v>0</v>
      </c>
      <c r="AJ172" s="150">
        <f t="shared" si="103"/>
        <v>0</v>
      </c>
      <c r="AK172" s="150">
        <f t="shared" si="103"/>
        <v>0</v>
      </c>
      <c r="AL172" s="150">
        <f t="shared" si="103"/>
        <v>6372600</v>
      </c>
      <c r="AM172" s="150">
        <f t="shared" si="103"/>
        <v>0</v>
      </c>
      <c r="AN172" s="150">
        <f t="shared" si="103"/>
        <v>6372600</v>
      </c>
      <c r="AO172" s="150">
        <f t="shared" si="103"/>
        <v>0</v>
      </c>
      <c r="AP172" s="150">
        <f t="shared" si="103"/>
        <v>6372600</v>
      </c>
      <c r="AQ172" s="150">
        <f t="shared" si="103"/>
        <v>0</v>
      </c>
      <c r="AR172" s="150">
        <f t="shared" si="103"/>
        <v>6372600</v>
      </c>
      <c r="AS172" s="150">
        <f t="shared" si="103"/>
        <v>0</v>
      </c>
      <c r="AT172" s="150">
        <f t="shared" si="103"/>
        <v>0</v>
      </c>
      <c r="AU172" s="150">
        <f t="shared" si="103"/>
        <v>0</v>
      </c>
      <c r="AV172" s="150">
        <f t="shared" si="103"/>
        <v>0</v>
      </c>
      <c r="AW172" s="150">
        <f t="shared" si="103"/>
        <v>0</v>
      </c>
      <c r="AX172" s="150">
        <f t="shared" si="103"/>
        <v>6372600</v>
      </c>
      <c r="AY172" s="150">
        <f t="shared" si="103"/>
        <v>0</v>
      </c>
      <c r="AZ172" s="150">
        <f t="shared" si="103"/>
        <v>6372600</v>
      </c>
      <c r="BA172" s="150">
        <f t="shared" si="103"/>
        <v>0</v>
      </c>
      <c r="BB172" s="103">
        <v>0</v>
      </c>
      <c r="BC172" s="103">
        <v>0</v>
      </c>
    </row>
    <row r="173" spans="1:55" s="11" customFormat="1" hidden="1" x14ac:dyDescent="0.25">
      <c r="A173" s="61" t="s">
        <v>481</v>
      </c>
      <c r="B173" s="12">
        <v>51</v>
      </c>
      <c r="C173" s="12">
        <v>0</v>
      </c>
      <c r="D173" s="62" t="s">
        <v>511</v>
      </c>
      <c r="E173" s="12">
        <v>851</v>
      </c>
      <c r="F173" s="62"/>
      <c r="G173" s="62"/>
      <c r="H173" s="62" t="s">
        <v>731</v>
      </c>
      <c r="I173" s="62"/>
      <c r="J173" s="150">
        <f t="shared" ref="J173:AT174" si="104">J174</f>
        <v>6722700</v>
      </c>
      <c r="K173" s="150">
        <f t="shared" si="104"/>
        <v>0</v>
      </c>
      <c r="L173" s="150">
        <f t="shared" si="104"/>
        <v>6722700</v>
      </c>
      <c r="M173" s="150">
        <f t="shared" si="104"/>
        <v>0</v>
      </c>
      <c r="N173" s="150">
        <f t="shared" si="104"/>
        <v>385570</v>
      </c>
      <c r="O173" s="150">
        <f t="shared" si="104"/>
        <v>0</v>
      </c>
      <c r="P173" s="150">
        <f t="shared" si="104"/>
        <v>385570</v>
      </c>
      <c r="Q173" s="150">
        <f t="shared" si="104"/>
        <v>0</v>
      </c>
      <c r="R173" s="150">
        <f t="shared" si="104"/>
        <v>7108270</v>
      </c>
      <c r="S173" s="150">
        <f t="shared" si="104"/>
        <v>0</v>
      </c>
      <c r="T173" s="150">
        <f t="shared" si="104"/>
        <v>7108270</v>
      </c>
      <c r="U173" s="150">
        <f t="shared" si="104"/>
        <v>0</v>
      </c>
      <c r="V173" s="150">
        <f t="shared" si="104"/>
        <v>0</v>
      </c>
      <c r="W173" s="150">
        <f t="shared" si="104"/>
        <v>0</v>
      </c>
      <c r="X173" s="150">
        <f t="shared" si="104"/>
        <v>0</v>
      </c>
      <c r="Y173" s="150">
        <f t="shared" si="104"/>
        <v>0</v>
      </c>
      <c r="Z173" s="150">
        <f t="shared" si="104"/>
        <v>7108270</v>
      </c>
      <c r="AA173" s="150">
        <f t="shared" si="104"/>
        <v>0</v>
      </c>
      <c r="AB173" s="150">
        <f t="shared" si="104"/>
        <v>7108270</v>
      </c>
      <c r="AC173" s="150">
        <f t="shared" si="104"/>
        <v>0</v>
      </c>
      <c r="AD173" s="150">
        <f t="shared" si="104"/>
        <v>6372600</v>
      </c>
      <c r="AE173" s="150">
        <f t="shared" si="104"/>
        <v>0</v>
      </c>
      <c r="AF173" s="150">
        <f t="shared" si="104"/>
        <v>6372600</v>
      </c>
      <c r="AG173" s="150">
        <f t="shared" si="104"/>
        <v>0</v>
      </c>
      <c r="AH173" s="150">
        <f t="shared" si="104"/>
        <v>0</v>
      </c>
      <c r="AI173" s="150">
        <f t="shared" si="104"/>
        <v>0</v>
      </c>
      <c r="AJ173" s="150">
        <f t="shared" si="104"/>
        <v>0</v>
      </c>
      <c r="AK173" s="150">
        <f t="shared" si="104"/>
        <v>0</v>
      </c>
      <c r="AL173" s="150">
        <f t="shared" si="104"/>
        <v>6372600</v>
      </c>
      <c r="AM173" s="150">
        <f t="shared" si="104"/>
        <v>0</v>
      </c>
      <c r="AN173" s="150">
        <f t="shared" si="104"/>
        <v>6372600</v>
      </c>
      <c r="AO173" s="150">
        <f t="shared" si="104"/>
        <v>0</v>
      </c>
      <c r="AP173" s="150">
        <f t="shared" si="104"/>
        <v>6372600</v>
      </c>
      <c r="AQ173" s="150">
        <f t="shared" si="104"/>
        <v>0</v>
      </c>
      <c r="AR173" s="150">
        <f t="shared" si="104"/>
        <v>6372600</v>
      </c>
      <c r="AS173" s="150">
        <f t="shared" si="104"/>
        <v>0</v>
      </c>
      <c r="AT173" s="150">
        <f t="shared" si="104"/>
        <v>0</v>
      </c>
      <c r="AU173" s="150">
        <f t="shared" ref="AT173:BA174" si="105">AU174</f>
        <v>0</v>
      </c>
      <c r="AV173" s="150">
        <f t="shared" si="105"/>
        <v>0</v>
      </c>
      <c r="AW173" s="150">
        <f t="shared" si="105"/>
        <v>0</v>
      </c>
      <c r="AX173" s="150">
        <f t="shared" si="105"/>
        <v>6372600</v>
      </c>
      <c r="AY173" s="150">
        <f t="shared" si="105"/>
        <v>0</v>
      </c>
      <c r="AZ173" s="150">
        <f t="shared" si="105"/>
        <v>6372600</v>
      </c>
      <c r="BA173" s="150">
        <f t="shared" si="105"/>
        <v>0</v>
      </c>
      <c r="BB173" s="103">
        <v>0</v>
      </c>
      <c r="BC173" s="103">
        <v>0</v>
      </c>
    </row>
    <row r="174" spans="1:55" s="11" customFormat="1" ht="45" hidden="1" x14ac:dyDescent="0.25">
      <c r="A174" s="61" t="s">
        <v>392</v>
      </c>
      <c r="B174" s="12">
        <v>51</v>
      </c>
      <c r="C174" s="12">
        <v>0</v>
      </c>
      <c r="D174" s="62" t="s">
        <v>511</v>
      </c>
      <c r="E174" s="12">
        <v>851</v>
      </c>
      <c r="F174" s="62"/>
      <c r="G174" s="62"/>
      <c r="H174" s="62" t="s">
        <v>731</v>
      </c>
      <c r="I174" s="62" t="s">
        <v>396</v>
      </c>
      <c r="J174" s="150">
        <f t="shared" si="104"/>
        <v>6722700</v>
      </c>
      <c r="K174" s="150">
        <f t="shared" si="104"/>
        <v>0</v>
      </c>
      <c r="L174" s="150">
        <f t="shared" si="104"/>
        <v>6722700</v>
      </c>
      <c r="M174" s="150">
        <f t="shared" si="104"/>
        <v>0</v>
      </c>
      <c r="N174" s="150">
        <f t="shared" si="104"/>
        <v>385570</v>
      </c>
      <c r="O174" s="150">
        <f t="shared" si="104"/>
        <v>0</v>
      </c>
      <c r="P174" s="150">
        <f t="shared" si="104"/>
        <v>385570</v>
      </c>
      <c r="Q174" s="150">
        <f t="shared" si="104"/>
        <v>0</v>
      </c>
      <c r="R174" s="150">
        <f t="shared" si="104"/>
        <v>7108270</v>
      </c>
      <c r="S174" s="150">
        <f t="shared" si="104"/>
        <v>0</v>
      </c>
      <c r="T174" s="150">
        <f t="shared" si="104"/>
        <v>7108270</v>
      </c>
      <c r="U174" s="150">
        <f t="shared" si="104"/>
        <v>0</v>
      </c>
      <c r="V174" s="150">
        <f t="shared" si="104"/>
        <v>0</v>
      </c>
      <c r="W174" s="150">
        <f t="shared" si="104"/>
        <v>0</v>
      </c>
      <c r="X174" s="150">
        <f t="shared" si="104"/>
        <v>0</v>
      </c>
      <c r="Y174" s="150">
        <f t="shared" si="104"/>
        <v>0</v>
      </c>
      <c r="Z174" s="150">
        <f t="shared" si="104"/>
        <v>7108270</v>
      </c>
      <c r="AA174" s="150">
        <f t="shared" si="104"/>
        <v>0</v>
      </c>
      <c r="AB174" s="150">
        <f t="shared" si="104"/>
        <v>7108270</v>
      </c>
      <c r="AC174" s="150">
        <f t="shared" si="104"/>
        <v>0</v>
      </c>
      <c r="AD174" s="150">
        <f t="shared" si="104"/>
        <v>6372600</v>
      </c>
      <c r="AE174" s="150">
        <f t="shared" si="104"/>
        <v>0</v>
      </c>
      <c r="AF174" s="150">
        <f t="shared" si="104"/>
        <v>6372600</v>
      </c>
      <c r="AG174" s="150">
        <f t="shared" si="104"/>
        <v>0</v>
      </c>
      <c r="AH174" s="150">
        <f t="shared" si="104"/>
        <v>0</v>
      </c>
      <c r="AI174" s="150">
        <f t="shared" si="104"/>
        <v>0</v>
      </c>
      <c r="AJ174" s="150">
        <f t="shared" si="104"/>
        <v>0</v>
      </c>
      <c r="AK174" s="150">
        <f t="shared" si="104"/>
        <v>0</v>
      </c>
      <c r="AL174" s="150">
        <f t="shared" si="104"/>
        <v>6372600</v>
      </c>
      <c r="AM174" s="150">
        <f t="shared" si="104"/>
        <v>0</v>
      </c>
      <c r="AN174" s="150">
        <f t="shared" si="104"/>
        <v>6372600</v>
      </c>
      <c r="AO174" s="150">
        <f t="shared" si="104"/>
        <v>0</v>
      </c>
      <c r="AP174" s="150">
        <f t="shared" si="104"/>
        <v>6372600</v>
      </c>
      <c r="AQ174" s="150">
        <f t="shared" si="104"/>
        <v>0</v>
      </c>
      <c r="AR174" s="150">
        <f t="shared" si="104"/>
        <v>6372600</v>
      </c>
      <c r="AS174" s="150">
        <f t="shared" si="104"/>
        <v>0</v>
      </c>
      <c r="AT174" s="150">
        <f t="shared" si="105"/>
        <v>0</v>
      </c>
      <c r="AU174" s="150">
        <f t="shared" si="105"/>
        <v>0</v>
      </c>
      <c r="AV174" s="150">
        <f t="shared" si="105"/>
        <v>0</v>
      </c>
      <c r="AW174" s="150">
        <f t="shared" si="105"/>
        <v>0</v>
      </c>
      <c r="AX174" s="150">
        <f t="shared" si="105"/>
        <v>6372600</v>
      </c>
      <c r="AY174" s="150">
        <f t="shared" si="105"/>
        <v>0</v>
      </c>
      <c r="AZ174" s="150">
        <f t="shared" si="105"/>
        <v>6372600</v>
      </c>
      <c r="BA174" s="150">
        <f t="shared" si="105"/>
        <v>0</v>
      </c>
      <c r="BB174" s="103">
        <v>0</v>
      </c>
      <c r="BC174" s="103">
        <v>0</v>
      </c>
    </row>
    <row r="175" spans="1:55" s="11" customFormat="1" hidden="1" x14ac:dyDescent="0.25">
      <c r="A175" s="61" t="s">
        <v>393</v>
      </c>
      <c r="B175" s="12">
        <v>51</v>
      </c>
      <c r="C175" s="12">
        <v>0</v>
      </c>
      <c r="D175" s="62" t="s">
        <v>511</v>
      </c>
      <c r="E175" s="12">
        <v>851</v>
      </c>
      <c r="F175" s="62"/>
      <c r="G175" s="62"/>
      <c r="H175" s="62" t="s">
        <v>731</v>
      </c>
      <c r="I175" s="62" t="s">
        <v>397</v>
      </c>
      <c r="J175" s="150">
        <f>'3.ВС'!J189</f>
        <v>6722700</v>
      </c>
      <c r="K175" s="150">
        <f>'3.ВС'!K189</f>
        <v>0</v>
      </c>
      <c r="L175" s="150">
        <f>'3.ВС'!L189</f>
        <v>6722700</v>
      </c>
      <c r="M175" s="150">
        <f>'3.ВС'!M189</f>
        <v>0</v>
      </c>
      <c r="N175" s="150">
        <f>'3.ВС'!N189</f>
        <v>385570</v>
      </c>
      <c r="O175" s="150">
        <f>'3.ВС'!O189</f>
        <v>0</v>
      </c>
      <c r="P175" s="150">
        <f>'3.ВС'!P189</f>
        <v>385570</v>
      </c>
      <c r="Q175" s="150">
        <f>'3.ВС'!Q189</f>
        <v>0</v>
      </c>
      <c r="R175" s="150">
        <f>'3.ВС'!R189</f>
        <v>7108270</v>
      </c>
      <c r="S175" s="150">
        <f>'3.ВС'!S189</f>
        <v>0</v>
      </c>
      <c r="T175" s="150">
        <f>'3.ВС'!T189</f>
        <v>7108270</v>
      </c>
      <c r="U175" s="150">
        <f>'3.ВС'!U189</f>
        <v>0</v>
      </c>
      <c r="V175" s="150">
        <f>'3.ВС'!V189</f>
        <v>0</v>
      </c>
      <c r="W175" s="150">
        <f>'3.ВС'!W189</f>
        <v>0</v>
      </c>
      <c r="X175" s="150">
        <f>'3.ВС'!X189</f>
        <v>0</v>
      </c>
      <c r="Y175" s="150">
        <f>'3.ВС'!Y189</f>
        <v>0</v>
      </c>
      <c r="Z175" s="150">
        <f>'3.ВС'!Z189</f>
        <v>7108270</v>
      </c>
      <c r="AA175" s="150">
        <f>'3.ВС'!AA189</f>
        <v>0</v>
      </c>
      <c r="AB175" s="150">
        <f>'3.ВС'!AB189</f>
        <v>7108270</v>
      </c>
      <c r="AC175" s="150">
        <f>'3.ВС'!AC189</f>
        <v>0</v>
      </c>
      <c r="AD175" s="150">
        <f>'3.ВС'!AD189</f>
        <v>6372600</v>
      </c>
      <c r="AE175" s="150">
        <f>'3.ВС'!AE189</f>
        <v>0</v>
      </c>
      <c r="AF175" s="150">
        <f>'3.ВС'!AF189</f>
        <v>6372600</v>
      </c>
      <c r="AG175" s="150">
        <f>'3.ВС'!AG189</f>
        <v>0</v>
      </c>
      <c r="AH175" s="150">
        <f>'3.ВС'!AH189</f>
        <v>0</v>
      </c>
      <c r="AI175" s="150">
        <f>'3.ВС'!AI189</f>
        <v>0</v>
      </c>
      <c r="AJ175" s="150">
        <f>'3.ВС'!AJ189</f>
        <v>0</v>
      </c>
      <c r="AK175" s="150">
        <f>'3.ВС'!AK189</f>
        <v>0</v>
      </c>
      <c r="AL175" s="150">
        <f>'3.ВС'!AL189</f>
        <v>6372600</v>
      </c>
      <c r="AM175" s="150">
        <f>'3.ВС'!AM189</f>
        <v>0</v>
      </c>
      <c r="AN175" s="150">
        <f>'3.ВС'!AN189</f>
        <v>6372600</v>
      </c>
      <c r="AO175" s="150">
        <f>'3.ВС'!AO189</f>
        <v>0</v>
      </c>
      <c r="AP175" s="150">
        <f>'3.ВС'!AP189</f>
        <v>6372600</v>
      </c>
      <c r="AQ175" s="150">
        <f>'3.ВС'!AQ189</f>
        <v>0</v>
      </c>
      <c r="AR175" s="150">
        <f>'3.ВС'!AR189</f>
        <v>6372600</v>
      </c>
      <c r="AS175" s="150">
        <f>'3.ВС'!AS189</f>
        <v>0</v>
      </c>
      <c r="AT175" s="150">
        <f>'3.ВС'!AT189</f>
        <v>0</v>
      </c>
      <c r="AU175" s="150">
        <f>'3.ВС'!AU189</f>
        <v>0</v>
      </c>
      <c r="AV175" s="150">
        <f>'3.ВС'!AV189</f>
        <v>0</v>
      </c>
      <c r="AW175" s="150">
        <f>'3.ВС'!AW189</f>
        <v>0</v>
      </c>
      <c r="AX175" s="150">
        <f>'3.ВС'!AX189</f>
        <v>6372600</v>
      </c>
      <c r="AY175" s="150">
        <f>'3.ВС'!AY189</f>
        <v>0</v>
      </c>
      <c r="AZ175" s="150">
        <f>'3.ВС'!AZ189</f>
        <v>6372600</v>
      </c>
      <c r="BA175" s="150">
        <f>'3.ВС'!BA189</f>
        <v>0</v>
      </c>
      <c r="BB175" s="103">
        <v>0</v>
      </c>
      <c r="BC175" s="103">
        <v>0</v>
      </c>
    </row>
    <row r="176" spans="1:55" s="11" customFormat="1" hidden="1" x14ac:dyDescent="0.25">
      <c r="A176" s="56" t="s">
        <v>483</v>
      </c>
      <c r="B176" s="12">
        <v>51</v>
      </c>
      <c r="C176" s="12">
        <v>0</v>
      </c>
      <c r="D176" s="62" t="s">
        <v>511</v>
      </c>
      <c r="E176" s="12">
        <v>851</v>
      </c>
      <c r="F176" s="62"/>
      <c r="G176" s="62"/>
      <c r="H176" s="62" t="s">
        <v>732</v>
      </c>
      <c r="I176" s="62"/>
      <c r="J176" s="150">
        <f t="shared" ref="J176:AT177" si="106">J177</f>
        <v>56300</v>
      </c>
      <c r="K176" s="150">
        <f t="shared" si="106"/>
        <v>0</v>
      </c>
      <c r="L176" s="150">
        <f t="shared" si="106"/>
        <v>56300</v>
      </c>
      <c r="M176" s="150">
        <f t="shared" si="106"/>
        <v>0</v>
      </c>
      <c r="N176" s="150">
        <f t="shared" si="106"/>
        <v>0</v>
      </c>
      <c r="O176" s="150">
        <f t="shared" si="106"/>
        <v>0</v>
      </c>
      <c r="P176" s="150">
        <f t="shared" si="106"/>
        <v>0</v>
      </c>
      <c r="Q176" s="150">
        <f t="shared" si="106"/>
        <v>0</v>
      </c>
      <c r="R176" s="150">
        <f t="shared" si="106"/>
        <v>56300</v>
      </c>
      <c r="S176" s="150">
        <f t="shared" si="106"/>
        <v>0</v>
      </c>
      <c r="T176" s="150">
        <f t="shared" si="106"/>
        <v>56300</v>
      </c>
      <c r="U176" s="150">
        <f t="shared" si="106"/>
        <v>0</v>
      </c>
      <c r="V176" s="150">
        <f t="shared" si="106"/>
        <v>0</v>
      </c>
      <c r="W176" s="150">
        <f t="shared" si="106"/>
        <v>0</v>
      </c>
      <c r="X176" s="150">
        <f t="shared" si="106"/>
        <v>0</v>
      </c>
      <c r="Y176" s="150">
        <f t="shared" si="106"/>
        <v>0</v>
      </c>
      <c r="Z176" s="150">
        <f t="shared" si="106"/>
        <v>56300</v>
      </c>
      <c r="AA176" s="150">
        <f t="shared" si="106"/>
        <v>0</v>
      </c>
      <c r="AB176" s="150">
        <f t="shared" si="106"/>
        <v>56300</v>
      </c>
      <c r="AC176" s="150">
        <f t="shared" si="106"/>
        <v>0</v>
      </c>
      <c r="AD176" s="150">
        <f t="shared" si="106"/>
        <v>0</v>
      </c>
      <c r="AE176" s="150">
        <f t="shared" si="106"/>
        <v>0</v>
      </c>
      <c r="AF176" s="150">
        <f t="shared" si="106"/>
        <v>0</v>
      </c>
      <c r="AG176" s="150">
        <f t="shared" si="106"/>
        <v>0</v>
      </c>
      <c r="AH176" s="150">
        <f t="shared" si="106"/>
        <v>0</v>
      </c>
      <c r="AI176" s="150">
        <f t="shared" si="106"/>
        <v>0</v>
      </c>
      <c r="AJ176" s="150">
        <f t="shared" si="106"/>
        <v>0</v>
      </c>
      <c r="AK176" s="150">
        <f t="shared" si="106"/>
        <v>0</v>
      </c>
      <c r="AL176" s="150">
        <f t="shared" si="106"/>
        <v>0</v>
      </c>
      <c r="AM176" s="150">
        <f t="shared" si="106"/>
        <v>0</v>
      </c>
      <c r="AN176" s="150">
        <f t="shared" si="106"/>
        <v>0</v>
      </c>
      <c r="AO176" s="150">
        <f t="shared" si="106"/>
        <v>0</v>
      </c>
      <c r="AP176" s="150">
        <f t="shared" si="106"/>
        <v>0</v>
      </c>
      <c r="AQ176" s="150">
        <f t="shared" si="106"/>
        <v>0</v>
      </c>
      <c r="AR176" s="150">
        <f t="shared" si="106"/>
        <v>0</v>
      </c>
      <c r="AS176" s="150">
        <f t="shared" si="106"/>
        <v>0</v>
      </c>
      <c r="AT176" s="150">
        <f t="shared" si="106"/>
        <v>0</v>
      </c>
      <c r="AU176" s="150">
        <f t="shared" ref="AT176:BA177" si="107">AU177</f>
        <v>0</v>
      </c>
      <c r="AV176" s="150">
        <f t="shared" si="107"/>
        <v>0</v>
      </c>
      <c r="AW176" s="150">
        <f t="shared" si="107"/>
        <v>0</v>
      </c>
      <c r="AX176" s="150">
        <f t="shared" si="107"/>
        <v>0</v>
      </c>
      <c r="AY176" s="150">
        <f t="shared" si="107"/>
        <v>0</v>
      </c>
      <c r="AZ176" s="150">
        <f t="shared" si="107"/>
        <v>0</v>
      </c>
      <c r="BA176" s="150">
        <f t="shared" si="107"/>
        <v>0</v>
      </c>
      <c r="BB176" s="103">
        <v>0</v>
      </c>
      <c r="BC176" s="103">
        <v>0</v>
      </c>
    </row>
    <row r="177" spans="1:55" s="11" customFormat="1" ht="45" hidden="1" x14ac:dyDescent="0.25">
      <c r="A177" s="27" t="s">
        <v>392</v>
      </c>
      <c r="B177" s="12">
        <v>51</v>
      </c>
      <c r="C177" s="12">
        <v>0</v>
      </c>
      <c r="D177" s="62" t="s">
        <v>511</v>
      </c>
      <c r="E177" s="12">
        <v>851</v>
      </c>
      <c r="F177" s="62"/>
      <c r="G177" s="62"/>
      <c r="H177" s="62" t="s">
        <v>732</v>
      </c>
      <c r="I177" s="62" t="s">
        <v>396</v>
      </c>
      <c r="J177" s="150">
        <f t="shared" si="106"/>
        <v>56300</v>
      </c>
      <c r="K177" s="150">
        <f t="shared" si="106"/>
        <v>0</v>
      </c>
      <c r="L177" s="150">
        <f t="shared" si="106"/>
        <v>56300</v>
      </c>
      <c r="M177" s="150">
        <f t="shared" si="106"/>
        <v>0</v>
      </c>
      <c r="N177" s="150">
        <f t="shared" si="106"/>
        <v>0</v>
      </c>
      <c r="O177" s="150">
        <f t="shared" si="106"/>
        <v>0</v>
      </c>
      <c r="P177" s="150">
        <f t="shared" si="106"/>
        <v>0</v>
      </c>
      <c r="Q177" s="150">
        <f t="shared" si="106"/>
        <v>0</v>
      </c>
      <c r="R177" s="150">
        <f t="shared" si="106"/>
        <v>56300</v>
      </c>
      <c r="S177" s="150">
        <f t="shared" si="106"/>
        <v>0</v>
      </c>
      <c r="T177" s="150">
        <f t="shared" si="106"/>
        <v>56300</v>
      </c>
      <c r="U177" s="150">
        <f t="shared" si="106"/>
        <v>0</v>
      </c>
      <c r="V177" s="150">
        <f t="shared" si="106"/>
        <v>0</v>
      </c>
      <c r="W177" s="150">
        <f t="shared" si="106"/>
        <v>0</v>
      </c>
      <c r="X177" s="150">
        <f t="shared" si="106"/>
        <v>0</v>
      </c>
      <c r="Y177" s="150">
        <f t="shared" si="106"/>
        <v>0</v>
      </c>
      <c r="Z177" s="150">
        <f t="shared" si="106"/>
        <v>56300</v>
      </c>
      <c r="AA177" s="150">
        <f t="shared" si="106"/>
        <v>0</v>
      </c>
      <c r="AB177" s="150">
        <f t="shared" si="106"/>
        <v>56300</v>
      </c>
      <c r="AC177" s="150">
        <f t="shared" si="106"/>
        <v>0</v>
      </c>
      <c r="AD177" s="150">
        <f t="shared" si="106"/>
        <v>0</v>
      </c>
      <c r="AE177" s="150">
        <f t="shared" si="106"/>
        <v>0</v>
      </c>
      <c r="AF177" s="150">
        <f t="shared" si="106"/>
        <v>0</v>
      </c>
      <c r="AG177" s="150">
        <f t="shared" si="106"/>
        <v>0</v>
      </c>
      <c r="AH177" s="150">
        <f t="shared" si="106"/>
        <v>0</v>
      </c>
      <c r="AI177" s="150">
        <f t="shared" si="106"/>
        <v>0</v>
      </c>
      <c r="AJ177" s="150">
        <f t="shared" si="106"/>
        <v>0</v>
      </c>
      <c r="AK177" s="150">
        <f t="shared" si="106"/>
        <v>0</v>
      </c>
      <c r="AL177" s="150">
        <f t="shared" si="106"/>
        <v>0</v>
      </c>
      <c r="AM177" s="150">
        <f t="shared" si="106"/>
        <v>0</v>
      </c>
      <c r="AN177" s="150">
        <f t="shared" si="106"/>
        <v>0</v>
      </c>
      <c r="AO177" s="150">
        <f t="shared" si="106"/>
        <v>0</v>
      </c>
      <c r="AP177" s="150">
        <f t="shared" si="106"/>
        <v>0</v>
      </c>
      <c r="AQ177" s="150">
        <f t="shared" si="106"/>
        <v>0</v>
      </c>
      <c r="AR177" s="150">
        <f t="shared" si="106"/>
        <v>0</v>
      </c>
      <c r="AS177" s="150">
        <f t="shared" si="106"/>
        <v>0</v>
      </c>
      <c r="AT177" s="150">
        <f t="shared" si="107"/>
        <v>0</v>
      </c>
      <c r="AU177" s="150">
        <f t="shared" si="107"/>
        <v>0</v>
      </c>
      <c r="AV177" s="150">
        <f t="shared" si="107"/>
        <v>0</v>
      </c>
      <c r="AW177" s="150">
        <f t="shared" si="107"/>
        <v>0</v>
      </c>
      <c r="AX177" s="150">
        <f t="shared" si="107"/>
        <v>0</v>
      </c>
      <c r="AY177" s="150">
        <f t="shared" si="107"/>
        <v>0</v>
      </c>
      <c r="AZ177" s="150">
        <f t="shared" si="107"/>
        <v>0</v>
      </c>
      <c r="BA177" s="150">
        <f t="shared" si="107"/>
        <v>0</v>
      </c>
      <c r="BB177" s="103">
        <v>0</v>
      </c>
      <c r="BC177" s="103">
        <v>0</v>
      </c>
    </row>
    <row r="178" spans="1:55" s="11" customFormat="1" hidden="1" x14ac:dyDescent="0.25">
      <c r="A178" s="27" t="s">
        <v>393</v>
      </c>
      <c r="B178" s="12">
        <v>51</v>
      </c>
      <c r="C178" s="12">
        <v>0</v>
      </c>
      <c r="D178" s="62" t="s">
        <v>511</v>
      </c>
      <c r="E178" s="12">
        <v>851</v>
      </c>
      <c r="F178" s="62"/>
      <c r="G178" s="62"/>
      <c r="H178" s="62" t="s">
        <v>732</v>
      </c>
      <c r="I178" s="62" t="s">
        <v>397</v>
      </c>
      <c r="J178" s="150">
        <f>'3.ВС'!J192</f>
        <v>56300</v>
      </c>
      <c r="K178" s="150">
        <f>'3.ВС'!K192</f>
        <v>0</v>
      </c>
      <c r="L178" s="150">
        <f>'3.ВС'!L192</f>
        <v>56300</v>
      </c>
      <c r="M178" s="150">
        <f>'3.ВС'!M192</f>
        <v>0</v>
      </c>
      <c r="N178" s="150">
        <f>'3.ВС'!N192</f>
        <v>0</v>
      </c>
      <c r="O178" s="150">
        <f>'3.ВС'!O192</f>
        <v>0</v>
      </c>
      <c r="P178" s="150">
        <f>'3.ВС'!P192</f>
        <v>0</v>
      </c>
      <c r="Q178" s="150">
        <f>'3.ВС'!Q192</f>
        <v>0</v>
      </c>
      <c r="R178" s="150">
        <f>'3.ВС'!R192</f>
        <v>56300</v>
      </c>
      <c r="S178" s="150">
        <f>'3.ВС'!S192</f>
        <v>0</v>
      </c>
      <c r="T178" s="150">
        <f>'3.ВС'!T192</f>
        <v>56300</v>
      </c>
      <c r="U178" s="150">
        <f>'3.ВС'!U192</f>
        <v>0</v>
      </c>
      <c r="V178" s="150">
        <f>'3.ВС'!V192</f>
        <v>0</v>
      </c>
      <c r="W178" s="150">
        <f>'3.ВС'!W192</f>
        <v>0</v>
      </c>
      <c r="X178" s="150">
        <f>'3.ВС'!X192</f>
        <v>0</v>
      </c>
      <c r="Y178" s="150">
        <f>'3.ВС'!Y192</f>
        <v>0</v>
      </c>
      <c r="Z178" s="150">
        <f>'3.ВС'!Z192</f>
        <v>56300</v>
      </c>
      <c r="AA178" s="150">
        <f>'3.ВС'!AA192</f>
        <v>0</v>
      </c>
      <c r="AB178" s="150">
        <f>'3.ВС'!AB192</f>
        <v>56300</v>
      </c>
      <c r="AC178" s="150">
        <f>'3.ВС'!AC192</f>
        <v>0</v>
      </c>
      <c r="AD178" s="150">
        <f>'3.ВС'!AD192</f>
        <v>0</v>
      </c>
      <c r="AE178" s="150">
        <f>'3.ВС'!AE192</f>
        <v>0</v>
      </c>
      <c r="AF178" s="150">
        <f>'3.ВС'!AF192</f>
        <v>0</v>
      </c>
      <c r="AG178" s="150">
        <f>'3.ВС'!AG192</f>
        <v>0</v>
      </c>
      <c r="AH178" s="150">
        <f>'3.ВС'!AH192</f>
        <v>0</v>
      </c>
      <c r="AI178" s="150">
        <f>'3.ВС'!AI192</f>
        <v>0</v>
      </c>
      <c r="AJ178" s="150">
        <f>'3.ВС'!AJ192</f>
        <v>0</v>
      </c>
      <c r="AK178" s="150">
        <f>'3.ВС'!AK192</f>
        <v>0</v>
      </c>
      <c r="AL178" s="150">
        <f>'3.ВС'!AL192</f>
        <v>0</v>
      </c>
      <c r="AM178" s="150">
        <f>'3.ВС'!AM192</f>
        <v>0</v>
      </c>
      <c r="AN178" s="150">
        <f>'3.ВС'!AN192</f>
        <v>0</v>
      </c>
      <c r="AO178" s="150">
        <f>'3.ВС'!AO192</f>
        <v>0</v>
      </c>
      <c r="AP178" s="150">
        <f>'3.ВС'!AP192</f>
        <v>0</v>
      </c>
      <c r="AQ178" s="150">
        <f>'3.ВС'!AQ192</f>
        <v>0</v>
      </c>
      <c r="AR178" s="150">
        <f>'3.ВС'!AR192</f>
        <v>0</v>
      </c>
      <c r="AS178" s="150">
        <f>'3.ВС'!AS192</f>
        <v>0</v>
      </c>
      <c r="AT178" s="150">
        <f>'3.ВС'!AT192</f>
        <v>0</v>
      </c>
      <c r="AU178" s="150">
        <f>'3.ВС'!AU192</f>
        <v>0</v>
      </c>
      <c r="AV178" s="150">
        <f>'3.ВС'!AV192</f>
        <v>0</v>
      </c>
      <c r="AW178" s="150">
        <f>'3.ВС'!AW192</f>
        <v>0</v>
      </c>
      <c r="AX178" s="150">
        <f>'3.ВС'!AX192</f>
        <v>0</v>
      </c>
      <c r="AY178" s="150">
        <f>'3.ВС'!AY192</f>
        <v>0</v>
      </c>
      <c r="AZ178" s="150">
        <f>'3.ВС'!AZ192</f>
        <v>0</v>
      </c>
      <c r="BA178" s="150">
        <f>'3.ВС'!BA192</f>
        <v>0</v>
      </c>
      <c r="BB178" s="103">
        <v>0</v>
      </c>
      <c r="BC178" s="103">
        <v>0</v>
      </c>
    </row>
    <row r="179" spans="1:55" s="11" customFormat="1" ht="30" hidden="1" x14ac:dyDescent="0.25">
      <c r="A179" s="56" t="s">
        <v>485</v>
      </c>
      <c r="B179" s="12">
        <v>51</v>
      </c>
      <c r="C179" s="12">
        <v>0</v>
      </c>
      <c r="D179" s="62" t="s">
        <v>511</v>
      </c>
      <c r="E179" s="12">
        <v>851</v>
      </c>
      <c r="F179" s="62"/>
      <c r="G179" s="62"/>
      <c r="H179" s="62" t="s">
        <v>733</v>
      </c>
      <c r="I179" s="62"/>
      <c r="J179" s="150">
        <f t="shared" ref="J179:AT180" si="108">J180</f>
        <v>0</v>
      </c>
      <c r="K179" s="150">
        <f t="shared" si="108"/>
        <v>0</v>
      </c>
      <c r="L179" s="150">
        <f t="shared" si="108"/>
        <v>0</v>
      </c>
      <c r="M179" s="150">
        <f t="shared" si="108"/>
        <v>0</v>
      </c>
      <c r="N179" s="150">
        <f t="shared" si="108"/>
        <v>4000</v>
      </c>
      <c r="O179" s="150">
        <f t="shared" si="108"/>
        <v>0</v>
      </c>
      <c r="P179" s="150">
        <f t="shared" si="108"/>
        <v>4000</v>
      </c>
      <c r="Q179" s="150">
        <f t="shared" si="108"/>
        <v>0</v>
      </c>
      <c r="R179" s="150">
        <f t="shared" si="108"/>
        <v>4000</v>
      </c>
      <c r="S179" s="150">
        <f t="shared" si="108"/>
        <v>0</v>
      </c>
      <c r="T179" s="150">
        <f t="shared" si="108"/>
        <v>4000</v>
      </c>
      <c r="U179" s="150">
        <f t="shared" si="108"/>
        <v>0</v>
      </c>
      <c r="V179" s="150">
        <f t="shared" si="108"/>
        <v>0</v>
      </c>
      <c r="W179" s="150">
        <f t="shared" si="108"/>
        <v>0</v>
      </c>
      <c r="X179" s="150">
        <f t="shared" si="108"/>
        <v>0</v>
      </c>
      <c r="Y179" s="150">
        <f t="shared" si="108"/>
        <v>0</v>
      </c>
      <c r="Z179" s="150">
        <f t="shared" si="108"/>
        <v>4000</v>
      </c>
      <c r="AA179" s="150">
        <f t="shared" si="108"/>
        <v>0</v>
      </c>
      <c r="AB179" s="150">
        <f t="shared" si="108"/>
        <v>4000</v>
      </c>
      <c r="AC179" s="150">
        <f t="shared" si="108"/>
        <v>0</v>
      </c>
      <c r="AD179" s="150">
        <f t="shared" si="108"/>
        <v>0</v>
      </c>
      <c r="AE179" s="150">
        <f t="shared" si="108"/>
        <v>0</v>
      </c>
      <c r="AF179" s="150">
        <f t="shared" si="108"/>
        <v>0</v>
      </c>
      <c r="AG179" s="150">
        <f t="shared" si="108"/>
        <v>0</v>
      </c>
      <c r="AH179" s="150">
        <f t="shared" si="108"/>
        <v>0</v>
      </c>
      <c r="AI179" s="150">
        <f t="shared" si="108"/>
        <v>0</v>
      </c>
      <c r="AJ179" s="150">
        <f t="shared" si="108"/>
        <v>0</v>
      </c>
      <c r="AK179" s="150">
        <f t="shared" si="108"/>
        <v>0</v>
      </c>
      <c r="AL179" s="150">
        <f t="shared" si="108"/>
        <v>0</v>
      </c>
      <c r="AM179" s="150">
        <f t="shared" si="108"/>
        <v>0</v>
      </c>
      <c r="AN179" s="150">
        <f t="shared" si="108"/>
        <v>0</v>
      </c>
      <c r="AO179" s="150">
        <f t="shared" si="108"/>
        <v>0</v>
      </c>
      <c r="AP179" s="150">
        <f t="shared" si="108"/>
        <v>0</v>
      </c>
      <c r="AQ179" s="150">
        <f t="shared" si="108"/>
        <v>0</v>
      </c>
      <c r="AR179" s="150">
        <f t="shared" si="108"/>
        <v>0</v>
      </c>
      <c r="AS179" s="150">
        <f t="shared" si="108"/>
        <v>0</v>
      </c>
      <c r="AT179" s="150">
        <f t="shared" si="108"/>
        <v>0</v>
      </c>
      <c r="AU179" s="150">
        <f t="shared" ref="AT179:BA180" si="109">AU180</f>
        <v>0</v>
      </c>
      <c r="AV179" s="150">
        <f t="shared" si="109"/>
        <v>0</v>
      </c>
      <c r="AW179" s="150">
        <f t="shared" si="109"/>
        <v>0</v>
      </c>
      <c r="AX179" s="150">
        <f t="shared" si="109"/>
        <v>0</v>
      </c>
      <c r="AY179" s="150">
        <f t="shared" si="109"/>
        <v>0</v>
      </c>
      <c r="AZ179" s="150">
        <f t="shared" si="109"/>
        <v>0</v>
      </c>
      <c r="BA179" s="150">
        <f t="shared" si="109"/>
        <v>0</v>
      </c>
      <c r="BB179" s="103">
        <v>0</v>
      </c>
      <c r="BC179" s="103">
        <v>0</v>
      </c>
    </row>
    <row r="180" spans="1:55" s="11" customFormat="1" ht="45" hidden="1" x14ac:dyDescent="0.25">
      <c r="A180" s="61" t="s">
        <v>392</v>
      </c>
      <c r="B180" s="12">
        <v>51</v>
      </c>
      <c r="C180" s="12">
        <v>0</v>
      </c>
      <c r="D180" s="62" t="s">
        <v>511</v>
      </c>
      <c r="E180" s="12">
        <v>851</v>
      </c>
      <c r="F180" s="62"/>
      <c r="G180" s="62"/>
      <c r="H180" s="62" t="s">
        <v>733</v>
      </c>
      <c r="I180" s="62" t="s">
        <v>396</v>
      </c>
      <c r="J180" s="150">
        <f t="shared" si="108"/>
        <v>0</v>
      </c>
      <c r="K180" s="150">
        <f t="shared" si="108"/>
        <v>0</v>
      </c>
      <c r="L180" s="150">
        <f t="shared" si="108"/>
        <v>0</v>
      </c>
      <c r="M180" s="150">
        <f t="shared" si="108"/>
        <v>0</v>
      </c>
      <c r="N180" s="150">
        <f t="shared" si="108"/>
        <v>4000</v>
      </c>
      <c r="O180" s="150">
        <f t="shared" si="108"/>
        <v>0</v>
      </c>
      <c r="P180" s="150">
        <f t="shared" si="108"/>
        <v>4000</v>
      </c>
      <c r="Q180" s="150">
        <f t="shared" si="108"/>
        <v>0</v>
      </c>
      <c r="R180" s="150">
        <f t="shared" si="108"/>
        <v>4000</v>
      </c>
      <c r="S180" s="150">
        <f t="shared" si="108"/>
        <v>0</v>
      </c>
      <c r="T180" s="150">
        <f t="shared" si="108"/>
        <v>4000</v>
      </c>
      <c r="U180" s="150">
        <f t="shared" si="108"/>
        <v>0</v>
      </c>
      <c r="V180" s="150">
        <f t="shared" si="108"/>
        <v>0</v>
      </c>
      <c r="W180" s="150">
        <f t="shared" si="108"/>
        <v>0</v>
      </c>
      <c r="X180" s="150">
        <f t="shared" si="108"/>
        <v>0</v>
      </c>
      <c r="Y180" s="150">
        <f t="shared" si="108"/>
        <v>0</v>
      </c>
      <c r="Z180" s="150">
        <f t="shared" si="108"/>
        <v>4000</v>
      </c>
      <c r="AA180" s="150">
        <f t="shared" si="108"/>
        <v>0</v>
      </c>
      <c r="AB180" s="150">
        <f t="shared" si="108"/>
        <v>4000</v>
      </c>
      <c r="AC180" s="150">
        <f t="shared" si="108"/>
        <v>0</v>
      </c>
      <c r="AD180" s="150">
        <f t="shared" si="108"/>
        <v>0</v>
      </c>
      <c r="AE180" s="150">
        <f t="shared" si="108"/>
        <v>0</v>
      </c>
      <c r="AF180" s="150">
        <f t="shared" si="108"/>
        <v>0</v>
      </c>
      <c r="AG180" s="150">
        <f t="shared" si="108"/>
        <v>0</v>
      </c>
      <c r="AH180" s="150">
        <f t="shared" si="108"/>
        <v>0</v>
      </c>
      <c r="AI180" s="150">
        <f t="shared" si="108"/>
        <v>0</v>
      </c>
      <c r="AJ180" s="150">
        <f t="shared" si="108"/>
        <v>0</v>
      </c>
      <c r="AK180" s="150">
        <f t="shared" si="108"/>
        <v>0</v>
      </c>
      <c r="AL180" s="150">
        <f t="shared" si="108"/>
        <v>0</v>
      </c>
      <c r="AM180" s="150">
        <f t="shared" si="108"/>
        <v>0</v>
      </c>
      <c r="AN180" s="150">
        <f t="shared" si="108"/>
        <v>0</v>
      </c>
      <c r="AO180" s="150">
        <f t="shared" si="108"/>
        <v>0</v>
      </c>
      <c r="AP180" s="150">
        <f t="shared" si="108"/>
        <v>0</v>
      </c>
      <c r="AQ180" s="150">
        <f t="shared" si="108"/>
        <v>0</v>
      </c>
      <c r="AR180" s="150">
        <f t="shared" si="108"/>
        <v>0</v>
      </c>
      <c r="AS180" s="150">
        <f t="shared" si="108"/>
        <v>0</v>
      </c>
      <c r="AT180" s="150">
        <f t="shared" si="109"/>
        <v>0</v>
      </c>
      <c r="AU180" s="150">
        <f t="shared" si="109"/>
        <v>0</v>
      </c>
      <c r="AV180" s="150">
        <f t="shared" si="109"/>
        <v>0</v>
      </c>
      <c r="AW180" s="150">
        <f t="shared" si="109"/>
        <v>0</v>
      </c>
      <c r="AX180" s="150">
        <f t="shared" si="109"/>
        <v>0</v>
      </c>
      <c r="AY180" s="150">
        <f t="shared" si="109"/>
        <v>0</v>
      </c>
      <c r="AZ180" s="150">
        <f t="shared" si="109"/>
        <v>0</v>
      </c>
      <c r="BA180" s="150">
        <f t="shared" si="109"/>
        <v>0</v>
      </c>
      <c r="BB180" s="103">
        <v>0</v>
      </c>
      <c r="BC180" s="103">
        <v>0</v>
      </c>
    </row>
    <row r="181" spans="1:55" s="11" customFormat="1" hidden="1" x14ac:dyDescent="0.25">
      <c r="A181" s="56" t="s">
        <v>393</v>
      </c>
      <c r="B181" s="12">
        <v>51</v>
      </c>
      <c r="C181" s="12">
        <v>0</v>
      </c>
      <c r="D181" s="62" t="s">
        <v>511</v>
      </c>
      <c r="E181" s="12">
        <v>851</v>
      </c>
      <c r="F181" s="62"/>
      <c r="G181" s="62"/>
      <c r="H181" s="62" t="s">
        <v>733</v>
      </c>
      <c r="I181" s="62" t="s">
        <v>397</v>
      </c>
      <c r="J181" s="150">
        <f>'3.ВС'!J195</f>
        <v>0</v>
      </c>
      <c r="K181" s="150">
        <f>'3.ВС'!K195</f>
        <v>0</v>
      </c>
      <c r="L181" s="150">
        <f>'3.ВС'!L195</f>
        <v>0</v>
      </c>
      <c r="M181" s="150">
        <f>'3.ВС'!M195</f>
        <v>0</v>
      </c>
      <c r="N181" s="150">
        <f>'3.ВС'!N195</f>
        <v>4000</v>
      </c>
      <c r="O181" s="150">
        <f>'3.ВС'!O195</f>
        <v>0</v>
      </c>
      <c r="P181" s="150">
        <f>'3.ВС'!P195</f>
        <v>4000</v>
      </c>
      <c r="Q181" s="150">
        <f>'3.ВС'!Q195</f>
        <v>0</v>
      </c>
      <c r="R181" s="150">
        <f>'3.ВС'!R195</f>
        <v>4000</v>
      </c>
      <c r="S181" s="150">
        <f>'3.ВС'!S195</f>
        <v>0</v>
      </c>
      <c r="T181" s="150">
        <f>'3.ВС'!T195</f>
        <v>4000</v>
      </c>
      <c r="U181" s="150">
        <f>'3.ВС'!U195</f>
        <v>0</v>
      </c>
      <c r="V181" s="150">
        <f>'3.ВС'!V195</f>
        <v>0</v>
      </c>
      <c r="W181" s="150">
        <f>'3.ВС'!W195</f>
        <v>0</v>
      </c>
      <c r="X181" s="150">
        <f>'3.ВС'!X195</f>
        <v>0</v>
      </c>
      <c r="Y181" s="150">
        <f>'3.ВС'!Y195</f>
        <v>0</v>
      </c>
      <c r="Z181" s="150">
        <f>'3.ВС'!Z195</f>
        <v>4000</v>
      </c>
      <c r="AA181" s="150">
        <f>'3.ВС'!AA195</f>
        <v>0</v>
      </c>
      <c r="AB181" s="150">
        <f>'3.ВС'!AB195</f>
        <v>4000</v>
      </c>
      <c r="AC181" s="150">
        <f>'3.ВС'!AC195</f>
        <v>0</v>
      </c>
      <c r="AD181" s="150">
        <f>'3.ВС'!AD195</f>
        <v>0</v>
      </c>
      <c r="AE181" s="150">
        <f>'3.ВС'!AE195</f>
        <v>0</v>
      </c>
      <c r="AF181" s="150">
        <f>'3.ВС'!AF195</f>
        <v>0</v>
      </c>
      <c r="AG181" s="150">
        <f>'3.ВС'!AG195</f>
        <v>0</v>
      </c>
      <c r="AH181" s="150">
        <f>'3.ВС'!AH195</f>
        <v>0</v>
      </c>
      <c r="AI181" s="150">
        <f>'3.ВС'!AI195</f>
        <v>0</v>
      </c>
      <c r="AJ181" s="150">
        <f>'3.ВС'!AJ195</f>
        <v>0</v>
      </c>
      <c r="AK181" s="150">
        <f>'3.ВС'!AK195</f>
        <v>0</v>
      </c>
      <c r="AL181" s="150">
        <f>'3.ВС'!AL195</f>
        <v>0</v>
      </c>
      <c r="AM181" s="150">
        <f>'3.ВС'!AM195</f>
        <v>0</v>
      </c>
      <c r="AN181" s="150">
        <f>'3.ВС'!AN195</f>
        <v>0</v>
      </c>
      <c r="AO181" s="150">
        <f>'3.ВС'!AO195</f>
        <v>0</v>
      </c>
      <c r="AP181" s="150">
        <f>'3.ВС'!AP195</f>
        <v>0</v>
      </c>
      <c r="AQ181" s="150">
        <f>'3.ВС'!AQ195</f>
        <v>0</v>
      </c>
      <c r="AR181" s="150">
        <f>'3.ВС'!AR195</f>
        <v>0</v>
      </c>
      <c r="AS181" s="150">
        <f>'3.ВС'!AS195</f>
        <v>0</v>
      </c>
      <c r="AT181" s="150">
        <f>'3.ВС'!AT195</f>
        <v>0</v>
      </c>
      <c r="AU181" s="150">
        <f>'3.ВС'!AU195</f>
        <v>0</v>
      </c>
      <c r="AV181" s="150">
        <f>'3.ВС'!AV195</f>
        <v>0</v>
      </c>
      <c r="AW181" s="150">
        <f>'3.ВС'!AW195</f>
        <v>0</v>
      </c>
      <c r="AX181" s="150">
        <f>'3.ВС'!AX195</f>
        <v>0</v>
      </c>
      <c r="AY181" s="150">
        <f>'3.ВС'!AY195</f>
        <v>0</v>
      </c>
      <c r="AZ181" s="150">
        <f>'3.ВС'!AZ195</f>
        <v>0</v>
      </c>
      <c r="BA181" s="150">
        <f>'3.ВС'!BA195</f>
        <v>0</v>
      </c>
      <c r="BB181" s="103">
        <v>0</v>
      </c>
      <c r="BC181" s="103">
        <v>0</v>
      </c>
    </row>
    <row r="182" spans="1:55" s="11" customFormat="1" ht="30" hidden="1" x14ac:dyDescent="0.25">
      <c r="A182" s="146" t="s">
        <v>734</v>
      </c>
      <c r="B182" s="12">
        <v>51</v>
      </c>
      <c r="C182" s="12">
        <v>0</v>
      </c>
      <c r="D182" s="62" t="s">
        <v>436</v>
      </c>
      <c r="E182" s="12"/>
      <c r="F182" s="62"/>
      <c r="G182" s="62"/>
      <c r="H182" s="62"/>
      <c r="I182" s="62"/>
      <c r="J182" s="150">
        <f t="shared" ref="J182:AT185" si="110">J183</f>
        <v>156000</v>
      </c>
      <c r="K182" s="150">
        <f t="shared" si="110"/>
        <v>156000</v>
      </c>
      <c r="L182" s="150">
        <f t="shared" si="110"/>
        <v>0</v>
      </c>
      <c r="M182" s="150">
        <f t="shared" si="110"/>
        <v>0</v>
      </c>
      <c r="N182" s="150">
        <f t="shared" si="110"/>
        <v>0</v>
      </c>
      <c r="O182" s="150">
        <f t="shared" si="110"/>
        <v>0</v>
      </c>
      <c r="P182" s="150">
        <f t="shared" si="110"/>
        <v>0</v>
      </c>
      <c r="Q182" s="150">
        <f t="shared" si="110"/>
        <v>0</v>
      </c>
      <c r="R182" s="150">
        <f t="shared" si="110"/>
        <v>156000</v>
      </c>
      <c r="S182" s="150">
        <f t="shared" si="110"/>
        <v>156000</v>
      </c>
      <c r="T182" s="150">
        <f t="shared" si="110"/>
        <v>0</v>
      </c>
      <c r="U182" s="150">
        <f t="shared" si="110"/>
        <v>0</v>
      </c>
      <c r="V182" s="150">
        <f t="shared" si="110"/>
        <v>0</v>
      </c>
      <c r="W182" s="150">
        <f t="shared" si="110"/>
        <v>0</v>
      </c>
      <c r="X182" s="150">
        <f t="shared" si="110"/>
        <v>0</v>
      </c>
      <c r="Y182" s="150">
        <f t="shared" si="110"/>
        <v>0</v>
      </c>
      <c r="Z182" s="150">
        <f t="shared" si="110"/>
        <v>156000</v>
      </c>
      <c r="AA182" s="150">
        <f t="shared" si="110"/>
        <v>156000</v>
      </c>
      <c r="AB182" s="150">
        <f t="shared" si="110"/>
        <v>0</v>
      </c>
      <c r="AC182" s="150">
        <f t="shared" si="110"/>
        <v>0</v>
      </c>
      <c r="AD182" s="150">
        <f t="shared" si="110"/>
        <v>156000</v>
      </c>
      <c r="AE182" s="150">
        <f t="shared" si="110"/>
        <v>156000</v>
      </c>
      <c r="AF182" s="150">
        <f t="shared" si="110"/>
        <v>0</v>
      </c>
      <c r="AG182" s="150">
        <f t="shared" si="110"/>
        <v>0</v>
      </c>
      <c r="AH182" s="150">
        <f t="shared" si="110"/>
        <v>0</v>
      </c>
      <c r="AI182" s="150">
        <f t="shared" si="110"/>
        <v>0</v>
      </c>
      <c r="AJ182" s="150">
        <f t="shared" si="110"/>
        <v>0</v>
      </c>
      <c r="AK182" s="150">
        <f t="shared" si="110"/>
        <v>0</v>
      </c>
      <c r="AL182" s="150">
        <f t="shared" si="110"/>
        <v>156000</v>
      </c>
      <c r="AM182" s="150">
        <f t="shared" si="110"/>
        <v>156000</v>
      </c>
      <c r="AN182" s="150">
        <f t="shared" si="110"/>
        <v>0</v>
      </c>
      <c r="AO182" s="150">
        <f t="shared" si="110"/>
        <v>0</v>
      </c>
      <c r="AP182" s="150">
        <f t="shared" si="110"/>
        <v>156000</v>
      </c>
      <c r="AQ182" s="150">
        <f t="shared" si="110"/>
        <v>156000</v>
      </c>
      <c r="AR182" s="150">
        <f t="shared" si="110"/>
        <v>0</v>
      </c>
      <c r="AS182" s="150">
        <f t="shared" si="110"/>
        <v>0</v>
      </c>
      <c r="AT182" s="150">
        <f t="shared" si="110"/>
        <v>0</v>
      </c>
      <c r="AU182" s="150">
        <f t="shared" ref="AT182:BA185" si="111">AU183</f>
        <v>0</v>
      </c>
      <c r="AV182" s="150">
        <f t="shared" si="111"/>
        <v>0</v>
      </c>
      <c r="AW182" s="150">
        <f t="shared" si="111"/>
        <v>0</v>
      </c>
      <c r="AX182" s="150">
        <f t="shared" si="111"/>
        <v>156000</v>
      </c>
      <c r="AY182" s="150">
        <f t="shared" si="111"/>
        <v>156000</v>
      </c>
      <c r="AZ182" s="150">
        <f t="shared" si="111"/>
        <v>0</v>
      </c>
      <c r="BA182" s="150">
        <f t="shared" si="111"/>
        <v>0</v>
      </c>
      <c r="BB182" s="103">
        <v>0</v>
      </c>
      <c r="BC182" s="103">
        <v>0</v>
      </c>
    </row>
    <row r="183" spans="1:55" s="11" customFormat="1" hidden="1" x14ac:dyDescent="0.25">
      <c r="A183" s="148" t="s">
        <v>325</v>
      </c>
      <c r="B183" s="12">
        <v>51</v>
      </c>
      <c r="C183" s="12">
        <v>0</v>
      </c>
      <c r="D183" s="62" t="s">
        <v>436</v>
      </c>
      <c r="E183" s="12">
        <v>851</v>
      </c>
      <c r="F183" s="62"/>
      <c r="G183" s="62"/>
      <c r="H183" s="62"/>
      <c r="I183" s="62"/>
      <c r="J183" s="150">
        <f t="shared" si="110"/>
        <v>156000</v>
      </c>
      <c r="K183" s="150">
        <f t="shared" si="110"/>
        <v>156000</v>
      </c>
      <c r="L183" s="150">
        <f t="shared" si="110"/>
        <v>0</v>
      </c>
      <c r="M183" s="150">
        <f t="shared" si="110"/>
        <v>0</v>
      </c>
      <c r="N183" s="150">
        <f t="shared" si="110"/>
        <v>0</v>
      </c>
      <c r="O183" s="150">
        <f t="shared" si="110"/>
        <v>0</v>
      </c>
      <c r="P183" s="150">
        <f t="shared" si="110"/>
        <v>0</v>
      </c>
      <c r="Q183" s="150">
        <f t="shared" si="110"/>
        <v>0</v>
      </c>
      <c r="R183" s="150">
        <f t="shared" si="110"/>
        <v>156000</v>
      </c>
      <c r="S183" s="150">
        <f t="shared" si="110"/>
        <v>156000</v>
      </c>
      <c r="T183" s="150">
        <f t="shared" si="110"/>
        <v>0</v>
      </c>
      <c r="U183" s="150">
        <f t="shared" si="110"/>
        <v>0</v>
      </c>
      <c r="V183" s="150">
        <f t="shared" si="110"/>
        <v>0</v>
      </c>
      <c r="W183" s="150">
        <f t="shared" si="110"/>
        <v>0</v>
      </c>
      <c r="X183" s="150">
        <f t="shared" si="110"/>
        <v>0</v>
      </c>
      <c r="Y183" s="150">
        <f t="shared" si="110"/>
        <v>0</v>
      </c>
      <c r="Z183" s="150">
        <f t="shared" si="110"/>
        <v>156000</v>
      </c>
      <c r="AA183" s="150">
        <f t="shared" si="110"/>
        <v>156000</v>
      </c>
      <c r="AB183" s="150">
        <f t="shared" si="110"/>
        <v>0</v>
      </c>
      <c r="AC183" s="150">
        <f t="shared" si="110"/>
        <v>0</v>
      </c>
      <c r="AD183" s="150">
        <f t="shared" si="110"/>
        <v>156000</v>
      </c>
      <c r="AE183" s="150">
        <f t="shared" si="110"/>
        <v>156000</v>
      </c>
      <c r="AF183" s="150">
        <f t="shared" si="110"/>
        <v>0</v>
      </c>
      <c r="AG183" s="150">
        <f t="shared" si="110"/>
        <v>0</v>
      </c>
      <c r="AH183" s="150">
        <f t="shared" si="110"/>
        <v>0</v>
      </c>
      <c r="AI183" s="150">
        <f t="shared" si="110"/>
        <v>0</v>
      </c>
      <c r="AJ183" s="150">
        <f t="shared" si="110"/>
        <v>0</v>
      </c>
      <c r="AK183" s="150">
        <f t="shared" si="110"/>
        <v>0</v>
      </c>
      <c r="AL183" s="150">
        <f t="shared" si="110"/>
        <v>156000</v>
      </c>
      <c r="AM183" s="150">
        <f t="shared" si="110"/>
        <v>156000</v>
      </c>
      <c r="AN183" s="150">
        <f t="shared" si="110"/>
        <v>0</v>
      </c>
      <c r="AO183" s="150">
        <f t="shared" si="110"/>
        <v>0</v>
      </c>
      <c r="AP183" s="150">
        <f t="shared" si="110"/>
        <v>156000</v>
      </c>
      <c r="AQ183" s="150">
        <f t="shared" si="110"/>
        <v>156000</v>
      </c>
      <c r="AR183" s="150">
        <f t="shared" si="110"/>
        <v>0</v>
      </c>
      <c r="AS183" s="150">
        <f t="shared" si="110"/>
        <v>0</v>
      </c>
      <c r="AT183" s="150">
        <f t="shared" si="111"/>
        <v>0</v>
      </c>
      <c r="AU183" s="150">
        <f t="shared" si="111"/>
        <v>0</v>
      </c>
      <c r="AV183" s="150">
        <f t="shared" si="111"/>
        <v>0</v>
      </c>
      <c r="AW183" s="150">
        <f t="shared" si="111"/>
        <v>0</v>
      </c>
      <c r="AX183" s="150">
        <f t="shared" si="111"/>
        <v>156000</v>
      </c>
      <c r="AY183" s="150">
        <f t="shared" si="111"/>
        <v>156000</v>
      </c>
      <c r="AZ183" s="150">
        <f t="shared" si="111"/>
        <v>0</v>
      </c>
      <c r="BA183" s="150">
        <f t="shared" si="111"/>
        <v>0</v>
      </c>
      <c r="BB183" s="103">
        <v>0</v>
      </c>
      <c r="BC183" s="103">
        <v>0</v>
      </c>
    </row>
    <row r="184" spans="1:55" s="11" customFormat="1" ht="120" hidden="1" x14ac:dyDescent="0.25">
      <c r="A184" s="61" t="s">
        <v>489</v>
      </c>
      <c r="B184" s="12">
        <v>51</v>
      </c>
      <c r="C184" s="12">
        <v>0</v>
      </c>
      <c r="D184" s="62" t="s">
        <v>436</v>
      </c>
      <c r="E184" s="12">
        <v>851</v>
      </c>
      <c r="F184" s="62"/>
      <c r="G184" s="62"/>
      <c r="H184" s="62" t="s">
        <v>735</v>
      </c>
      <c r="I184" s="62"/>
      <c r="J184" s="150">
        <f t="shared" si="110"/>
        <v>156000</v>
      </c>
      <c r="K184" s="150">
        <f t="shared" si="110"/>
        <v>156000</v>
      </c>
      <c r="L184" s="150">
        <f t="shared" si="110"/>
        <v>0</v>
      </c>
      <c r="M184" s="150">
        <f t="shared" si="110"/>
        <v>0</v>
      </c>
      <c r="N184" s="150">
        <f t="shared" si="110"/>
        <v>0</v>
      </c>
      <c r="O184" s="150">
        <f t="shared" si="110"/>
        <v>0</v>
      </c>
      <c r="P184" s="150">
        <f t="shared" si="110"/>
        <v>0</v>
      </c>
      <c r="Q184" s="150">
        <f t="shared" si="110"/>
        <v>0</v>
      </c>
      <c r="R184" s="150">
        <f t="shared" si="110"/>
        <v>156000</v>
      </c>
      <c r="S184" s="150">
        <f t="shared" si="110"/>
        <v>156000</v>
      </c>
      <c r="T184" s="150">
        <f t="shared" si="110"/>
        <v>0</v>
      </c>
      <c r="U184" s="150">
        <f t="shared" si="110"/>
        <v>0</v>
      </c>
      <c r="V184" s="150">
        <f t="shared" si="110"/>
        <v>0</v>
      </c>
      <c r="W184" s="150">
        <f t="shared" si="110"/>
        <v>0</v>
      </c>
      <c r="X184" s="150">
        <f t="shared" si="110"/>
        <v>0</v>
      </c>
      <c r="Y184" s="150">
        <f t="shared" si="110"/>
        <v>0</v>
      </c>
      <c r="Z184" s="150">
        <f t="shared" si="110"/>
        <v>156000</v>
      </c>
      <c r="AA184" s="150">
        <f t="shared" si="110"/>
        <v>156000</v>
      </c>
      <c r="AB184" s="150">
        <f t="shared" si="110"/>
        <v>0</v>
      </c>
      <c r="AC184" s="150">
        <f t="shared" si="110"/>
        <v>0</v>
      </c>
      <c r="AD184" s="150">
        <f t="shared" si="110"/>
        <v>156000</v>
      </c>
      <c r="AE184" s="150">
        <f t="shared" si="110"/>
        <v>156000</v>
      </c>
      <c r="AF184" s="150">
        <f t="shared" si="110"/>
        <v>0</v>
      </c>
      <c r="AG184" s="150">
        <f t="shared" si="110"/>
        <v>0</v>
      </c>
      <c r="AH184" s="150">
        <f t="shared" si="110"/>
        <v>0</v>
      </c>
      <c r="AI184" s="150">
        <f t="shared" si="110"/>
        <v>0</v>
      </c>
      <c r="AJ184" s="150">
        <f t="shared" si="110"/>
        <v>0</v>
      </c>
      <c r="AK184" s="150">
        <f t="shared" si="110"/>
        <v>0</v>
      </c>
      <c r="AL184" s="150">
        <f t="shared" si="110"/>
        <v>156000</v>
      </c>
      <c r="AM184" s="150">
        <f t="shared" si="110"/>
        <v>156000</v>
      </c>
      <c r="AN184" s="150">
        <f t="shared" si="110"/>
        <v>0</v>
      </c>
      <c r="AO184" s="150">
        <f t="shared" si="110"/>
        <v>0</v>
      </c>
      <c r="AP184" s="150">
        <f t="shared" si="110"/>
        <v>156000</v>
      </c>
      <c r="AQ184" s="150">
        <f t="shared" si="110"/>
        <v>156000</v>
      </c>
      <c r="AR184" s="150">
        <f t="shared" si="110"/>
        <v>0</v>
      </c>
      <c r="AS184" s="150">
        <f t="shared" si="110"/>
        <v>0</v>
      </c>
      <c r="AT184" s="150">
        <f t="shared" si="111"/>
        <v>0</v>
      </c>
      <c r="AU184" s="150">
        <f t="shared" si="111"/>
        <v>0</v>
      </c>
      <c r="AV184" s="150">
        <f t="shared" si="111"/>
        <v>0</v>
      </c>
      <c r="AW184" s="150">
        <f t="shared" si="111"/>
        <v>0</v>
      </c>
      <c r="AX184" s="150">
        <f t="shared" si="111"/>
        <v>156000</v>
      </c>
      <c r="AY184" s="150">
        <f t="shared" si="111"/>
        <v>156000</v>
      </c>
      <c r="AZ184" s="150">
        <f t="shared" si="111"/>
        <v>0</v>
      </c>
      <c r="BA184" s="150">
        <f t="shared" si="111"/>
        <v>0</v>
      </c>
      <c r="BB184" s="103">
        <v>0</v>
      </c>
      <c r="BC184" s="103">
        <v>0</v>
      </c>
    </row>
    <row r="185" spans="1:55" s="11" customFormat="1" ht="45" hidden="1" x14ac:dyDescent="0.25">
      <c r="A185" s="61" t="s">
        <v>392</v>
      </c>
      <c r="B185" s="12">
        <v>51</v>
      </c>
      <c r="C185" s="12">
        <v>0</v>
      </c>
      <c r="D185" s="62" t="s">
        <v>436</v>
      </c>
      <c r="E185" s="12">
        <v>851</v>
      </c>
      <c r="F185" s="62"/>
      <c r="G185" s="62"/>
      <c r="H185" s="62" t="s">
        <v>735</v>
      </c>
      <c r="I185" s="62" t="s">
        <v>396</v>
      </c>
      <c r="J185" s="150">
        <f t="shared" si="110"/>
        <v>156000</v>
      </c>
      <c r="K185" s="150">
        <f t="shared" si="110"/>
        <v>156000</v>
      </c>
      <c r="L185" s="150">
        <f t="shared" si="110"/>
        <v>0</v>
      </c>
      <c r="M185" s="150">
        <f t="shared" si="110"/>
        <v>0</v>
      </c>
      <c r="N185" s="150">
        <f t="shared" si="110"/>
        <v>0</v>
      </c>
      <c r="O185" s="150">
        <f t="shared" si="110"/>
        <v>0</v>
      </c>
      <c r="P185" s="150">
        <f t="shared" si="110"/>
        <v>0</v>
      </c>
      <c r="Q185" s="150">
        <f t="shared" si="110"/>
        <v>0</v>
      </c>
      <c r="R185" s="150">
        <f t="shared" si="110"/>
        <v>156000</v>
      </c>
      <c r="S185" s="150">
        <f t="shared" si="110"/>
        <v>156000</v>
      </c>
      <c r="T185" s="150">
        <f t="shared" si="110"/>
        <v>0</v>
      </c>
      <c r="U185" s="150">
        <f t="shared" si="110"/>
        <v>0</v>
      </c>
      <c r="V185" s="150">
        <f t="shared" si="110"/>
        <v>0</v>
      </c>
      <c r="W185" s="150">
        <f t="shared" si="110"/>
        <v>0</v>
      </c>
      <c r="X185" s="150">
        <f t="shared" si="110"/>
        <v>0</v>
      </c>
      <c r="Y185" s="150">
        <f t="shared" si="110"/>
        <v>0</v>
      </c>
      <c r="Z185" s="150">
        <f t="shared" si="110"/>
        <v>156000</v>
      </c>
      <c r="AA185" s="150">
        <f t="shared" si="110"/>
        <v>156000</v>
      </c>
      <c r="AB185" s="150">
        <f t="shared" si="110"/>
        <v>0</v>
      </c>
      <c r="AC185" s="150">
        <f t="shared" si="110"/>
        <v>0</v>
      </c>
      <c r="AD185" s="150">
        <f t="shared" si="110"/>
        <v>156000</v>
      </c>
      <c r="AE185" s="150">
        <f t="shared" si="110"/>
        <v>156000</v>
      </c>
      <c r="AF185" s="150">
        <f t="shared" si="110"/>
        <v>0</v>
      </c>
      <c r="AG185" s="150">
        <f t="shared" si="110"/>
        <v>0</v>
      </c>
      <c r="AH185" s="150">
        <f t="shared" si="110"/>
        <v>0</v>
      </c>
      <c r="AI185" s="150">
        <f t="shared" si="110"/>
        <v>0</v>
      </c>
      <c r="AJ185" s="150">
        <f t="shared" si="110"/>
        <v>0</v>
      </c>
      <c r="AK185" s="150">
        <f t="shared" si="110"/>
        <v>0</v>
      </c>
      <c r="AL185" s="150">
        <f t="shared" si="110"/>
        <v>156000</v>
      </c>
      <c r="AM185" s="150">
        <f t="shared" si="110"/>
        <v>156000</v>
      </c>
      <c r="AN185" s="150">
        <f t="shared" si="110"/>
        <v>0</v>
      </c>
      <c r="AO185" s="150">
        <f t="shared" si="110"/>
        <v>0</v>
      </c>
      <c r="AP185" s="150">
        <f t="shared" si="110"/>
        <v>156000</v>
      </c>
      <c r="AQ185" s="150">
        <f t="shared" si="110"/>
        <v>156000</v>
      </c>
      <c r="AR185" s="150">
        <f t="shared" si="110"/>
        <v>0</v>
      </c>
      <c r="AS185" s="150">
        <f t="shared" si="110"/>
        <v>0</v>
      </c>
      <c r="AT185" s="150">
        <f t="shared" si="111"/>
        <v>0</v>
      </c>
      <c r="AU185" s="150">
        <f t="shared" si="111"/>
        <v>0</v>
      </c>
      <c r="AV185" s="150">
        <f t="shared" si="111"/>
        <v>0</v>
      </c>
      <c r="AW185" s="150">
        <f t="shared" si="111"/>
        <v>0</v>
      </c>
      <c r="AX185" s="150">
        <f t="shared" si="111"/>
        <v>156000</v>
      </c>
      <c r="AY185" s="150">
        <f t="shared" si="111"/>
        <v>156000</v>
      </c>
      <c r="AZ185" s="150">
        <f t="shared" si="111"/>
        <v>0</v>
      </c>
      <c r="BA185" s="150">
        <f t="shared" si="111"/>
        <v>0</v>
      </c>
      <c r="BB185" s="103">
        <v>0</v>
      </c>
      <c r="BC185" s="103">
        <v>0</v>
      </c>
    </row>
    <row r="186" spans="1:55" s="11" customFormat="1" hidden="1" x14ac:dyDescent="0.25">
      <c r="A186" s="61" t="s">
        <v>393</v>
      </c>
      <c r="B186" s="12">
        <v>51</v>
      </c>
      <c r="C186" s="12">
        <v>0</v>
      </c>
      <c r="D186" s="62" t="s">
        <v>436</v>
      </c>
      <c r="E186" s="12">
        <v>851</v>
      </c>
      <c r="F186" s="62"/>
      <c r="G186" s="62"/>
      <c r="H186" s="62" t="s">
        <v>735</v>
      </c>
      <c r="I186" s="62" t="s">
        <v>397</v>
      </c>
      <c r="J186" s="150">
        <f>'3.ВС'!J201</f>
        <v>156000</v>
      </c>
      <c r="K186" s="150">
        <f>'3.ВС'!K201</f>
        <v>156000</v>
      </c>
      <c r="L186" s="150">
        <f>'3.ВС'!L201</f>
        <v>0</v>
      </c>
      <c r="M186" s="150">
        <f>'3.ВС'!M201</f>
        <v>0</v>
      </c>
      <c r="N186" s="150">
        <f>'3.ВС'!N201</f>
        <v>0</v>
      </c>
      <c r="O186" s="150">
        <f>'3.ВС'!O201</f>
        <v>0</v>
      </c>
      <c r="P186" s="150">
        <f>'3.ВС'!P201</f>
        <v>0</v>
      </c>
      <c r="Q186" s="150">
        <f>'3.ВС'!Q201</f>
        <v>0</v>
      </c>
      <c r="R186" s="150">
        <f>'3.ВС'!R201</f>
        <v>156000</v>
      </c>
      <c r="S186" s="150">
        <f>'3.ВС'!S201</f>
        <v>156000</v>
      </c>
      <c r="T186" s="150">
        <f>'3.ВС'!T201</f>
        <v>0</v>
      </c>
      <c r="U186" s="150">
        <f>'3.ВС'!U201</f>
        <v>0</v>
      </c>
      <c r="V186" s="150">
        <f>'3.ВС'!V201</f>
        <v>0</v>
      </c>
      <c r="W186" s="150">
        <f>'3.ВС'!W201</f>
        <v>0</v>
      </c>
      <c r="X186" s="150">
        <f>'3.ВС'!X201</f>
        <v>0</v>
      </c>
      <c r="Y186" s="150">
        <f>'3.ВС'!Y201</f>
        <v>0</v>
      </c>
      <c r="Z186" s="150">
        <f>'3.ВС'!Z201</f>
        <v>156000</v>
      </c>
      <c r="AA186" s="150">
        <f>'3.ВС'!AA201</f>
        <v>156000</v>
      </c>
      <c r="AB186" s="150">
        <f>'3.ВС'!AB201</f>
        <v>0</v>
      </c>
      <c r="AC186" s="150">
        <f>'3.ВС'!AC201</f>
        <v>0</v>
      </c>
      <c r="AD186" s="150">
        <f>'3.ВС'!AD201</f>
        <v>156000</v>
      </c>
      <c r="AE186" s="150">
        <f>'3.ВС'!AE201</f>
        <v>156000</v>
      </c>
      <c r="AF186" s="150">
        <f>'3.ВС'!AF201</f>
        <v>0</v>
      </c>
      <c r="AG186" s="150">
        <f>'3.ВС'!AG201</f>
        <v>0</v>
      </c>
      <c r="AH186" s="150">
        <f>'3.ВС'!AH201</f>
        <v>0</v>
      </c>
      <c r="AI186" s="150">
        <f>'3.ВС'!AI201</f>
        <v>0</v>
      </c>
      <c r="AJ186" s="150">
        <f>'3.ВС'!AJ201</f>
        <v>0</v>
      </c>
      <c r="AK186" s="150">
        <f>'3.ВС'!AK201</f>
        <v>0</v>
      </c>
      <c r="AL186" s="150">
        <f>'3.ВС'!AL201</f>
        <v>156000</v>
      </c>
      <c r="AM186" s="150">
        <f>'3.ВС'!AM201</f>
        <v>156000</v>
      </c>
      <c r="AN186" s="150">
        <f>'3.ВС'!AN201</f>
        <v>0</v>
      </c>
      <c r="AO186" s="150">
        <f>'3.ВС'!AO201</f>
        <v>0</v>
      </c>
      <c r="AP186" s="150">
        <f>'3.ВС'!AP201</f>
        <v>156000</v>
      </c>
      <c r="AQ186" s="150">
        <f>'3.ВС'!AQ201</f>
        <v>156000</v>
      </c>
      <c r="AR186" s="150">
        <f>'3.ВС'!AR201</f>
        <v>0</v>
      </c>
      <c r="AS186" s="150">
        <f>'3.ВС'!AS201</f>
        <v>0</v>
      </c>
      <c r="AT186" s="150">
        <f>'3.ВС'!AT201</f>
        <v>0</v>
      </c>
      <c r="AU186" s="150">
        <f>'3.ВС'!AU201</f>
        <v>0</v>
      </c>
      <c r="AV186" s="150">
        <f>'3.ВС'!AV201</f>
        <v>0</v>
      </c>
      <c r="AW186" s="150">
        <f>'3.ВС'!AW201</f>
        <v>0</v>
      </c>
      <c r="AX186" s="150">
        <f>'3.ВС'!AX201</f>
        <v>156000</v>
      </c>
      <c r="AY186" s="150">
        <f>'3.ВС'!AY201</f>
        <v>156000</v>
      </c>
      <c r="AZ186" s="150">
        <f>'3.ВС'!AZ201</f>
        <v>0</v>
      </c>
      <c r="BA186" s="150">
        <f>'3.ВС'!BA201</f>
        <v>0</v>
      </c>
      <c r="BB186" s="103">
        <v>0</v>
      </c>
      <c r="BC186" s="103">
        <v>0</v>
      </c>
    </row>
    <row r="187" spans="1:55" s="11" customFormat="1" ht="30" hidden="1" x14ac:dyDescent="0.25">
      <c r="A187" s="146" t="s">
        <v>736</v>
      </c>
      <c r="B187" s="12">
        <v>51</v>
      </c>
      <c r="C187" s="12">
        <v>0</v>
      </c>
      <c r="D187" s="63" t="s">
        <v>737</v>
      </c>
      <c r="E187" s="12"/>
      <c r="F187" s="62"/>
      <c r="G187" s="62"/>
      <c r="H187" s="62"/>
      <c r="I187" s="62"/>
      <c r="J187" s="150">
        <f t="shared" ref="J187:AT190" si="112">J188</f>
        <v>11852348.51</v>
      </c>
      <c r="K187" s="150">
        <f t="shared" si="112"/>
        <v>11733824.51</v>
      </c>
      <c r="L187" s="150">
        <f t="shared" si="112"/>
        <v>118524</v>
      </c>
      <c r="M187" s="150">
        <f t="shared" si="112"/>
        <v>0</v>
      </c>
      <c r="N187" s="150">
        <f t="shared" si="112"/>
        <v>1978696.45</v>
      </c>
      <c r="O187" s="150">
        <f t="shared" si="112"/>
        <v>1958910</v>
      </c>
      <c r="P187" s="150">
        <f t="shared" si="112"/>
        <v>19786.45</v>
      </c>
      <c r="Q187" s="150">
        <f t="shared" si="112"/>
        <v>0</v>
      </c>
      <c r="R187" s="150">
        <f t="shared" si="112"/>
        <v>13831044.959999999</v>
      </c>
      <c r="S187" s="150">
        <f t="shared" si="112"/>
        <v>13692734.51</v>
      </c>
      <c r="T187" s="150">
        <f t="shared" si="112"/>
        <v>138310.45000000001</v>
      </c>
      <c r="U187" s="150">
        <f t="shared" si="112"/>
        <v>0</v>
      </c>
      <c r="V187" s="150">
        <f t="shared" si="112"/>
        <v>0</v>
      </c>
      <c r="W187" s="150">
        <f t="shared" si="112"/>
        <v>0</v>
      </c>
      <c r="X187" s="150">
        <f t="shared" si="112"/>
        <v>0</v>
      </c>
      <c r="Y187" s="150">
        <f t="shared" si="112"/>
        <v>0</v>
      </c>
      <c r="Z187" s="150">
        <f t="shared" si="112"/>
        <v>13831044.959999999</v>
      </c>
      <c r="AA187" s="150">
        <f t="shared" si="112"/>
        <v>13692734.51</v>
      </c>
      <c r="AB187" s="150">
        <f t="shared" si="112"/>
        <v>138310.45000000001</v>
      </c>
      <c r="AC187" s="150">
        <f t="shared" si="112"/>
        <v>0</v>
      </c>
      <c r="AD187" s="150">
        <f t="shared" si="112"/>
        <v>20446362.829999998</v>
      </c>
      <c r="AE187" s="150">
        <f t="shared" si="112"/>
        <v>20241897.829999998</v>
      </c>
      <c r="AF187" s="150">
        <f t="shared" si="112"/>
        <v>204465</v>
      </c>
      <c r="AG187" s="150">
        <f t="shared" si="112"/>
        <v>0</v>
      </c>
      <c r="AH187" s="150">
        <f t="shared" si="112"/>
        <v>0</v>
      </c>
      <c r="AI187" s="150">
        <f t="shared" si="112"/>
        <v>0</v>
      </c>
      <c r="AJ187" s="150">
        <f t="shared" si="112"/>
        <v>0</v>
      </c>
      <c r="AK187" s="150">
        <f t="shared" si="112"/>
        <v>0</v>
      </c>
      <c r="AL187" s="150">
        <f t="shared" si="112"/>
        <v>20446362.829999998</v>
      </c>
      <c r="AM187" s="150">
        <f t="shared" si="112"/>
        <v>20241897.829999998</v>
      </c>
      <c r="AN187" s="150">
        <f t="shared" si="112"/>
        <v>204465</v>
      </c>
      <c r="AO187" s="150">
        <f t="shared" si="112"/>
        <v>0</v>
      </c>
      <c r="AP187" s="150">
        <f t="shared" si="112"/>
        <v>3800000</v>
      </c>
      <c r="AQ187" s="150">
        <f t="shared" si="112"/>
        <v>3762000</v>
      </c>
      <c r="AR187" s="150">
        <f t="shared" si="112"/>
        <v>38000</v>
      </c>
      <c r="AS187" s="150">
        <f t="shared" si="112"/>
        <v>0</v>
      </c>
      <c r="AT187" s="150">
        <f t="shared" si="112"/>
        <v>0</v>
      </c>
      <c r="AU187" s="150">
        <f t="shared" ref="AT187:BA190" si="113">AU188</f>
        <v>0</v>
      </c>
      <c r="AV187" s="150">
        <f t="shared" si="113"/>
        <v>0</v>
      </c>
      <c r="AW187" s="150">
        <f t="shared" si="113"/>
        <v>0</v>
      </c>
      <c r="AX187" s="150">
        <f t="shared" si="113"/>
        <v>3800000</v>
      </c>
      <c r="AY187" s="150">
        <f t="shared" si="113"/>
        <v>3762000</v>
      </c>
      <c r="AZ187" s="150">
        <f t="shared" si="113"/>
        <v>38000</v>
      </c>
      <c r="BA187" s="150">
        <f t="shared" si="113"/>
        <v>0</v>
      </c>
      <c r="BB187" s="103">
        <v>0</v>
      </c>
      <c r="BC187" s="103">
        <v>0</v>
      </c>
    </row>
    <row r="188" spans="1:55" s="11" customFormat="1" hidden="1" x14ac:dyDescent="0.25">
      <c r="A188" s="148" t="s">
        <v>325</v>
      </c>
      <c r="B188" s="12">
        <v>51</v>
      </c>
      <c r="C188" s="12">
        <v>0</v>
      </c>
      <c r="D188" s="63" t="s">
        <v>737</v>
      </c>
      <c r="E188" s="12">
        <v>851</v>
      </c>
      <c r="F188" s="62"/>
      <c r="G188" s="62"/>
      <c r="H188" s="62"/>
      <c r="I188" s="62"/>
      <c r="J188" s="150">
        <f t="shared" si="112"/>
        <v>11852348.51</v>
      </c>
      <c r="K188" s="150">
        <f t="shared" si="112"/>
        <v>11733824.51</v>
      </c>
      <c r="L188" s="150">
        <f t="shared" si="112"/>
        <v>118524</v>
      </c>
      <c r="M188" s="150">
        <f t="shared" si="112"/>
        <v>0</v>
      </c>
      <c r="N188" s="150">
        <f t="shared" si="112"/>
        <v>1978696.45</v>
      </c>
      <c r="O188" s="150">
        <f t="shared" si="112"/>
        <v>1958910</v>
      </c>
      <c r="P188" s="150">
        <f t="shared" si="112"/>
        <v>19786.45</v>
      </c>
      <c r="Q188" s="150">
        <f t="shared" si="112"/>
        <v>0</v>
      </c>
      <c r="R188" s="150">
        <f t="shared" si="112"/>
        <v>13831044.959999999</v>
      </c>
      <c r="S188" s="150">
        <f t="shared" si="112"/>
        <v>13692734.51</v>
      </c>
      <c r="T188" s="150">
        <f t="shared" si="112"/>
        <v>138310.45000000001</v>
      </c>
      <c r="U188" s="150">
        <f t="shared" si="112"/>
        <v>0</v>
      </c>
      <c r="V188" s="150">
        <f t="shared" si="112"/>
        <v>0</v>
      </c>
      <c r="W188" s="150">
        <f t="shared" si="112"/>
        <v>0</v>
      </c>
      <c r="X188" s="150">
        <f t="shared" si="112"/>
        <v>0</v>
      </c>
      <c r="Y188" s="150">
        <f t="shared" si="112"/>
        <v>0</v>
      </c>
      <c r="Z188" s="150">
        <f t="shared" si="112"/>
        <v>13831044.959999999</v>
      </c>
      <c r="AA188" s="150">
        <f t="shared" si="112"/>
        <v>13692734.51</v>
      </c>
      <c r="AB188" s="150">
        <f t="shared" si="112"/>
        <v>138310.45000000001</v>
      </c>
      <c r="AC188" s="150">
        <f t="shared" si="112"/>
        <v>0</v>
      </c>
      <c r="AD188" s="150">
        <f t="shared" si="112"/>
        <v>20446362.829999998</v>
      </c>
      <c r="AE188" s="150">
        <f t="shared" si="112"/>
        <v>20241897.829999998</v>
      </c>
      <c r="AF188" s="150">
        <f t="shared" si="112"/>
        <v>204465</v>
      </c>
      <c r="AG188" s="150">
        <f t="shared" si="112"/>
        <v>0</v>
      </c>
      <c r="AH188" s="150">
        <f t="shared" si="112"/>
        <v>0</v>
      </c>
      <c r="AI188" s="150">
        <f t="shared" si="112"/>
        <v>0</v>
      </c>
      <c r="AJ188" s="150">
        <f t="shared" si="112"/>
        <v>0</v>
      </c>
      <c r="AK188" s="150">
        <f t="shared" si="112"/>
        <v>0</v>
      </c>
      <c r="AL188" s="150">
        <f t="shared" si="112"/>
        <v>20446362.829999998</v>
      </c>
      <c r="AM188" s="150">
        <f t="shared" si="112"/>
        <v>20241897.829999998</v>
      </c>
      <c r="AN188" s="150">
        <f t="shared" si="112"/>
        <v>204465</v>
      </c>
      <c r="AO188" s="150">
        <f t="shared" si="112"/>
        <v>0</v>
      </c>
      <c r="AP188" s="150">
        <f t="shared" si="112"/>
        <v>3800000</v>
      </c>
      <c r="AQ188" s="150">
        <f t="shared" si="112"/>
        <v>3762000</v>
      </c>
      <c r="AR188" s="150">
        <f t="shared" si="112"/>
        <v>38000</v>
      </c>
      <c r="AS188" s="150">
        <f t="shared" si="112"/>
        <v>0</v>
      </c>
      <c r="AT188" s="150">
        <f t="shared" si="113"/>
        <v>0</v>
      </c>
      <c r="AU188" s="150">
        <f t="shared" si="113"/>
        <v>0</v>
      </c>
      <c r="AV188" s="150">
        <f t="shared" si="113"/>
        <v>0</v>
      </c>
      <c r="AW188" s="150">
        <f t="shared" si="113"/>
        <v>0</v>
      </c>
      <c r="AX188" s="150">
        <f t="shared" si="113"/>
        <v>3800000</v>
      </c>
      <c r="AY188" s="150">
        <f t="shared" si="113"/>
        <v>3762000</v>
      </c>
      <c r="AZ188" s="150">
        <f t="shared" si="113"/>
        <v>38000</v>
      </c>
      <c r="BA188" s="150">
        <f t="shared" si="113"/>
        <v>0</v>
      </c>
      <c r="BB188" s="103">
        <v>0</v>
      </c>
      <c r="BC188" s="103">
        <v>0</v>
      </c>
    </row>
    <row r="189" spans="1:55" s="120" customFormat="1" ht="30" hidden="1" x14ac:dyDescent="0.25">
      <c r="A189" s="146" t="s">
        <v>471</v>
      </c>
      <c r="B189" s="12">
        <v>51</v>
      </c>
      <c r="C189" s="12">
        <v>0</v>
      </c>
      <c r="D189" s="63" t="s">
        <v>737</v>
      </c>
      <c r="E189" s="12">
        <v>851</v>
      </c>
      <c r="F189" s="62"/>
      <c r="G189" s="62"/>
      <c r="H189" s="62" t="s">
        <v>738</v>
      </c>
      <c r="I189" s="63"/>
      <c r="J189" s="77">
        <f t="shared" si="112"/>
        <v>11852348.51</v>
      </c>
      <c r="K189" s="77">
        <f t="shared" si="112"/>
        <v>11733824.51</v>
      </c>
      <c r="L189" s="77">
        <f t="shared" si="112"/>
        <v>118524</v>
      </c>
      <c r="M189" s="77">
        <f t="shared" si="112"/>
        <v>0</v>
      </c>
      <c r="N189" s="77">
        <f t="shared" si="112"/>
        <v>1978696.45</v>
      </c>
      <c r="O189" s="77">
        <f t="shared" si="112"/>
        <v>1958910</v>
      </c>
      <c r="P189" s="77">
        <f t="shared" si="112"/>
        <v>19786.45</v>
      </c>
      <c r="Q189" s="77">
        <f t="shared" si="112"/>
        <v>0</v>
      </c>
      <c r="R189" s="77">
        <f t="shared" si="112"/>
        <v>13831044.959999999</v>
      </c>
      <c r="S189" s="77">
        <f t="shared" si="112"/>
        <v>13692734.51</v>
      </c>
      <c r="T189" s="77">
        <f t="shared" si="112"/>
        <v>138310.45000000001</v>
      </c>
      <c r="U189" s="77">
        <f t="shared" si="112"/>
        <v>0</v>
      </c>
      <c r="V189" s="77">
        <f t="shared" si="112"/>
        <v>0</v>
      </c>
      <c r="W189" s="77">
        <f t="shared" si="112"/>
        <v>0</v>
      </c>
      <c r="X189" s="77">
        <f t="shared" si="112"/>
        <v>0</v>
      </c>
      <c r="Y189" s="77">
        <f t="shared" si="112"/>
        <v>0</v>
      </c>
      <c r="Z189" s="77">
        <f t="shared" si="112"/>
        <v>13831044.959999999</v>
      </c>
      <c r="AA189" s="77">
        <f t="shared" si="112"/>
        <v>13692734.51</v>
      </c>
      <c r="AB189" s="77">
        <f t="shared" si="112"/>
        <v>138310.45000000001</v>
      </c>
      <c r="AC189" s="77">
        <f t="shared" si="112"/>
        <v>0</v>
      </c>
      <c r="AD189" s="77">
        <f t="shared" si="112"/>
        <v>20446362.829999998</v>
      </c>
      <c r="AE189" s="77">
        <f t="shared" si="112"/>
        <v>20241897.829999998</v>
      </c>
      <c r="AF189" s="77">
        <f t="shared" si="112"/>
        <v>204465</v>
      </c>
      <c r="AG189" s="77">
        <f t="shared" si="112"/>
        <v>0</v>
      </c>
      <c r="AH189" s="77">
        <f t="shared" si="112"/>
        <v>0</v>
      </c>
      <c r="AI189" s="77">
        <f t="shared" si="112"/>
        <v>0</v>
      </c>
      <c r="AJ189" s="77">
        <f t="shared" si="112"/>
        <v>0</v>
      </c>
      <c r="AK189" s="77">
        <f t="shared" si="112"/>
        <v>0</v>
      </c>
      <c r="AL189" s="77">
        <f t="shared" si="112"/>
        <v>20446362.829999998</v>
      </c>
      <c r="AM189" s="77">
        <f t="shared" si="112"/>
        <v>20241897.829999998</v>
      </c>
      <c r="AN189" s="77">
        <f t="shared" si="112"/>
        <v>204465</v>
      </c>
      <c r="AO189" s="77">
        <f t="shared" si="112"/>
        <v>0</v>
      </c>
      <c r="AP189" s="77">
        <f t="shared" si="112"/>
        <v>3800000</v>
      </c>
      <c r="AQ189" s="77">
        <f t="shared" si="112"/>
        <v>3762000</v>
      </c>
      <c r="AR189" s="77">
        <f t="shared" si="112"/>
        <v>38000</v>
      </c>
      <c r="AS189" s="77">
        <f t="shared" si="112"/>
        <v>0</v>
      </c>
      <c r="AT189" s="77">
        <f t="shared" si="113"/>
        <v>0</v>
      </c>
      <c r="AU189" s="77">
        <f t="shared" si="113"/>
        <v>0</v>
      </c>
      <c r="AV189" s="77">
        <f t="shared" si="113"/>
        <v>0</v>
      </c>
      <c r="AW189" s="77">
        <f t="shared" si="113"/>
        <v>0</v>
      </c>
      <c r="AX189" s="77">
        <f t="shared" si="113"/>
        <v>3800000</v>
      </c>
      <c r="AY189" s="77">
        <f t="shared" si="113"/>
        <v>3762000</v>
      </c>
      <c r="AZ189" s="77">
        <f t="shared" si="113"/>
        <v>38000</v>
      </c>
      <c r="BA189" s="77">
        <f t="shared" si="113"/>
        <v>0</v>
      </c>
      <c r="BB189" s="103">
        <v>0</v>
      </c>
      <c r="BC189" s="103">
        <v>0</v>
      </c>
    </row>
    <row r="190" spans="1:55" s="120" customFormat="1" ht="30" hidden="1" x14ac:dyDescent="0.25">
      <c r="A190" s="27" t="s">
        <v>452</v>
      </c>
      <c r="B190" s="12">
        <v>51</v>
      </c>
      <c r="C190" s="12">
        <v>0</v>
      </c>
      <c r="D190" s="63" t="s">
        <v>737</v>
      </c>
      <c r="E190" s="12">
        <v>851</v>
      </c>
      <c r="F190" s="62"/>
      <c r="G190" s="62"/>
      <c r="H190" s="62" t="s">
        <v>738</v>
      </c>
      <c r="I190" s="63" t="s">
        <v>453</v>
      </c>
      <c r="J190" s="77">
        <f t="shared" si="112"/>
        <v>11852348.51</v>
      </c>
      <c r="K190" s="77">
        <f t="shared" si="112"/>
        <v>11733824.51</v>
      </c>
      <c r="L190" s="77">
        <f t="shared" si="112"/>
        <v>118524</v>
      </c>
      <c r="M190" s="77">
        <f t="shared" si="112"/>
        <v>0</v>
      </c>
      <c r="N190" s="77">
        <f t="shared" si="112"/>
        <v>1978696.45</v>
      </c>
      <c r="O190" s="77">
        <f t="shared" si="112"/>
        <v>1958910</v>
      </c>
      <c r="P190" s="77">
        <f t="shared" si="112"/>
        <v>19786.45</v>
      </c>
      <c r="Q190" s="77">
        <f t="shared" si="112"/>
        <v>0</v>
      </c>
      <c r="R190" s="77">
        <f t="shared" si="112"/>
        <v>13831044.959999999</v>
      </c>
      <c r="S190" s="77">
        <f t="shared" si="112"/>
        <v>13692734.51</v>
      </c>
      <c r="T190" s="77">
        <f t="shared" si="112"/>
        <v>138310.45000000001</v>
      </c>
      <c r="U190" s="77">
        <f t="shared" si="112"/>
        <v>0</v>
      </c>
      <c r="V190" s="77">
        <f t="shared" si="112"/>
        <v>0</v>
      </c>
      <c r="W190" s="77">
        <f t="shared" si="112"/>
        <v>0</v>
      </c>
      <c r="X190" s="77">
        <f t="shared" si="112"/>
        <v>0</v>
      </c>
      <c r="Y190" s="77">
        <f t="shared" si="112"/>
        <v>0</v>
      </c>
      <c r="Z190" s="77">
        <f t="shared" si="112"/>
        <v>13831044.959999999</v>
      </c>
      <c r="AA190" s="77">
        <f t="shared" si="112"/>
        <v>13692734.51</v>
      </c>
      <c r="AB190" s="77">
        <f t="shared" si="112"/>
        <v>138310.45000000001</v>
      </c>
      <c r="AC190" s="77">
        <f t="shared" si="112"/>
        <v>0</v>
      </c>
      <c r="AD190" s="77">
        <f t="shared" si="112"/>
        <v>20446362.829999998</v>
      </c>
      <c r="AE190" s="77">
        <f t="shared" si="112"/>
        <v>20241897.829999998</v>
      </c>
      <c r="AF190" s="77">
        <f t="shared" si="112"/>
        <v>204465</v>
      </c>
      <c r="AG190" s="77">
        <f t="shared" si="112"/>
        <v>0</v>
      </c>
      <c r="AH190" s="77">
        <f t="shared" si="112"/>
        <v>0</v>
      </c>
      <c r="AI190" s="77">
        <f t="shared" si="112"/>
        <v>0</v>
      </c>
      <c r="AJ190" s="77">
        <f t="shared" si="112"/>
        <v>0</v>
      </c>
      <c r="AK190" s="77">
        <f t="shared" si="112"/>
        <v>0</v>
      </c>
      <c r="AL190" s="77">
        <f t="shared" si="112"/>
        <v>20446362.829999998</v>
      </c>
      <c r="AM190" s="77">
        <f t="shared" si="112"/>
        <v>20241897.829999998</v>
      </c>
      <c r="AN190" s="77">
        <f t="shared" si="112"/>
        <v>204465</v>
      </c>
      <c r="AO190" s="77">
        <f t="shared" si="112"/>
        <v>0</v>
      </c>
      <c r="AP190" s="77">
        <f t="shared" si="112"/>
        <v>3800000</v>
      </c>
      <c r="AQ190" s="77">
        <f t="shared" si="112"/>
        <v>3762000</v>
      </c>
      <c r="AR190" s="77">
        <f t="shared" si="112"/>
        <v>38000</v>
      </c>
      <c r="AS190" s="77">
        <f t="shared" si="112"/>
        <v>0</v>
      </c>
      <c r="AT190" s="77">
        <f t="shared" si="113"/>
        <v>0</v>
      </c>
      <c r="AU190" s="77">
        <f t="shared" si="113"/>
        <v>0</v>
      </c>
      <c r="AV190" s="77">
        <f t="shared" si="113"/>
        <v>0</v>
      </c>
      <c r="AW190" s="77">
        <f t="shared" si="113"/>
        <v>0</v>
      </c>
      <c r="AX190" s="77">
        <f t="shared" si="113"/>
        <v>3800000</v>
      </c>
      <c r="AY190" s="77">
        <f t="shared" si="113"/>
        <v>3762000</v>
      </c>
      <c r="AZ190" s="77">
        <f t="shared" si="113"/>
        <v>38000</v>
      </c>
      <c r="BA190" s="77">
        <f t="shared" si="113"/>
        <v>0</v>
      </c>
      <c r="BB190" s="103">
        <v>0</v>
      </c>
      <c r="BC190" s="103">
        <v>0</v>
      </c>
    </row>
    <row r="191" spans="1:55" s="120" customFormat="1" hidden="1" x14ac:dyDescent="0.25">
      <c r="A191" s="27" t="s">
        <v>454</v>
      </c>
      <c r="B191" s="12">
        <v>51</v>
      </c>
      <c r="C191" s="12">
        <v>0</v>
      </c>
      <c r="D191" s="63" t="s">
        <v>737</v>
      </c>
      <c r="E191" s="12">
        <v>851</v>
      </c>
      <c r="F191" s="62"/>
      <c r="G191" s="62"/>
      <c r="H191" s="62" t="s">
        <v>738</v>
      </c>
      <c r="I191" s="63" t="s">
        <v>455</v>
      </c>
      <c r="J191" s="77">
        <f>'3.ВС'!J175</f>
        <v>11852348.51</v>
      </c>
      <c r="K191" s="77">
        <f>'3.ВС'!K175</f>
        <v>11733824.51</v>
      </c>
      <c r="L191" s="77">
        <f>'3.ВС'!L175</f>
        <v>118524</v>
      </c>
      <c r="M191" s="77">
        <f>'3.ВС'!M175</f>
        <v>0</v>
      </c>
      <c r="N191" s="77">
        <f>'3.ВС'!N175</f>
        <v>1978696.45</v>
      </c>
      <c r="O191" s="77">
        <f>'3.ВС'!O175</f>
        <v>1958910</v>
      </c>
      <c r="P191" s="77">
        <f>'3.ВС'!P175</f>
        <v>19786.45</v>
      </c>
      <c r="Q191" s="77">
        <f>'3.ВС'!Q175</f>
        <v>0</v>
      </c>
      <c r="R191" s="77">
        <f>'3.ВС'!R175</f>
        <v>13831044.959999999</v>
      </c>
      <c r="S191" s="77">
        <f>'3.ВС'!S175</f>
        <v>13692734.51</v>
      </c>
      <c r="T191" s="77">
        <f>'3.ВС'!T175</f>
        <v>138310.45000000001</v>
      </c>
      <c r="U191" s="77">
        <f>'3.ВС'!U175</f>
        <v>0</v>
      </c>
      <c r="V191" s="77">
        <f>'3.ВС'!V175</f>
        <v>0</v>
      </c>
      <c r="W191" s="77">
        <f>'3.ВС'!W175</f>
        <v>0</v>
      </c>
      <c r="X191" s="77">
        <f>'3.ВС'!X175</f>
        <v>0</v>
      </c>
      <c r="Y191" s="77">
        <f>'3.ВС'!Y175</f>
        <v>0</v>
      </c>
      <c r="Z191" s="77">
        <f>'3.ВС'!Z175</f>
        <v>13831044.959999999</v>
      </c>
      <c r="AA191" s="77">
        <f>'3.ВС'!AA175</f>
        <v>13692734.51</v>
      </c>
      <c r="AB191" s="77">
        <f>'3.ВС'!AB175</f>
        <v>138310.45000000001</v>
      </c>
      <c r="AC191" s="77">
        <f>'3.ВС'!AC175</f>
        <v>0</v>
      </c>
      <c r="AD191" s="77">
        <f>'3.ВС'!AD175</f>
        <v>20446362.829999998</v>
      </c>
      <c r="AE191" s="77">
        <f>'3.ВС'!AE175</f>
        <v>20241897.829999998</v>
      </c>
      <c r="AF191" s="77">
        <f>'3.ВС'!AF175</f>
        <v>204465</v>
      </c>
      <c r="AG191" s="77">
        <f>'3.ВС'!AG175</f>
        <v>0</v>
      </c>
      <c r="AH191" s="77">
        <f>'3.ВС'!AH175</f>
        <v>0</v>
      </c>
      <c r="AI191" s="77">
        <f>'3.ВС'!AI175</f>
        <v>0</v>
      </c>
      <c r="AJ191" s="77">
        <f>'3.ВС'!AJ175</f>
        <v>0</v>
      </c>
      <c r="AK191" s="77">
        <f>'3.ВС'!AK175</f>
        <v>0</v>
      </c>
      <c r="AL191" s="77">
        <f>'3.ВС'!AL175</f>
        <v>20446362.829999998</v>
      </c>
      <c r="AM191" s="77">
        <f>'3.ВС'!AM175</f>
        <v>20241897.829999998</v>
      </c>
      <c r="AN191" s="77">
        <f>'3.ВС'!AN175</f>
        <v>204465</v>
      </c>
      <c r="AO191" s="77">
        <f>'3.ВС'!AO175</f>
        <v>0</v>
      </c>
      <c r="AP191" s="77">
        <f>'3.ВС'!AP175</f>
        <v>3800000</v>
      </c>
      <c r="AQ191" s="77">
        <f>'3.ВС'!AQ175</f>
        <v>3762000</v>
      </c>
      <c r="AR191" s="77">
        <f>'3.ВС'!AR175</f>
        <v>38000</v>
      </c>
      <c r="AS191" s="77">
        <f>'3.ВС'!AS175</f>
        <v>0</v>
      </c>
      <c r="AT191" s="77">
        <f>'3.ВС'!AT175</f>
        <v>0</v>
      </c>
      <c r="AU191" s="77">
        <f>'3.ВС'!AU175</f>
        <v>0</v>
      </c>
      <c r="AV191" s="77">
        <f>'3.ВС'!AV175</f>
        <v>0</v>
      </c>
      <c r="AW191" s="77">
        <f>'3.ВС'!AW175</f>
        <v>0</v>
      </c>
      <c r="AX191" s="77">
        <f>'3.ВС'!AX175</f>
        <v>3800000</v>
      </c>
      <c r="AY191" s="77">
        <f>'3.ВС'!AY175</f>
        <v>3762000</v>
      </c>
      <c r="AZ191" s="77">
        <f>'3.ВС'!AZ175</f>
        <v>38000</v>
      </c>
      <c r="BA191" s="77">
        <f>'3.ВС'!BA175</f>
        <v>0</v>
      </c>
      <c r="BB191" s="103">
        <v>0</v>
      </c>
      <c r="BC191" s="103">
        <v>0</v>
      </c>
    </row>
    <row r="192" spans="1:55" s="11" customFormat="1" hidden="1" x14ac:dyDescent="0.25">
      <c r="A192" s="146" t="s">
        <v>739</v>
      </c>
      <c r="B192" s="12">
        <v>51</v>
      </c>
      <c r="C192" s="12">
        <v>0</v>
      </c>
      <c r="D192" s="63" t="s">
        <v>740</v>
      </c>
      <c r="E192" s="12"/>
      <c r="F192" s="62"/>
      <c r="G192" s="62"/>
      <c r="H192" s="62"/>
      <c r="I192" s="62"/>
      <c r="J192" s="150">
        <f t="shared" ref="J192:BA192" si="114">J193</f>
        <v>0</v>
      </c>
      <c r="K192" s="150">
        <f t="shared" si="114"/>
        <v>0</v>
      </c>
      <c r="L192" s="150">
        <f t="shared" si="114"/>
        <v>0</v>
      </c>
      <c r="M192" s="150">
        <f t="shared" si="114"/>
        <v>0</v>
      </c>
      <c r="N192" s="150">
        <f t="shared" si="114"/>
        <v>0</v>
      </c>
      <c r="O192" s="150">
        <f t="shared" si="114"/>
        <v>0</v>
      </c>
      <c r="P192" s="150">
        <f t="shared" si="114"/>
        <v>0</v>
      </c>
      <c r="Q192" s="150">
        <f t="shared" si="114"/>
        <v>0</v>
      </c>
      <c r="R192" s="150">
        <f t="shared" si="114"/>
        <v>0</v>
      </c>
      <c r="S192" s="150">
        <f t="shared" si="114"/>
        <v>0</v>
      </c>
      <c r="T192" s="150">
        <f t="shared" si="114"/>
        <v>0</v>
      </c>
      <c r="U192" s="150">
        <f t="shared" si="114"/>
        <v>0</v>
      </c>
      <c r="V192" s="150">
        <f t="shared" si="114"/>
        <v>0</v>
      </c>
      <c r="W192" s="150">
        <f t="shared" si="114"/>
        <v>0</v>
      </c>
      <c r="X192" s="150">
        <f t="shared" si="114"/>
        <v>0</v>
      </c>
      <c r="Y192" s="150">
        <f t="shared" si="114"/>
        <v>0</v>
      </c>
      <c r="Z192" s="150">
        <f t="shared" si="114"/>
        <v>0</v>
      </c>
      <c r="AA192" s="150">
        <f t="shared" si="114"/>
        <v>0</v>
      </c>
      <c r="AB192" s="150">
        <f t="shared" si="114"/>
        <v>0</v>
      </c>
      <c r="AC192" s="150">
        <f t="shared" si="114"/>
        <v>0</v>
      </c>
      <c r="AD192" s="150">
        <f t="shared" si="114"/>
        <v>0</v>
      </c>
      <c r="AE192" s="150">
        <f t="shared" si="114"/>
        <v>0</v>
      </c>
      <c r="AF192" s="150">
        <f t="shared" si="114"/>
        <v>0</v>
      </c>
      <c r="AG192" s="150">
        <f t="shared" si="114"/>
        <v>0</v>
      </c>
      <c r="AH192" s="150">
        <f t="shared" si="114"/>
        <v>0</v>
      </c>
      <c r="AI192" s="150">
        <f t="shared" si="114"/>
        <v>0</v>
      </c>
      <c r="AJ192" s="150">
        <f t="shared" si="114"/>
        <v>0</v>
      </c>
      <c r="AK192" s="150">
        <f t="shared" si="114"/>
        <v>0</v>
      </c>
      <c r="AL192" s="150">
        <f t="shared" si="114"/>
        <v>0</v>
      </c>
      <c r="AM192" s="150">
        <f t="shared" si="114"/>
        <v>0</v>
      </c>
      <c r="AN192" s="150">
        <f t="shared" si="114"/>
        <v>0</v>
      </c>
      <c r="AO192" s="150">
        <f t="shared" si="114"/>
        <v>0</v>
      </c>
      <c r="AP192" s="150">
        <f t="shared" si="114"/>
        <v>0</v>
      </c>
      <c r="AQ192" s="150">
        <f t="shared" si="114"/>
        <v>0</v>
      </c>
      <c r="AR192" s="150">
        <f t="shared" si="114"/>
        <v>0</v>
      </c>
      <c r="AS192" s="150">
        <f t="shared" si="114"/>
        <v>0</v>
      </c>
      <c r="AT192" s="150">
        <f t="shared" si="114"/>
        <v>0</v>
      </c>
      <c r="AU192" s="150">
        <f t="shared" si="114"/>
        <v>0</v>
      </c>
      <c r="AV192" s="150">
        <f t="shared" si="114"/>
        <v>0</v>
      </c>
      <c r="AW192" s="150">
        <f t="shared" si="114"/>
        <v>0</v>
      </c>
      <c r="AX192" s="150">
        <f t="shared" si="114"/>
        <v>0</v>
      </c>
      <c r="AY192" s="150">
        <f t="shared" si="114"/>
        <v>0</v>
      </c>
      <c r="AZ192" s="150">
        <f t="shared" si="114"/>
        <v>0</v>
      </c>
      <c r="BA192" s="150">
        <f t="shared" si="114"/>
        <v>0</v>
      </c>
      <c r="BB192" s="103">
        <v>0</v>
      </c>
      <c r="BC192" s="103">
        <v>0</v>
      </c>
    </row>
    <row r="193" spans="1:55" s="11" customFormat="1" hidden="1" x14ac:dyDescent="0.25">
      <c r="A193" s="148" t="s">
        <v>325</v>
      </c>
      <c r="B193" s="12">
        <v>51</v>
      </c>
      <c r="C193" s="12">
        <v>0</v>
      </c>
      <c r="D193" s="63" t="s">
        <v>740</v>
      </c>
      <c r="E193" s="12">
        <v>851</v>
      </c>
      <c r="F193" s="62"/>
      <c r="G193" s="62"/>
      <c r="H193" s="62"/>
      <c r="I193" s="62"/>
      <c r="J193" s="150">
        <f t="shared" ref="J193:BA193" si="115">J194+J197</f>
        <v>0</v>
      </c>
      <c r="K193" s="150">
        <f t="shared" si="115"/>
        <v>0</v>
      </c>
      <c r="L193" s="150">
        <f t="shared" si="115"/>
        <v>0</v>
      </c>
      <c r="M193" s="150">
        <f t="shared" si="115"/>
        <v>0</v>
      </c>
      <c r="N193" s="150">
        <f t="shared" si="115"/>
        <v>0</v>
      </c>
      <c r="O193" s="150">
        <f t="shared" si="115"/>
        <v>0</v>
      </c>
      <c r="P193" s="150">
        <f t="shared" si="115"/>
        <v>0</v>
      </c>
      <c r="Q193" s="150">
        <f t="shared" si="115"/>
        <v>0</v>
      </c>
      <c r="R193" s="150">
        <f t="shared" si="115"/>
        <v>0</v>
      </c>
      <c r="S193" s="150">
        <f t="shared" si="115"/>
        <v>0</v>
      </c>
      <c r="T193" s="150">
        <f t="shared" si="115"/>
        <v>0</v>
      </c>
      <c r="U193" s="150">
        <f t="shared" si="115"/>
        <v>0</v>
      </c>
      <c r="V193" s="150">
        <f t="shared" si="115"/>
        <v>0</v>
      </c>
      <c r="W193" s="150">
        <f t="shared" si="115"/>
        <v>0</v>
      </c>
      <c r="X193" s="150">
        <f t="shared" si="115"/>
        <v>0</v>
      </c>
      <c r="Y193" s="150">
        <f t="shared" si="115"/>
        <v>0</v>
      </c>
      <c r="Z193" s="150">
        <f t="shared" si="115"/>
        <v>0</v>
      </c>
      <c r="AA193" s="150">
        <f t="shared" si="115"/>
        <v>0</v>
      </c>
      <c r="AB193" s="150">
        <f t="shared" si="115"/>
        <v>0</v>
      </c>
      <c r="AC193" s="150">
        <f t="shared" si="115"/>
        <v>0</v>
      </c>
      <c r="AD193" s="150">
        <f t="shared" si="115"/>
        <v>0</v>
      </c>
      <c r="AE193" s="150">
        <f t="shared" si="115"/>
        <v>0</v>
      </c>
      <c r="AF193" s="150">
        <f t="shared" si="115"/>
        <v>0</v>
      </c>
      <c r="AG193" s="150">
        <f t="shared" si="115"/>
        <v>0</v>
      </c>
      <c r="AH193" s="150">
        <f t="shared" si="115"/>
        <v>0</v>
      </c>
      <c r="AI193" s="150">
        <f t="shared" si="115"/>
        <v>0</v>
      </c>
      <c r="AJ193" s="150">
        <f t="shared" si="115"/>
        <v>0</v>
      </c>
      <c r="AK193" s="150">
        <f t="shared" si="115"/>
        <v>0</v>
      </c>
      <c r="AL193" s="150">
        <f t="shared" si="115"/>
        <v>0</v>
      </c>
      <c r="AM193" s="150">
        <f t="shared" si="115"/>
        <v>0</v>
      </c>
      <c r="AN193" s="150">
        <f t="shared" si="115"/>
        <v>0</v>
      </c>
      <c r="AO193" s="150">
        <f t="shared" si="115"/>
        <v>0</v>
      </c>
      <c r="AP193" s="150">
        <f t="shared" si="115"/>
        <v>0</v>
      </c>
      <c r="AQ193" s="150">
        <f t="shared" si="115"/>
        <v>0</v>
      </c>
      <c r="AR193" s="150">
        <f t="shared" si="115"/>
        <v>0</v>
      </c>
      <c r="AS193" s="150">
        <f t="shared" si="115"/>
        <v>0</v>
      </c>
      <c r="AT193" s="150">
        <f t="shared" si="115"/>
        <v>0</v>
      </c>
      <c r="AU193" s="150">
        <f t="shared" si="115"/>
        <v>0</v>
      </c>
      <c r="AV193" s="150">
        <f t="shared" si="115"/>
        <v>0</v>
      </c>
      <c r="AW193" s="150">
        <f t="shared" si="115"/>
        <v>0</v>
      </c>
      <c r="AX193" s="150">
        <f t="shared" si="115"/>
        <v>0</v>
      </c>
      <c r="AY193" s="150">
        <f t="shared" si="115"/>
        <v>0</v>
      </c>
      <c r="AZ193" s="150">
        <f t="shared" si="115"/>
        <v>0</v>
      </c>
      <c r="BA193" s="150">
        <f t="shared" si="115"/>
        <v>0</v>
      </c>
      <c r="BB193" s="103">
        <v>0</v>
      </c>
      <c r="BC193" s="103">
        <v>0</v>
      </c>
    </row>
    <row r="194" spans="1:55" s="11" customFormat="1" ht="30" hidden="1" x14ac:dyDescent="0.25">
      <c r="A194" s="61" t="s">
        <v>462</v>
      </c>
      <c r="B194" s="12">
        <v>51</v>
      </c>
      <c r="C194" s="12">
        <v>0</v>
      </c>
      <c r="D194" s="63" t="s">
        <v>740</v>
      </c>
      <c r="E194" s="12">
        <v>851</v>
      </c>
      <c r="F194" s="63" t="s">
        <v>375</v>
      </c>
      <c r="G194" s="63" t="s">
        <v>399</v>
      </c>
      <c r="H194" s="63" t="s">
        <v>741</v>
      </c>
      <c r="I194" s="63"/>
      <c r="J194" s="150">
        <f t="shared" ref="J194:AT195" si="116">J195</f>
        <v>0</v>
      </c>
      <c r="K194" s="150">
        <f t="shared" si="116"/>
        <v>0</v>
      </c>
      <c r="L194" s="150">
        <f t="shared" si="116"/>
        <v>0</v>
      </c>
      <c r="M194" s="150">
        <f t="shared" si="116"/>
        <v>0</v>
      </c>
      <c r="N194" s="150">
        <f t="shared" si="116"/>
        <v>0</v>
      </c>
      <c r="O194" s="150">
        <f t="shared" si="116"/>
        <v>0</v>
      </c>
      <c r="P194" s="150">
        <f t="shared" si="116"/>
        <v>0</v>
      </c>
      <c r="Q194" s="150">
        <f t="shared" si="116"/>
        <v>0</v>
      </c>
      <c r="R194" s="150">
        <f t="shared" si="116"/>
        <v>0</v>
      </c>
      <c r="S194" s="150">
        <f t="shared" si="116"/>
        <v>0</v>
      </c>
      <c r="T194" s="150">
        <f t="shared" si="116"/>
        <v>0</v>
      </c>
      <c r="U194" s="150">
        <f t="shared" si="116"/>
        <v>0</v>
      </c>
      <c r="V194" s="150">
        <f t="shared" si="116"/>
        <v>0</v>
      </c>
      <c r="W194" s="150">
        <f t="shared" si="116"/>
        <v>0</v>
      </c>
      <c r="X194" s="150">
        <f t="shared" si="116"/>
        <v>0</v>
      </c>
      <c r="Y194" s="150">
        <f t="shared" si="116"/>
        <v>0</v>
      </c>
      <c r="Z194" s="150">
        <f t="shared" si="116"/>
        <v>0</v>
      </c>
      <c r="AA194" s="150">
        <f t="shared" si="116"/>
        <v>0</v>
      </c>
      <c r="AB194" s="150">
        <f t="shared" si="116"/>
        <v>0</v>
      </c>
      <c r="AC194" s="150">
        <f t="shared" si="116"/>
        <v>0</v>
      </c>
      <c r="AD194" s="150">
        <f t="shared" si="116"/>
        <v>0</v>
      </c>
      <c r="AE194" s="150">
        <f t="shared" si="116"/>
        <v>0</v>
      </c>
      <c r="AF194" s="150">
        <f t="shared" si="116"/>
        <v>0</v>
      </c>
      <c r="AG194" s="150">
        <f t="shared" si="116"/>
        <v>0</v>
      </c>
      <c r="AH194" s="150">
        <f t="shared" si="116"/>
        <v>0</v>
      </c>
      <c r="AI194" s="150">
        <f t="shared" si="116"/>
        <v>0</v>
      </c>
      <c r="AJ194" s="150">
        <f t="shared" si="116"/>
        <v>0</v>
      </c>
      <c r="AK194" s="150">
        <f t="shared" si="116"/>
        <v>0</v>
      </c>
      <c r="AL194" s="150">
        <f t="shared" si="116"/>
        <v>0</v>
      </c>
      <c r="AM194" s="150">
        <f t="shared" si="116"/>
        <v>0</v>
      </c>
      <c r="AN194" s="150">
        <f t="shared" si="116"/>
        <v>0</v>
      </c>
      <c r="AO194" s="150">
        <f t="shared" si="116"/>
        <v>0</v>
      </c>
      <c r="AP194" s="150">
        <f t="shared" si="116"/>
        <v>0</v>
      </c>
      <c r="AQ194" s="150">
        <f t="shared" si="116"/>
        <v>0</v>
      </c>
      <c r="AR194" s="150">
        <f t="shared" si="116"/>
        <v>0</v>
      </c>
      <c r="AS194" s="150">
        <f t="shared" si="116"/>
        <v>0</v>
      </c>
      <c r="AT194" s="150">
        <f t="shared" si="116"/>
        <v>0</v>
      </c>
      <c r="AU194" s="150">
        <f t="shared" ref="AT194:BA195" si="117">AU195</f>
        <v>0</v>
      </c>
      <c r="AV194" s="150">
        <f t="shared" si="117"/>
        <v>0</v>
      </c>
      <c r="AW194" s="150">
        <f t="shared" si="117"/>
        <v>0</v>
      </c>
      <c r="AX194" s="150">
        <f t="shared" si="117"/>
        <v>0</v>
      </c>
      <c r="AY194" s="150">
        <f t="shared" si="117"/>
        <v>0</v>
      </c>
      <c r="AZ194" s="150">
        <f t="shared" si="117"/>
        <v>0</v>
      </c>
      <c r="BA194" s="150">
        <f t="shared" si="117"/>
        <v>0</v>
      </c>
      <c r="BB194" s="103">
        <v>0</v>
      </c>
      <c r="BC194" s="103">
        <v>0</v>
      </c>
    </row>
    <row r="195" spans="1:55" s="11" customFormat="1" ht="30" hidden="1" x14ac:dyDescent="0.25">
      <c r="A195" s="61" t="s">
        <v>452</v>
      </c>
      <c r="B195" s="12">
        <v>51</v>
      </c>
      <c r="C195" s="12">
        <v>0</v>
      </c>
      <c r="D195" s="63" t="s">
        <v>740</v>
      </c>
      <c r="E195" s="12">
        <v>851</v>
      </c>
      <c r="F195" s="63" t="s">
        <v>375</v>
      </c>
      <c r="G195" s="63" t="s">
        <v>399</v>
      </c>
      <c r="H195" s="63" t="s">
        <v>741</v>
      </c>
      <c r="I195" s="63" t="s">
        <v>453</v>
      </c>
      <c r="J195" s="150">
        <f t="shared" si="116"/>
        <v>0</v>
      </c>
      <c r="K195" s="150">
        <f t="shared" si="116"/>
        <v>0</v>
      </c>
      <c r="L195" s="150">
        <f t="shared" si="116"/>
        <v>0</v>
      </c>
      <c r="M195" s="150">
        <f t="shared" si="116"/>
        <v>0</v>
      </c>
      <c r="N195" s="150">
        <f t="shared" si="116"/>
        <v>0</v>
      </c>
      <c r="O195" s="150">
        <f t="shared" si="116"/>
        <v>0</v>
      </c>
      <c r="P195" s="150">
        <f t="shared" si="116"/>
        <v>0</v>
      </c>
      <c r="Q195" s="150">
        <f t="shared" si="116"/>
        <v>0</v>
      </c>
      <c r="R195" s="150">
        <f t="shared" si="116"/>
        <v>0</v>
      </c>
      <c r="S195" s="150">
        <f t="shared" si="116"/>
        <v>0</v>
      </c>
      <c r="T195" s="150">
        <f t="shared" si="116"/>
        <v>0</v>
      </c>
      <c r="U195" s="150">
        <f t="shared" si="116"/>
        <v>0</v>
      </c>
      <c r="V195" s="150">
        <f t="shared" si="116"/>
        <v>0</v>
      </c>
      <c r="W195" s="150">
        <f t="shared" si="116"/>
        <v>0</v>
      </c>
      <c r="X195" s="150">
        <f t="shared" si="116"/>
        <v>0</v>
      </c>
      <c r="Y195" s="150">
        <f t="shared" si="116"/>
        <v>0</v>
      </c>
      <c r="Z195" s="150">
        <f t="shared" si="116"/>
        <v>0</v>
      </c>
      <c r="AA195" s="150">
        <f t="shared" si="116"/>
        <v>0</v>
      </c>
      <c r="AB195" s="150">
        <f t="shared" si="116"/>
        <v>0</v>
      </c>
      <c r="AC195" s="150">
        <f t="shared" si="116"/>
        <v>0</v>
      </c>
      <c r="AD195" s="150">
        <f t="shared" si="116"/>
        <v>0</v>
      </c>
      <c r="AE195" s="150">
        <f t="shared" si="116"/>
        <v>0</v>
      </c>
      <c r="AF195" s="150">
        <f t="shared" si="116"/>
        <v>0</v>
      </c>
      <c r="AG195" s="150">
        <f t="shared" si="116"/>
        <v>0</v>
      </c>
      <c r="AH195" s="150">
        <f t="shared" si="116"/>
        <v>0</v>
      </c>
      <c r="AI195" s="150">
        <f t="shared" si="116"/>
        <v>0</v>
      </c>
      <c r="AJ195" s="150">
        <f t="shared" si="116"/>
        <v>0</v>
      </c>
      <c r="AK195" s="150">
        <f t="shared" si="116"/>
        <v>0</v>
      </c>
      <c r="AL195" s="150">
        <f t="shared" si="116"/>
        <v>0</v>
      </c>
      <c r="AM195" s="150">
        <f t="shared" si="116"/>
        <v>0</v>
      </c>
      <c r="AN195" s="150">
        <f t="shared" si="116"/>
        <v>0</v>
      </c>
      <c r="AO195" s="150">
        <f t="shared" si="116"/>
        <v>0</v>
      </c>
      <c r="AP195" s="150">
        <f t="shared" si="116"/>
        <v>0</v>
      </c>
      <c r="AQ195" s="150">
        <f t="shared" si="116"/>
        <v>0</v>
      </c>
      <c r="AR195" s="150">
        <f t="shared" si="116"/>
        <v>0</v>
      </c>
      <c r="AS195" s="150">
        <f t="shared" si="116"/>
        <v>0</v>
      </c>
      <c r="AT195" s="150">
        <f t="shared" si="117"/>
        <v>0</v>
      </c>
      <c r="AU195" s="150">
        <f t="shared" si="117"/>
        <v>0</v>
      </c>
      <c r="AV195" s="150">
        <f t="shared" si="117"/>
        <v>0</v>
      </c>
      <c r="AW195" s="150">
        <f t="shared" si="117"/>
        <v>0</v>
      </c>
      <c r="AX195" s="150">
        <f t="shared" si="117"/>
        <v>0</v>
      </c>
      <c r="AY195" s="150">
        <f t="shared" si="117"/>
        <v>0</v>
      </c>
      <c r="AZ195" s="150">
        <f t="shared" si="117"/>
        <v>0</v>
      </c>
      <c r="BA195" s="150">
        <f t="shared" si="117"/>
        <v>0</v>
      </c>
      <c r="BB195" s="103">
        <v>0</v>
      </c>
      <c r="BC195" s="103">
        <v>0</v>
      </c>
    </row>
    <row r="196" spans="1:55" s="11" customFormat="1" hidden="1" x14ac:dyDescent="0.25">
      <c r="A196" s="61" t="s">
        <v>454</v>
      </c>
      <c r="B196" s="12">
        <v>51</v>
      </c>
      <c r="C196" s="12">
        <v>0</v>
      </c>
      <c r="D196" s="63" t="s">
        <v>740</v>
      </c>
      <c r="E196" s="12">
        <v>851</v>
      </c>
      <c r="F196" s="63" t="s">
        <v>375</v>
      </c>
      <c r="G196" s="63" t="s">
        <v>399</v>
      </c>
      <c r="H196" s="63" t="s">
        <v>741</v>
      </c>
      <c r="I196" s="63" t="s">
        <v>455</v>
      </c>
      <c r="J196" s="150">
        <f>'3.ВС'!J172</f>
        <v>0</v>
      </c>
      <c r="K196" s="150">
        <f>'3.ВС'!K172</f>
        <v>0</v>
      </c>
      <c r="L196" s="150">
        <f>'3.ВС'!L172</f>
        <v>0</v>
      </c>
      <c r="M196" s="150">
        <f>'3.ВС'!M172</f>
        <v>0</v>
      </c>
      <c r="N196" s="150">
        <f>'3.ВС'!N172</f>
        <v>0</v>
      </c>
      <c r="O196" s="150">
        <f>'3.ВС'!O172</f>
        <v>0</v>
      </c>
      <c r="P196" s="150">
        <f>'3.ВС'!P172</f>
        <v>0</v>
      </c>
      <c r="Q196" s="150">
        <f>'3.ВС'!Q172</f>
        <v>0</v>
      </c>
      <c r="R196" s="150">
        <f>'3.ВС'!R172</f>
        <v>0</v>
      </c>
      <c r="S196" s="150">
        <f>'3.ВС'!S172</f>
        <v>0</v>
      </c>
      <c r="T196" s="150">
        <f>'3.ВС'!T172</f>
        <v>0</v>
      </c>
      <c r="U196" s="150">
        <f>'3.ВС'!U172</f>
        <v>0</v>
      </c>
      <c r="V196" s="150">
        <f>'3.ВС'!V172</f>
        <v>0</v>
      </c>
      <c r="W196" s="150">
        <f>'3.ВС'!W172</f>
        <v>0</v>
      </c>
      <c r="X196" s="150">
        <f>'3.ВС'!X172</f>
        <v>0</v>
      </c>
      <c r="Y196" s="150">
        <f>'3.ВС'!Y172</f>
        <v>0</v>
      </c>
      <c r="Z196" s="150">
        <f>'3.ВС'!Z172</f>
        <v>0</v>
      </c>
      <c r="AA196" s="150">
        <f>'3.ВС'!AA172</f>
        <v>0</v>
      </c>
      <c r="AB196" s="150">
        <f>'3.ВС'!AB172</f>
        <v>0</v>
      </c>
      <c r="AC196" s="150">
        <f>'3.ВС'!AC172</f>
        <v>0</v>
      </c>
      <c r="AD196" s="150">
        <f>'3.ВС'!AD172</f>
        <v>0</v>
      </c>
      <c r="AE196" s="150">
        <f>'3.ВС'!AE172</f>
        <v>0</v>
      </c>
      <c r="AF196" s="150">
        <f>'3.ВС'!AF172</f>
        <v>0</v>
      </c>
      <c r="AG196" s="150">
        <f>'3.ВС'!AG172</f>
        <v>0</v>
      </c>
      <c r="AH196" s="150">
        <f>'3.ВС'!AH172</f>
        <v>0</v>
      </c>
      <c r="AI196" s="150">
        <f>'3.ВС'!AI172</f>
        <v>0</v>
      </c>
      <c r="AJ196" s="150">
        <f>'3.ВС'!AJ172</f>
        <v>0</v>
      </c>
      <c r="AK196" s="150">
        <f>'3.ВС'!AK172</f>
        <v>0</v>
      </c>
      <c r="AL196" s="150">
        <f>'3.ВС'!AL172</f>
        <v>0</v>
      </c>
      <c r="AM196" s="150">
        <f>'3.ВС'!AM172</f>
        <v>0</v>
      </c>
      <c r="AN196" s="150">
        <f>'3.ВС'!AN172</f>
        <v>0</v>
      </c>
      <c r="AO196" s="150">
        <f>'3.ВС'!AO172</f>
        <v>0</v>
      </c>
      <c r="AP196" s="150">
        <f>'3.ВС'!AP172</f>
        <v>0</v>
      </c>
      <c r="AQ196" s="150">
        <f>'3.ВС'!AQ172</f>
        <v>0</v>
      </c>
      <c r="AR196" s="150">
        <f>'3.ВС'!AR172</f>
        <v>0</v>
      </c>
      <c r="AS196" s="150">
        <f>'3.ВС'!AS172</f>
        <v>0</v>
      </c>
      <c r="AT196" s="150">
        <f>'3.ВС'!AT172</f>
        <v>0</v>
      </c>
      <c r="AU196" s="150">
        <f>'3.ВС'!AU172</f>
        <v>0</v>
      </c>
      <c r="AV196" s="150">
        <f>'3.ВС'!AV172</f>
        <v>0</v>
      </c>
      <c r="AW196" s="150">
        <f>'3.ВС'!AW172</f>
        <v>0</v>
      </c>
      <c r="AX196" s="150">
        <f>'3.ВС'!AX172</f>
        <v>0</v>
      </c>
      <c r="AY196" s="150">
        <f>'3.ВС'!AY172</f>
        <v>0</v>
      </c>
      <c r="AZ196" s="150">
        <f>'3.ВС'!AZ172</f>
        <v>0</v>
      </c>
      <c r="BA196" s="150">
        <f>'3.ВС'!BA172</f>
        <v>0</v>
      </c>
      <c r="BB196" s="103">
        <v>0</v>
      </c>
      <c r="BC196" s="103">
        <v>0</v>
      </c>
    </row>
    <row r="197" spans="1:55" s="120" customFormat="1" ht="30" hidden="1" x14ac:dyDescent="0.25">
      <c r="A197" s="146" t="s">
        <v>471</v>
      </c>
      <c r="B197" s="12">
        <v>51</v>
      </c>
      <c r="C197" s="12">
        <v>0</v>
      </c>
      <c r="D197" s="63" t="s">
        <v>740</v>
      </c>
      <c r="E197" s="12">
        <v>851</v>
      </c>
      <c r="F197" s="62"/>
      <c r="G197" s="62"/>
      <c r="H197" s="62" t="s">
        <v>738</v>
      </c>
      <c r="I197" s="63"/>
      <c r="J197" s="77">
        <f t="shared" ref="J197:AT198" si="118">J198</f>
        <v>0</v>
      </c>
      <c r="K197" s="77">
        <f t="shared" si="118"/>
        <v>0</v>
      </c>
      <c r="L197" s="77">
        <f t="shared" si="118"/>
        <v>0</v>
      </c>
      <c r="M197" s="77">
        <f t="shared" si="118"/>
        <v>0</v>
      </c>
      <c r="N197" s="77">
        <f t="shared" si="118"/>
        <v>0</v>
      </c>
      <c r="O197" s="77">
        <f t="shared" si="118"/>
        <v>0</v>
      </c>
      <c r="P197" s="77">
        <f t="shared" si="118"/>
        <v>0</v>
      </c>
      <c r="Q197" s="77">
        <f t="shared" si="118"/>
        <v>0</v>
      </c>
      <c r="R197" s="77">
        <f t="shared" si="118"/>
        <v>0</v>
      </c>
      <c r="S197" s="77">
        <f t="shared" si="118"/>
        <v>0</v>
      </c>
      <c r="T197" s="77">
        <f t="shared" si="118"/>
        <v>0</v>
      </c>
      <c r="U197" s="77">
        <f t="shared" si="118"/>
        <v>0</v>
      </c>
      <c r="V197" s="77">
        <f t="shared" si="118"/>
        <v>0</v>
      </c>
      <c r="W197" s="77">
        <f t="shared" si="118"/>
        <v>0</v>
      </c>
      <c r="X197" s="77">
        <f t="shared" si="118"/>
        <v>0</v>
      </c>
      <c r="Y197" s="77">
        <f t="shared" si="118"/>
        <v>0</v>
      </c>
      <c r="Z197" s="77">
        <f t="shared" si="118"/>
        <v>0</v>
      </c>
      <c r="AA197" s="77">
        <f t="shared" si="118"/>
        <v>0</v>
      </c>
      <c r="AB197" s="77">
        <f t="shared" si="118"/>
        <v>0</v>
      </c>
      <c r="AC197" s="77">
        <f t="shared" si="118"/>
        <v>0</v>
      </c>
      <c r="AD197" s="77">
        <f t="shared" si="118"/>
        <v>0</v>
      </c>
      <c r="AE197" s="77">
        <f t="shared" si="118"/>
        <v>0</v>
      </c>
      <c r="AF197" s="77">
        <f t="shared" si="118"/>
        <v>0</v>
      </c>
      <c r="AG197" s="77">
        <f t="shared" si="118"/>
        <v>0</v>
      </c>
      <c r="AH197" s="77">
        <f t="shared" si="118"/>
        <v>0</v>
      </c>
      <c r="AI197" s="77">
        <f t="shared" si="118"/>
        <v>0</v>
      </c>
      <c r="AJ197" s="77">
        <f t="shared" si="118"/>
        <v>0</v>
      </c>
      <c r="AK197" s="77">
        <f t="shared" si="118"/>
        <v>0</v>
      </c>
      <c r="AL197" s="77">
        <f t="shared" si="118"/>
        <v>0</v>
      </c>
      <c r="AM197" s="77">
        <f t="shared" si="118"/>
        <v>0</v>
      </c>
      <c r="AN197" s="77">
        <f t="shared" si="118"/>
        <v>0</v>
      </c>
      <c r="AO197" s="77">
        <f t="shared" si="118"/>
        <v>0</v>
      </c>
      <c r="AP197" s="77">
        <f t="shared" si="118"/>
        <v>0</v>
      </c>
      <c r="AQ197" s="77">
        <f t="shared" si="118"/>
        <v>0</v>
      </c>
      <c r="AR197" s="77">
        <f t="shared" si="118"/>
        <v>0</v>
      </c>
      <c r="AS197" s="77">
        <f t="shared" si="118"/>
        <v>0</v>
      </c>
      <c r="AT197" s="77">
        <f t="shared" si="118"/>
        <v>0</v>
      </c>
      <c r="AU197" s="77">
        <f t="shared" ref="AT197:BA198" si="119">AU198</f>
        <v>0</v>
      </c>
      <c r="AV197" s="77">
        <f t="shared" si="119"/>
        <v>0</v>
      </c>
      <c r="AW197" s="77">
        <f t="shared" si="119"/>
        <v>0</v>
      </c>
      <c r="AX197" s="77">
        <f t="shared" si="119"/>
        <v>0</v>
      </c>
      <c r="AY197" s="77">
        <f t="shared" si="119"/>
        <v>0</v>
      </c>
      <c r="AZ197" s="77">
        <f t="shared" si="119"/>
        <v>0</v>
      </c>
      <c r="BA197" s="77">
        <f t="shared" si="119"/>
        <v>0</v>
      </c>
      <c r="BB197" s="103">
        <v>0</v>
      </c>
      <c r="BC197" s="103">
        <v>0</v>
      </c>
    </row>
    <row r="198" spans="1:55" s="120" customFormat="1" ht="30" hidden="1" x14ac:dyDescent="0.25">
      <c r="A198" s="27" t="s">
        <v>452</v>
      </c>
      <c r="B198" s="12">
        <v>51</v>
      </c>
      <c r="C198" s="12">
        <v>0</v>
      </c>
      <c r="D198" s="63" t="s">
        <v>740</v>
      </c>
      <c r="E198" s="12">
        <v>851</v>
      </c>
      <c r="F198" s="62"/>
      <c r="G198" s="62"/>
      <c r="H198" s="62" t="s">
        <v>738</v>
      </c>
      <c r="I198" s="63" t="s">
        <v>453</v>
      </c>
      <c r="J198" s="77">
        <f t="shared" si="118"/>
        <v>0</v>
      </c>
      <c r="K198" s="77">
        <f t="shared" si="118"/>
        <v>0</v>
      </c>
      <c r="L198" s="77">
        <f t="shared" si="118"/>
        <v>0</v>
      </c>
      <c r="M198" s="77">
        <f t="shared" si="118"/>
        <v>0</v>
      </c>
      <c r="N198" s="77">
        <f t="shared" si="118"/>
        <v>0</v>
      </c>
      <c r="O198" s="77">
        <f t="shared" si="118"/>
        <v>0</v>
      </c>
      <c r="P198" s="77">
        <f t="shared" si="118"/>
        <v>0</v>
      </c>
      <c r="Q198" s="77">
        <f t="shared" si="118"/>
        <v>0</v>
      </c>
      <c r="R198" s="77">
        <f t="shared" si="118"/>
        <v>0</v>
      </c>
      <c r="S198" s="77">
        <f t="shared" si="118"/>
        <v>0</v>
      </c>
      <c r="T198" s="77">
        <f t="shared" si="118"/>
        <v>0</v>
      </c>
      <c r="U198" s="77">
        <f t="shared" si="118"/>
        <v>0</v>
      </c>
      <c r="V198" s="77">
        <f t="shared" si="118"/>
        <v>0</v>
      </c>
      <c r="W198" s="77">
        <f t="shared" si="118"/>
        <v>0</v>
      </c>
      <c r="X198" s="77">
        <f t="shared" si="118"/>
        <v>0</v>
      </c>
      <c r="Y198" s="77">
        <f t="shared" si="118"/>
        <v>0</v>
      </c>
      <c r="Z198" s="77">
        <f t="shared" si="118"/>
        <v>0</v>
      </c>
      <c r="AA198" s="77">
        <f t="shared" si="118"/>
        <v>0</v>
      </c>
      <c r="AB198" s="77">
        <f t="shared" si="118"/>
        <v>0</v>
      </c>
      <c r="AC198" s="77">
        <f t="shared" si="118"/>
        <v>0</v>
      </c>
      <c r="AD198" s="77">
        <f t="shared" si="118"/>
        <v>0</v>
      </c>
      <c r="AE198" s="77">
        <f t="shared" si="118"/>
        <v>0</v>
      </c>
      <c r="AF198" s="77">
        <f t="shared" si="118"/>
        <v>0</v>
      </c>
      <c r="AG198" s="77">
        <f t="shared" si="118"/>
        <v>0</v>
      </c>
      <c r="AH198" s="77">
        <f t="shared" si="118"/>
        <v>0</v>
      </c>
      <c r="AI198" s="77">
        <f t="shared" si="118"/>
        <v>0</v>
      </c>
      <c r="AJ198" s="77">
        <f t="shared" si="118"/>
        <v>0</v>
      </c>
      <c r="AK198" s="77">
        <f t="shared" si="118"/>
        <v>0</v>
      </c>
      <c r="AL198" s="77">
        <f t="shared" si="118"/>
        <v>0</v>
      </c>
      <c r="AM198" s="77">
        <f t="shared" si="118"/>
        <v>0</v>
      </c>
      <c r="AN198" s="77">
        <f t="shared" si="118"/>
        <v>0</v>
      </c>
      <c r="AO198" s="77">
        <f t="shared" si="118"/>
        <v>0</v>
      </c>
      <c r="AP198" s="77">
        <f t="shared" si="118"/>
        <v>0</v>
      </c>
      <c r="AQ198" s="77">
        <f t="shared" si="118"/>
        <v>0</v>
      </c>
      <c r="AR198" s="77">
        <f t="shared" si="118"/>
        <v>0</v>
      </c>
      <c r="AS198" s="77">
        <f t="shared" si="118"/>
        <v>0</v>
      </c>
      <c r="AT198" s="77">
        <f t="shared" si="119"/>
        <v>0</v>
      </c>
      <c r="AU198" s="77">
        <f t="shared" si="119"/>
        <v>0</v>
      </c>
      <c r="AV198" s="77">
        <f t="shared" si="119"/>
        <v>0</v>
      </c>
      <c r="AW198" s="77">
        <f t="shared" si="119"/>
        <v>0</v>
      </c>
      <c r="AX198" s="77">
        <f t="shared" si="119"/>
        <v>0</v>
      </c>
      <c r="AY198" s="77">
        <f t="shared" si="119"/>
        <v>0</v>
      </c>
      <c r="AZ198" s="77">
        <f t="shared" si="119"/>
        <v>0</v>
      </c>
      <c r="BA198" s="77">
        <f t="shared" si="119"/>
        <v>0</v>
      </c>
      <c r="BB198" s="103">
        <v>0</v>
      </c>
      <c r="BC198" s="103">
        <v>0</v>
      </c>
    </row>
    <row r="199" spans="1:55" s="120" customFormat="1" hidden="1" x14ac:dyDescent="0.25">
      <c r="A199" s="27" t="s">
        <v>454</v>
      </c>
      <c r="B199" s="12">
        <v>51</v>
      </c>
      <c r="C199" s="12">
        <v>0</v>
      </c>
      <c r="D199" s="63" t="s">
        <v>740</v>
      </c>
      <c r="E199" s="12">
        <v>851</v>
      </c>
      <c r="F199" s="62"/>
      <c r="G199" s="62"/>
      <c r="H199" s="62" t="s">
        <v>738</v>
      </c>
      <c r="I199" s="63" t="s">
        <v>455</v>
      </c>
      <c r="J199" s="77">
        <f>'3.ВС'!J178</f>
        <v>0</v>
      </c>
      <c r="K199" s="77">
        <f>'3.ВС'!K178</f>
        <v>0</v>
      </c>
      <c r="L199" s="77">
        <f>'3.ВС'!L178</f>
        <v>0</v>
      </c>
      <c r="M199" s="77">
        <f>'3.ВС'!M178</f>
        <v>0</v>
      </c>
      <c r="N199" s="77">
        <f>'3.ВС'!N178</f>
        <v>0</v>
      </c>
      <c r="O199" s="77">
        <f>'3.ВС'!O178</f>
        <v>0</v>
      </c>
      <c r="P199" s="77">
        <f>'3.ВС'!P178</f>
        <v>0</v>
      </c>
      <c r="Q199" s="77">
        <f>'3.ВС'!Q178</f>
        <v>0</v>
      </c>
      <c r="R199" s="77">
        <f>'3.ВС'!R178</f>
        <v>0</v>
      </c>
      <c r="S199" s="77">
        <f>'3.ВС'!S178</f>
        <v>0</v>
      </c>
      <c r="T199" s="77">
        <f>'3.ВС'!T178</f>
        <v>0</v>
      </c>
      <c r="U199" s="77">
        <f>'3.ВС'!U178</f>
        <v>0</v>
      </c>
      <c r="V199" s="77">
        <f>'3.ВС'!V178</f>
        <v>0</v>
      </c>
      <c r="W199" s="77">
        <f>'3.ВС'!W178</f>
        <v>0</v>
      </c>
      <c r="X199" s="77">
        <f>'3.ВС'!X178</f>
        <v>0</v>
      </c>
      <c r="Y199" s="77">
        <f>'3.ВС'!Y178</f>
        <v>0</v>
      </c>
      <c r="Z199" s="77">
        <f>'3.ВС'!Z178</f>
        <v>0</v>
      </c>
      <c r="AA199" s="77">
        <f>'3.ВС'!AA178</f>
        <v>0</v>
      </c>
      <c r="AB199" s="77">
        <f>'3.ВС'!AB178</f>
        <v>0</v>
      </c>
      <c r="AC199" s="77">
        <f>'3.ВС'!AC178</f>
        <v>0</v>
      </c>
      <c r="AD199" s="77">
        <f>'3.ВС'!AD178</f>
        <v>0</v>
      </c>
      <c r="AE199" s="77">
        <f>'3.ВС'!AE178</f>
        <v>0</v>
      </c>
      <c r="AF199" s="77">
        <f>'3.ВС'!AF178</f>
        <v>0</v>
      </c>
      <c r="AG199" s="77">
        <f>'3.ВС'!AG178</f>
        <v>0</v>
      </c>
      <c r="AH199" s="77">
        <f>'3.ВС'!AH178</f>
        <v>0</v>
      </c>
      <c r="AI199" s="77">
        <f>'3.ВС'!AI178</f>
        <v>0</v>
      </c>
      <c r="AJ199" s="77">
        <f>'3.ВС'!AJ178</f>
        <v>0</v>
      </c>
      <c r="AK199" s="77">
        <f>'3.ВС'!AK178</f>
        <v>0</v>
      </c>
      <c r="AL199" s="77">
        <f>'3.ВС'!AL178</f>
        <v>0</v>
      </c>
      <c r="AM199" s="77">
        <f>'3.ВС'!AM178</f>
        <v>0</v>
      </c>
      <c r="AN199" s="77">
        <f>'3.ВС'!AN178</f>
        <v>0</v>
      </c>
      <c r="AO199" s="77">
        <f>'3.ВС'!AO178</f>
        <v>0</v>
      </c>
      <c r="AP199" s="77">
        <f>'3.ВС'!AP178</f>
        <v>0</v>
      </c>
      <c r="AQ199" s="77">
        <f>'3.ВС'!AQ178</f>
        <v>0</v>
      </c>
      <c r="AR199" s="77">
        <f>'3.ВС'!AR178</f>
        <v>0</v>
      </c>
      <c r="AS199" s="77">
        <f>'3.ВС'!AS178</f>
        <v>0</v>
      </c>
      <c r="AT199" s="77">
        <f>'3.ВС'!AT178</f>
        <v>0</v>
      </c>
      <c r="AU199" s="77">
        <f>'3.ВС'!AU178</f>
        <v>0</v>
      </c>
      <c r="AV199" s="77">
        <f>'3.ВС'!AV178</f>
        <v>0</v>
      </c>
      <c r="AW199" s="77">
        <f>'3.ВС'!AW178</f>
        <v>0</v>
      </c>
      <c r="AX199" s="77">
        <f>'3.ВС'!AX178</f>
        <v>0</v>
      </c>
      <c r="AY199" s="77">
        <f>'3.ВС'!AY178</f>
        <v>0</v>
      </c>
      <c r="AZ199" s="77">
        <f>'3.ВС'!AZ178</f>
        <v>0</v>
      </c>
      <c r="BA199" s="77">
        <f>'3.ВС'!BA178</f>
        <v>0</v>
      </c>
      <c r="BB199" s="103">
        <v>0</v>
      </c>
      <c r="BC199" s="103">
        <v>0</v>
      </c>
    </row>
    <row r="200" spans="1:55" s="11" customFormat="1" x14ac:dyDescent="0.25">
      <c r="A200" s="148" t="s">
        <v>742</v>
      </c>
      <c r="B200" s="12">
        <v>51</v>
      </c>
      <c r="C200" s="12">
        <v>2</v>
      </c>
      <c r="D200" s="62"/>
      <c r="E200" s="12"/>
      <c r="F200" s="63"/>
      <c r="G200" s="62"/>
      <c r="H200" s="62"/>
      <c r="I200" s="63"/>
      <c r="J200" s="77">
        <f>J201+J206+J239+J244+J249</f>
        <v>26759998</v>
      </c>
      <c r="K200" s="77">
        <f t="shared" ref="K200:BA200" si="120">K201+K206+K239+K244+K249</f>
        <v>5348044</v>
      </c>
      <c r="L200" s="77">
        <f t="shared" si="120"/>
        <v>15811954</v>
      </c>
      <c r="M200" s="77">
        <f t="shared" si="120"/>
        <v>5600000</v>
      </c>
      <c r="N200" s="77">
        <f t="shared" si="120"/>
        <v>3220216</v>
      </c>
      <c r="O200" s="77">
        <f t="shared" si="120"/>
        <v>106383</v>
      </c>
      <c r="P200" s="77">
        <f t="shared" si="120"/>
        <v>3113833</v>
      </c>
      <c r="Q200" s="77">
        <f t="shared" si="120"/>
        <v>0</v>
      </c>
      <c r="R200" s="77">
        <f t="shared" si="120"/>
        <v>29980214</v>
      </c>
      <c r="S200" s="77">
        <f t="shared" si="120"/>
        <v>5454427</v>
      </c>
      <c r="T200" s="77">
        <f t="shared" si="120"/>
        <v>18925787</v>
      </c>
      <c r="U200" s="77">
        <f t="shared" si="120"/>
        <v>5600000</v>
      </c>
      <c r="V200" s="77">
        <f t="shared" si="120"/>
        <v>984333</v>
      </c>
      <c r="W200" s="77">
        <f t="shared" si="120"/>
        <v>0</v>
      </c>
      <c r="X200" s="77">
        <f t="shared" si="120"/>
        <v>984333</v>
      </c>
      <c r="Y200" s="77">
        <f t="shared" si="120"/>
        <v>0</v>
      </c>
      <c r="Z200" s="77">
        <f t="shared" si="120"/>
        <v>30964547</v>
      </c>
      <c r="AA200" s="77">
        <f t="shared" si="120"/>
        <v>5454427</v>
      </c>
      <c r="AB200" s="77">
        <f t="shared" si="120"/>
        <v>19910120</v>
      </c>
      <c r="AC200" s="77">
        <f t="shared" si="120"/>
        <v>5600000</v>
      </c>
      <c r="AD200" s="77">
        <f t="shared" si="120"/>
        <v>20871119.800000001</v>
      </c>
      <c r="AE200" s="77">
        <f t="shared" si="120"/>
        <v>2866208</v>
      </c>
      <c r="AF200" s="77">
        <f t="shared" si="120"/>
        <v>12404911.800000001</v>
      </c>
      <c r="AG200" s="77">
        <f t="shared" si="120"/>
        <v>5600000</v>
      </c>
      <c r="AH200" s="77">
        <f t="shared" si="120"/>
        <v>-0.8</v>
      </c>
      <c r="AI200" s="77">
        <f t="shared" si="120"/>
        <v>0</v>
      </c>
      <c r="AJ200" s="77">
        <f t="shared" si="120"/>
        <v>-0.8</v>
      </c>
      <c r="AK200" s="77">
        <f t="shared" si="120"/>
        <v>0</v>
      </c>
      <c r="AL200" s="77">
        <f t="shared" si="120"/>
        <v>20871119</v>
      </c>
      <c r="AM200" s="77">
        <f t="shared" si="120"/>
        <v>2866208</v>
      </c>
      <c r="AN200" s="77">
        <f t="shared" si="120"/>
        <v>12404911</v>
      </c>
      <c r="AO200" s="77">
        <f t="shared" si="120"/>
        <v>5600000</v>
      </c>
      <c r="AP200" s="77">
        <f t="shared" si="120"/>
        <v>18653684</v>
      </c>
      <c r="AQ200" s="77">
        <f t="shared" si="120"/>
        <v>706634</v>
      </c>
      <c r="AR200" s="77">
        <f t="shared" si="120"/>
        <v>12347050</v>
      </c>
      <c r="AS200" s="77">
        <f t="shared" si="120"/>
        <v>5600000</v>
      </c>
      <c r="AT200" s="77">
        <f t="shared" si="120"/>
        <v>-1</v>
      </c>
      <c r="AU200" s="77">
        <f t="shared" si="120"/>
        <v>0</v>
      </c>
      <c r="AV200" s="77">
        <f t="shared" si="120"/>
        <v>-1</v>
      </c>
      <c r="AW200" s="77">
        <f t="shared" si="120"/>
        <v>0</v>
      </c>
      <c r="AX200" s="77">
        <f t="shared" si="120"/>
        <v>18653683</v>
      </c>
      <c r="AY200" s="77">
        <f t="shared" si="120"/>
        <v>706634</v>
      </c>
      <c r="AZ200" s="77">
        <f t="shared" si="120"/>
        <v>12347049</v>
      </c>
      <c r="BA200" s="77">
        <f t="shared" si="120"/>
        <v>5600000</v>
      </c>
      <c r="BB200" s="103">
        <v>0</v>
      </c>
      <c r="BC200" s="103">
        <v>0</v>
      </c>
    </row>
    <row r="201" spans="1:55" s="11" customFormat="1" ht="30" hidden="1" x14ac:dyDescent="0.25">
      <c r="A201" s="148" t="s">
        <v>743</v>
      </c>
      <c r="B201" s="12">
        <v>51</v>
      </c>
      <c r="C201" s="12">
        <v>2</v>
      </c>
      <c r="D201" s="62" t="s">
        <v>379</v>
      </c>
      <c r="E201" s="12"/>
      <c r="F201" s="63"/>
      <c r="G201" s="62"/>
      <c r="H201" s="62"/>
      <c r="I201" s="63"/>
      <c r="J201" s="77">
        <f t="shared" ref="J201:AT204" si="121">J202</f>
        <v>122400</v>
      </c>
      <c r="K201" s="77">
        <f t="shared" si="121"/>
        <v>122400</v>
      </c>
      <c r="L201" s="77">
        <f t="shared" si="121"/>
        <v>0</v>
      </c>
      <c r="M201" s="77">
        <f t="shared" si="121"/>
        <v>0</v>
      </c>
      <c r="N201" s="77">
        <f t="shared" si="121"/>
        <v>0</v>
      </c>
      <c r="O201" s="77">
        <f t="shared" si="121"/>
        <v>0</v>
      </c>
      <c r="P201" s="77">
        <f t="shared" si="121"/>
        <v>0</v>
      </c>
      <c r="Q201" s="77">
        <f t="shared" si="121"/>
        <v>0</v>
      </c>
      <c r="R201" s="77">
        <f t="shared" si="121"/>
        <v>122400</v>
      </c>
      <c r="S201" s="77">
        <f t="shared" si="121"/>
        <v>122400</v>
      </c>
      <c r="T201" s="77">
        <f t="shared" si="121"/>
        <v>0</v>
      </c>
      <c r="U201" s="77">
        <f t="shared" si="121"/>
        <v>0</v>
      </c>
      <c r="V201" s="77">
        <f t="shared" si="121"/>
        <v>0</v>
      </c>
      <c r="W201" s="77">
        <f t="shared" si="121"/>
        <v>0</v>
      </c>
      <c r="X201" s="77">
        <f t="shared" si="121"/>
        <v>0</v>
      </c>
      <c r="Y201" s="77">
        <f t="shared" si="121"/>
        <v>0</v>
      </c>
      <c r="Z201" s="77">
        <f t="shared" si="121"/>
        <v>122400</v>
      </c>
      <c r="AA201" s="77">
        <f t="shared" si="121"/>
        <v>122400</v>
      </c>
      <c r="AB201" s="77">
        <f t="shared" si="121"/>
        <v>0</v>
      </c>
      <c r="AC201" s="77">
        <f t="shared" si="121"/>
        <v>0</v>
      </c>
      <c r="AD201" s="77">
        <f t="shared" si="121"/>
        <v>122400</v>
      </c>
      <c r="AE201" s="77">
        <f t="shared" si="121"/>
        <v>122400</v>
      </c>
      <c r="AF201" s="77">
        <f t="shared" si="121"/>
        <v>0</v>
      </c>
      <c r="AG201" s="77">
        <f t="shared" si="121"/>
        <v>0</v>
      </c>
      <c r="AH201" s="77">
        <f t="shared" si="121"/>
        <v>0</v>
      </c>
      <c r="AI201" s="77">
        <f t="shared" si="121"/>
        <v>0</v>
      </c>
      <c r="AJ201" s="77">
        <f t="shared" si="121"/>
        <v>0</v>
      </c>
      <c r="AK201" s="77">
        <f t="shared" si="121"/>
        <v>0</v>
      </c>
      <c r="AL201" s="77">
        <f t="shared" si="121"/>
        <v>122400</v>
      </c>
      <c r="AM201" s="77">
        <f t="shared" si="121"/>
        <v>122400</v>
      </c>
      <c r="AN201" s="77">
        <f t="shared" si="121"/>
        <v>0</v>
      </c>
      <c r="AO201" s="77">
        <f t="shared" si="121"/>
        <v>0</v>
      </c>
      <c r="AP201" s="77">
        <f t="shared" si="121"/>
        <v>122400</v>
      </c>
      <c r="AQ201" s="77">
        <f t="shared" si="121"/>
        <v>122400</v>
      </c>
      <c r="AR201" s="77">
        <f t="shared" si="121"/>
        <v>0</v>
      </c>
      <c r="AS201" s="77">
        <f t="shared" si="121"/>
        <v>0</v>
      </c>
      <c r="AT201" s="77">
        <f t="shared" si="121"/>
        <v>0</v>
      </c>
      <c r="AU201" s="77">
        <f t="shared" ref="AT201:BA204" si="122">AU202</f>
        <v>0</v>
      </c>
      <c r="AV201" s="77">
        <f t="shared" si="122"/>
        <v>0</v>
      </c>
      <c r="AW201" s="77">
        <f t="shared" si="122"/>
        <v>0</v>
      </c>
      <c r="AX201" s="77">
        <f t="shared" si="122"/>
        <v>122400</v>
      </c>
      <c r="AY201" s="77">
        <f t="shared" si="122"/>
        <v>122400</v>
      </c>
      <c r="AZ201" s="77">
        <f t="shared" si="122"/>
        <v>0</v>
      </c>
      <c r="BA201" s="77">
        <f t="shared" si="122"/>
        <v>0</v>
      </c>
      <c r="BB201" s="103">
        <v>0</v>
      </c>
      <c r="BC201" s="103">
        <v>0</v>
      </c>
    </row>
    <row r="202" spans="1:55" s="11" customFormat="1" hidden="1" x14ac:dyDescent="0.25">
      <c r="A202" s="148" t="s">
        <v>325</v>
      </c>
      <c r="B202" s="12">
        <v>51</v>
      </c>
      <c r="C202" s="12">
        <v>2</v>
      </c>
      <c r="D202" s="62" t="s">
        <v>379</v>
      </c>
      <c r="E202" s="12">
        <v>851</v>
      </c>
      <c r="F202" s="63"/>
      <c r="G202" s="62"/>
      <c r="H202" s="62"/>
      <c r="I202" s="63"/>
      <c r="J202" s="77">
        <f t="shared" si="121"/>
        <v>122400</v>
      </c>
      <c r="K202" s="77">
        <f t="shared" si="121"/>
        <v>122400</v>
      </c>
      <c r="L202" s="77">
        <f t="shared" si="121"/>
        <v>0</v>
      </c>
      <c r="M202" s="77">
        <f t="shared" si="121"/>
        <v>0</v>
      </c>
      <c r="N202" s="77">
        <f t="shared" si="121"/>
        <v>0</v>
      </c>
      <c r="O202" s="77">
        <f t="shared" si="121"/>
        <v>0</v>
      </c>
      <c r="P202" s="77">
        <f t="shared" si="121"/>
        <v>0</v>
      </c>
      <c r="Q202" s="77">
        <f t="shared" si="121"/>
        <v>0</v>
      </c>
      <c r="R202" s="77">
        <f t="shared" si="121"/>
        <v>122400</v>
      </c>
      <c r="S202" s="77">
        <f t="shared" si="121"/>
        <v>122400</v>
      </c>
      <c r="T202" s="77">
        <f t="shared" si="121"/>
        <v>0</v>
      </c>
      <c r="U202" s="77">
        <f t="shared" si="121"/>
        <v>0</v>
      </c>
      <c r="V202" s="77">
        <f t="shared" si="121"/>
        <v>0</v>
      </c>
      <c r="W202" s="77">
        <f t="shared" si="121"/>
        <v>0</v>
      </c>
      <c r="X202" s="77">
        <f t="shared" si="121"/>
        <v>0</v>
      </c>
      <c r="Y202" s="77">
        <f t="shared" si="121"/>
        <v>0</v>
      </c>
      <c r="Z202" s="77">
        <f t="shared" si="121"/>
        <v>122400</v>
      </c>
      <c r="AA202" s="77">
        <f t="shared" si="121"/>
        <v>122400</v>
      </c>
      <c r="AB202" s="77">
        <f t="shared" si="121"/>
        <v>0</v>
      </c>
      <c r="AC202" s="77">
        <f t="shared" si="121"/>
        <v>0</v>
      </c>
      <c r="AD202" s="77">
        <f t="shared" si="121"/>
        <v>122400</v>
      </c>
      <c r="AE202" s="77">
        <f t="shared" si="121"/>
        <v>122400</v>
      </c>
      <c r="AF202" s="77">
        <f t="shared" si="121"/>
        <v>0</v>
      </c>
      <c r="AG202" s="77">
        <f t="shared" si="121"/>
        <v>0</v>
      </c>
      <c r="AH202" s="77">
        <f t="shared" si="121"/>
        <v>0</v>
      </c>
      <c r="AI202" s="77">
        <f t="shared" si="121"/>
        <v>0</v>
      </c>
      <c r="AJ202" s="77">
        <f t="shared" si="121"/>
        <v>0</v>
      </c>
      <c r="AK202" s="77">
        <f t="shared" si="121"/>
        <v>0</v>
      </c>
      <c r="AL202" s="77">
        <f t="shared" si="121"/>
        <v>122400</v>
      </c>
      <c r="AM202" s="77">
        <f t="shared" si="121"/>
        <v>122400</v>
      </c>
      <c r="AN202" s="77">
        <f t="shared" si="121"/>
        <v>0</v>
      </c>
      <c r="AO202" s="77">
        <f t="shared" si="121"/>
        <v>0</v>
      </c>
      <c r="AP202" s="77">
        <f t="shared" si="121"/>
        <v>122400</v>
      </c>
      <c r="AQ202" s="77">
        <f t="shared" si="121"/>
        <v>122400</v>
      </c>
      <c r="AR202" s="77">
        <f t="shared" si="121"/>
        <v>0</v>
      </c>
      <c r="AS202" s="77">
        <f t="shared" si="121"/>
        <v>0</v>
      </c>
      <c r="AT202" s="77">
        <f t="shared" si="122"/>
        <v>0</v>
      </c>
      <c r="AU202" s="77">
        <f t="shared" si="122"/>
        <v>0</v>
      </c>
      <c r="AV202" s="77">
        <f t="shared" si="122"/>
        <v>0</v>
      </c>
      <c r="AW202" s="77">
        <f t="shared" si="122"/>
        <v>0</v>
      </c>
      <c r="AX202" s="77">
        <f t="shared" si="122"/>
        <v>122400</v>
      </c>
      <c r="AY202" s="77">
        <f t="shared" si="122"/>
        <v>122400</v>
      </c>
      <c r="AZ202" s="77">
        <f t="shared" si="122"/>
        <v>0</v>
      </c>
      <c r="BA202" s="77">
        <f t="shared" si="122"/>
        <v>0</v>
      </c>
      <c r="BB202" s="103">
        <v>0</v>
      </c>
      <c r="BC202" s="103">
        <v>0</v>
      </c>
    </row>
    <row r="203" spans="1:55" s="11" customFormat="1" ht="90" hidden="1" x14ac:dyDescent="0.25">
      <c r="A203" s="148" t="s">
        <v>495</v>
      </c>
      <c r="B203" s="12">
        <v>51</v>
      </c>
      <c r="C203" s="12">
        <v>2</v>
      </c>
      <c r="D203" s="63" t="s">
        <v>379</v>
      </c>
      <c r="E203" s="12">
        <v>851</v>
      </c>
      <c r="F203" s="63" t="s">
        <v>421</v>
      </c>
      <c r="G203" s="63" t="s">
        <v>328</v>
      </c>
      <c r="H203" s="63" t="s">
        <v>744</v>
      </c>
      <c r="I203" s="63"/>
      <c r="J203" s="77">
        <f t="shared" si="121"/>
        <v>122400</v>
      </c>
      <c r="K203" s="77">
        <f t="shared" si="121"/>
        <v>122400</v>
      </c>
      <c r="L203" s="77">
        <f t="shared" si="121"/>
        <v>0</v>
      </c>
      <c r="M203" s="77">
        <f t="shared" si="121"/>
        <v>0</v>
      </c>
      <c r="N203" s="77">
        <f t="shared" si="121"/>
        <v>0</v>
      </c>
      <c r="O203" s="77">
        <f t="shared" si="121"/>
        <v>0</v>
      </c>
      <c r="P203" s="77">
        <f t="shared" si="121"/>
        <v>0</v>
      </c>
      <c r="Q203" s="77">
        <f t="shared" si="121"/>
        <v>0</v>
      </c>
      <c r="R203" s="77">
        <f t="shared" si="121"/>
        <v>122400</v>
      </c>
      <c r="S203" s="77">
        <f t="shared" si="121"/>
        <v>122400</v>
      </c>
      <c r="T203" s="77">
        <f t="shared" si="121"/>
        <v>0</v>
      </c>
      <c r="U203" s="77">
        <f t="shared" si="121"/>
        <v>0</v>
      </c>
      <c r="V203" s="77">
        <f t="shared" si="121"/>
        <v>0</v>
      </c>
      <c r="W203" s="77">
        <f t="shared" si="121"/>
        <v>0</v>
      </c>
      <c r="X203" s="77">
        <f t="shared" si="121"/>
        <v>0</v>
      </c>
      <c r="Y203" s="77">
        <f t="shared" si="121"/>
        <v>0</v>
      </c>
      <c r="Z203" s="77">
        <f t="shared" si="121"/>
        <v>122400</v>
      </c>
      <c r="AA203" s="77">
        <f t="shared" si="121"/>
        <v>122400</v>
      </c>
      <c r="AB203" s="77">
        <f t="shared" si="121"/>
        <v>0</v>
      </c>
      <c r="AC203" s="77">
        <f t="shared" si="121"/>
        <v>0</v>
      </c>
      <c r="AD203" s="77">
        <f t="shared" si="121"/>
        <v>122400</v>
      </c>
      <c r="AE203" s="77">
        <f t="shared" si="121"/>
        <v>122400</v>
      </c>
      <c r="AF203" s="77">
        <f t="shared" si="121"/>
        <v>0</v>
      </c>
      <c r="AG203" s="77">
        <f t="shared" si="121"/>
        <v>0</v>
      </c>
      <c r="AH203" s="77">
        <f t="shared" si="121"/>
        <v>0</v>
      </c>
      <c r="AI203" s="77">
        <f t="shared" si="121"/>
        <v>0</v>
      </c>
      <c r="AJ203" s="77">
        <f t="shared" si="121"/>
        <v>0</v>
      </c>
      <c r="AK203" s="77">
        <f t="shared" si="121"/>
        <v>0</v>
      </c>
      <c r="AL203" s="77">
        <f t="shared" si="121"/>
        <v>122400</v>
      </c>
      <c r="AM203" s="77">
        <f t="shared" si="121"/>
        <v>122400</v>
      </c>
      <c r="AN203" s="77">
        <f t="shared" si="121"/>
        <v>0</v>
      </c>
      <c r="AO203" s="77">
        <f t="shared" si="121"/>
        <v>0</v>
      </c>
      <c r="AP203" s="77">
        <f t="shared" si="121"/>
        <v>122400</v>
      </c>
      <c r="AQ203" s="77">
        <f t="shared" si="121"/>
        <v>122400</v>
      </c>
      <c r="AR203" s="77">
        <f t="shared" si="121"/>
        <v>0</v>
      </c>
      <c r="AS203" s="77">
        <f t="shared" si="121"/>
        <v>0</v>
      </c>
      <c r="AT203" s="77">
        <f t="shared" si="122"/>
        <v>0</v>
      </c>
      <c r="AU203" s="77">
        <f t="shared" si="122"/>
        <v>0</v>
      </c>
      <c r="AV203" s="77">
        <f t="shared" si="122"/>
        <v>0</v>
      </c>
      <c r="AW203" s="77">
        <f t="shared" si="122"/>
        <v>0</v>
      </c>
      <c r="AX203" s="77">
        <f t="shared" si="122"/>
        <v>122400</v>
      </c>
      <c r="AY203" s="77">
        <f t="shared" si="122"/>
        <v>122400</v>
      </c>
      <c r="AZ203" s="77">
        <f t="shared" si="122"/>
        <v>0</v>
      </c>
      <c r="BA203" s="77">
        <f t="shared" si="122"/>
        <v>0</v>
      </c>
      <c r="BB203" s="103">
        <v>0</v>
      </c>
      <c r="BC203" s="103">
        <v>0</v>
      </c>
    </row>
    <row r="204" spans="1:55" s="11" customFormat="1" ht="45" hidden="1" x14ac:dyDescent="0.25">
      <c r="A204" s="27" t="s">
        <v>392</v>
      </c>
      <c r="B204" s="12">
        <v>51</v>
      </c>
      <c r="C204" s="12">
        <v>2</v>
      </c>
      <c r="D204" s="63" t="s">
        <v>379</v>
      </c>
      <c r="E204" s="12">
        <v>851</v>
      </c>
      <c r="F204" s="63" t="s">
        <v>421</v>
      </c>
      <c r="G204" s="63" t="s">
        <v>328</v>
      </c>
      <c r="H204" s="63" t="s">
        <v>744</v>
      </c>
      <c r="I204" s="63" t="s">
        <v>396</v>
      </c>
      <c r="J204" s="77">
        <f t="shared" si="121"/>
        <v>122400</v>
      </c>
      <c r="K204" s="77">
        <f t="shared" si="121"/>
        <v>122400</v>
      </c>
      <c r="L204" s="77">
        <f t="shared" si="121"/>
        <v>0</v>
      </c>
      <c r="M204" s="77">
        <f t="shared" si="121"/>
        <v>0</v>
      </c>
      <c r="N204" s="77">
        <f t="shared" si="121"/>
        <v>0</v>
      </c>
      <c r="O204" s="77">
        <f t="shared" si="121"/>
        <v>0</v>
      </c>
      <c r="P204" s="77">
        <f t="shared" si="121"/>
        <v>0</v>
      </c>
      <c r="Q204" s="77">
        <f t="shared" si="121"/>
        <v>0</v>
      </c>
      <c r="R204" s="77">
        <f t="shared" si="121"/>
        <v>122400</v>
      </c>
      <c r="S204" s="77">
        <f t="shared" si="121"/>
        <v>122400</v>
      </c>
      <c r="T204" s="77">
        <f t="shared" si="121"/>
        <v>0</v>
      </c>
      <c r="U204" s="77">
        <f t="shared" si="121"/>
        <v>0</v>
      </c>
      <c r="V204" s="77">
        <f t="shared" si="121"/>
        <v>0</v>
      </c>
      <c r="W204" s="77">
        <f t="shared" si="121"/>
        <v>0</v>
      </c>
      <c r="X204" s="77">
        <f t="shared" si="121"/>
        <v>0</v>
      </c>
      <c r="Y204" s="77">
        <f t="shared" si="121"/>
        <v>0</v>
      </c>
      <c r="Z204" s="77">
        <f t="shared" si="121"/>
        <v>122400</v>
      </c>
      <c r="AA204" s="77">
        <f t="shared" si="121"/>
        <v>122400</v>
      </c>
      <c r="AB204" s="77">
        <f t="shared" si="121"/>
        <v>0</v>
      </c>
      <c r="AC204" s="77">
        <f t="shared" si="121"/>
        <v>0</v>
      </c>
      <c r="AD204" s="77">
        <f t="shared" si="121"/>
        <v>122400</v>
      </c>
      <c r="AE204" s="77">
        <f t="shared" si="121"/>
        <v>122400</v>
      </c>
      <c r="AF204" s="77">
        <f t="shared" si="121"/>
        <v>0</v>
      </c>
      <c r="AG204" s="77">
        <f t="shared" si="121"/>
        <v>0</v>
      </c>
      <c r="AH204" s="77">
        <f t="shared" si="121"/>
        <v>0</v>
      </c>
      <c r="AI204" s="77">
        <f t="shared" si="121"/>
        <v>0</v>
      </c>
      <c r="AJ204" s="77">
        <f t="shared" si="121"/>
        <v>0</v>
      </c>
      <c r="AK204" s="77">
        <f t="shared" si="121"/>
        <v>0</v>
      </c>
      <c r="AL204" s="77">
        <f t="shared" si="121"/>
        <v>122400</v>
      </c>
      <c r="AM204" s="77">
        <f t="shared" si="121"/>
        <v>122400</v>
      </c>
      <c r="AN204" s="77">
        <f t="shared" si="121"/>
        <v>0</v>
      </c>
      <c r="AO204" s="77">
        <f t="shared" si="121"/>
        <v>0</v>
      </c>
      <c r="AP204" s="77">
        <f t="shared" si="121"/>
        <v>122400</v>
      </c>
      <c r="AQ204" s="77">
        <f t="shared" si="121"/>
        <v>122400</v>
      </c>
      <c r="AR204" s="77">
        <f t="shared" si="121"/>
        <v>0</v>
      </c>
      <c r="AS204" s="77">
        <f t="shared" si="121"/>
        <v>0</v>
      </c>
      <c r="AT204" s="77">
        <f t="shared" si="122"/>
        <v>0</v>
      </c>
      <c r="AU204" s="77">
        <f t="shared" si="122"/>
        <v>0</v>
      </c>
      <c r="AV204" s="77">
        <f t="shared" si="122"/>
        <v>0</v>
      </c>
      <c r="AW204" s="77">
        <f t="shared" si="122"/>
        <v>0</v>
      </c>
      <c r="AX204" s="77">
        <f t="shared" si="122"/>
        <v>122400</v>
      </c>
      <c r="AY204" s="77">
        <f t="shared" si="122"/>
        <v>122400</v>
      </c>
      <c r="AZ204" s="77">
        <f t="shared" si="122"/>
        <v>0</v>
      </c>
      <c r="BA204" s="77">
        <f t="shared" si="122"/>
        <v>0</v>
      </c>
      <c r="BB204" s="103">
        <v>0</v>
      </c>
      <c r="BC204" s="103">
        <v>0</v>
      </c>
    </row>
    <row r="205" spans="1:55" s="11" customFormat="1" hidden="1" x14ac:dyDescent="0.25">
      <c r="A205" s="27" t="s">
        <v>393</v>
      </c>
      <c r="B205" s="12">
        <v>51</v>
      </c>
      <c r="C205" s="12">
        <v>2</v>
      </c>
      <c r="D205" s="63" t="s">
        <v>379</v>
      </c>
      <c r="E205" s="12">
        <v>851</v>
      </c>
      <c r="F205" s="63" t="s">
        <v>421</v>
      </c>
      <c r="G205" s="63" t="s">
        <v>328</v>
      </c>
      <c r="H205" s="63" t="s">
        <v>744</v>
      </c>
      <c r="I205" s="63" t="s">
        <v>397</v>
      </c>
      <c r="J205" s="77">
        <f>'3.ВС'!J209</f>
        <v>122400</v>
      </c>
      <c r="K205" s="77">
        <f>'3.ВС'!K209</f>
        <v>122400</v>
      </c>
      <c r="L205" s="77">
        <f>'3.ВС'!L209</f>
        <v>0</v>
      </c>
      <c r="M205" s="77">
        <f>'3.ВС'!M209</f>
        <v>0</v>
      </c>
      <c r="N205" s="77">
        <f>'3.ВС'!N209</f>
        <v>0</v>
      </c>
      <c r="O205" s="77">
        <f>'3.ВС'!O209</f>
        <v>0</v>
      </c>
      <c r="P205" s="77">
        <f>'3.ВС'!P209</f>
        <v>0</v>
      </c>
      <c r="Q205" s="77">
        <f>'3.ВС'!Q209</f>
        <v>0</v>
      </c>
      <c r="R205" s="77">
        <f>'3.ВС'!R209</f>
        <v>122400</v>
      </c>
      <c r="S205" s="77">
        <f>'3.ВС'!S209</f>
        <v>122400</v>
      </c>
      <c r="T205" s="77">
        <f>'3.ВС'!T209</f>
        <v>0</v>
      </c>
      <c r="U205" s="77">
        <f>'3.ВС'!U209</f>
        <v>0</v>
      </c>
      <c r="V205" s="77">
        <f>'3.ВС'!V209</f>
        <v>0</v>
      </c>
      <c r="W205" s="77">
        <f>'3.ВС'!W209</f>
        <v>0</v>
      </c>
      <c r="X205" s="77">
        <f>'3.ВС'!X209</f>
        <v>0</v>
      </c>
      <c r="Y205" s="77">
        <f>'3.ВС'!Y209</f>
        <v>0</v>
      </c>
      <c r="Z205" s="77">
        <f>'3.ВС'!Z209</f>
        <v>122400</v>
      </c>
      <c r="AA205" s="77">
        <f>'3.ВС'!AA209</f>
        <v>122400</v>
      </c>
      <c r="AB205" s="77">
        <f>'3.ВС'!AB209</f>
        <v>0</v>
      </c>
      <c r="AC205" s="77">
        <f>'3.ВС'!AC209</f>
        <v>0</v>
      </c>
      <c r="AD205" s="77">
        <f>'3.ВС'!AD209</f>
        <v>122400</v>
      </c>
      <c r="AE205" s="77">
        <f>'3.ВС'!AE209</f>
        <v>122400</v>
      </c>
      <c r="AF205" s="77">
        <f>'3.ВС'!AF209</f>
        <v>0</v>
      </c>
      <c r="AG205" s="77">
        <f>'3.ВС'!AG209</f>
        <v>0</v>
      </c>
      <c r="AH205" s="77">
        <f>'3.ВС'!AH209</f>
        <v>0</v>
      </c>
      <c r="AI205" s="77">
        <f>'3.ВС'!AI209</f>
        <v>0</v>
      </c>
      <c r="AJ205" s="77">
        <f>'3.ВС'!AJ209</f>
        <v>0</v>
      </c>
      <c r="AK205" s="77">
        <f>'3.ВС'!AK209</f>
        <v>0</v>
      </c>
      <c r="AL205" s="77">
        <f>'3.ВС'!AL209</f>
        <v>122400</v>
      </c>
      <c r="AM205" s="77">
        <f>'3.ВС'!AM209</f>
        <v>122400</v>
      </c>
      <c r="AN205" s="77">
        <f>'3.ВС'!AN209</f>
        <v>0</v>
      </c>
      <c r="AO205" s="77">
        <f>'3.ВС'!AO209</f>
        <v>0</v>
      </c>
      <c r="AP205" s="77">
        <f>'3.ВС'!AP209</f>
        <v>122400</v>
      </c>
      <c r="AQ205" s="77">
        <f>'3.ВС'!AQ209</f>
        <v>122400</v>
      </c>
      <c r="AR205" s="77">
        <f>'3.ВС'!AR209</f>
        <v>0</v>
      </c>
      <c r="AS205" s="77">
        <f>'3.ВС'!AS209</f>
        <v>0</v>
      </c>
      <c r="AT205" s="77">
        <f>'3.ВС'!AT209</f>
        <v>0</v>
      </c>
      <c r="AU205" s="77">
        <f>'3.ВС'!AU209</f>
        <v>0</v>
      </c>
      <c r="AV205" s="77">
        <f>'3.ВС'!AV209</f>
        <v>0</v>
      </c>
      <c r="AW205" s="77">
        <f>'3.ВС'!AW209</f>
        <v>0</v>
      </c>
      <c r="AX205" s="77">
        <f>'3.ВС'!AX209</f>
        <v>122400</v>
      </c>
      <c r="AY205" s="77">
        <f>'3.ВС'!AY209</f>
        <v>122400</v>
      </c>
      <c r="AZ205" s="77">
        <f>'3.ВС'!AZ209</f>
        <v>0</v>
      </c>
      <c r="BA205" s="77">
        <f>'3.ВС'!BA209</f>
        <v>0</v>
      </c>
      <c r="BB205" s="103">
        <v>0</v>
      </c>
      <c r="BC205" s="103">
        <v>0</v>
      </c>
    </row>
    <row r="206" spans="1:55" s="11" customFormat="1" ht="45" x14ac:dyDescent="0.25">
      <c r="A206" s="148" t="s">
        <v>745</v>
      </c>
      <c r="B206" s="12">
        <v>51</v>
      </c>
      <c r="C206" s="12">
        <v>2</v>
      </c>
      <c r="D206" s="62" t="s">
        <v>629</v>
      </c>
      <c r="E206" s="12"/>
      <c r="F206" s="63"/>
      <c r="G206" s="62"/>
      <c r="H206" s="62"/>
      <c r="I206" s="63"/>
      <c r="J206" s="77">
        <f t="shared" ref="J206:BA206" si="123">J207</f>
        <v>20895268</v>
      </c>
      <c r="K206" s="77">
        <f t="shared" si="123"/>
        <v>84234</v>
      </c>
      <c r="L206" s="77">
        <f t="shared" si="123"/>
        <v>15211034</v>
      </c>
      <c r="M206" s="77">
        <f t="shared" si="123"/>
        <v>5600000</v>
      </c>
      <c r="N206" s="77">
        <f t="shared" si="123"/>
        <v>2989159</v>
      </c>
      <c r="O206" s="77">
        <f t="shared" si="123"/>
        <v>0</v>
      </c>
      <c r="P206" s="77">
        <f t="shared" si="123"/>
        <v>2989159</v>
      </c>
      <c r="Q206" s="77">
        <f t="shared" si="123"/>
        <v>0</v>
      </c>
      <c r="R206" s="77">
        <f t="shared" si="123"/>
        <v>23884427</v>
      </c>
      <c r="S206" s="77">
        <f t="shared" si="123"/>
        <v>84234</v>
      </c>
      <c r="T206" s="77">
        <f t="shared" si="123"/>
        <v>18200193</v>
      </c>
      <c r="U206" s="77">
        <f t="shared" si="123"/>
        <v>5600000</v>
      </c>
      <c r="V206" s="77">
        <f t="shared" si="123"/>
        <v>898729</v>
      </c>
      <c r="W206" s="77">
        <f t="shared" si="123"/>
        <v>0</v>
      </c>
      <c r="X206" s="77">
        <f t="shared" si="123"/>
        <v>898729</v>
      </c>
      <c r="Y206" s="77">
        <f t="shared" si="123"/>
        <v>0</v>
      </c>
      <c r="Z206" s="77">
        <f t="shared" si="123"/>
        <v>24783156</v>
      </c>
      <c r="AA206" s="77">
        <f t="shared" si="123"/>
        <v>84234</v>
      </c>
      <c r="AB206" s="77">
        <f t="shared" si="123"/>
        <v>19098922</v>
      </c>
      <c r="AC206" s="77">
        <f t="shared" si="123"/>
        <v>5600000</v>
      </c>
      <c r="AD206" s="77">
        <f t="shared" si="123"/>
        <v>20748719.800000001</v>
      </c>
      <c r="AE206" s="77">
        <f t="shared" si="123"/>
        <v>2743808</v>
      </c>
      <c r="AF206" s="77">
        <f t="shared" si="123"/>
        <v>12404911.800000001</v>
      </c>
      <c r="AG206" s="77">
        <f t="shared" si="123"/>
        <v>5600000</v>
      </c>
      <c r="AH206" s="77">
        <f t="shared" si="123"/>
        <v>-0.8</v>
      </c>
      <c r="AI206" s="77">
        <f t="shared" si="123"/>
        <v>0</v>
      </c>
      <c r="AJ206" s="77">
        <f t="shared" si="123"/>
        <v>-0.8</v>
      </c>
      <c r="AK206" s="77">
        <f t="shared" si="123"/>
        <v>0</v>
      </c>
      <c r="AL206" s="77">
        <f t="shared" si="123"/>
        <v>20748719</v>
      </c>
      <c r="AM206" s="77">
        <f t="shared" si="123"/>
        <v>2743808</v>
      </c>
      <c r="AN206" s="77">
        <f t="shared" si="123"/>
        <v>12404911</v>
      </c>
      <c r="AO206" s="77">
        <f t="shared" si="123"/>
        <v>5600000</v>
      </c>
      <c r="AP206" s="77">
        <f t="shared" si="123"/>
        <v>18531284</v>
      </c>
      <c r="AQ206" s="77">
        <f t="shared" si="123"/>
        <v>584234</v>
      </c>
      <c r="AR206" s="77">
        <f t="shared" si="123"/>
        <v>12347050</v>
      </c>
      <c r="AS206" s="77">
        <f t="shared" si="123"/>
        <v>5600000</v>
      </c>
      <c r="AT206" s="77">
        <f t="shared" si="123"/>
        <v>-1</v>
      </c>
      <c r="AU206" s="77">
        <f t="shared" si="123"/>
        <v>0</v>
      </c>
      <c r="AV206" s="77">
        <f t="shared" si="123"/>
        <v>-1</v>
      </c>
      <c r="AW206" s="77">
        <f t="shared" si="123"/>
        <v>0</v>
      </c>
      <c r="AX206" s="77">
        <f t="shared" si="123"/>
        <v>18531283</v>
      </c>
      <c r="AY206" s="77">
        <f t="shared" si="123"/>
        <v>584234</v>
      </c>
      <c r="AZ206" s="77">
        <f t="shared" si="123"/>
        <v>12347049</v>
      </c>
      <c r="BA206" s="77">
        <f t="shared" si="123"/>
        <v>5600000</v>
      </c>
      <c r="BB206" s="103">
        <v>0</v>
      </c>
      <c r="BC206" s="103">
        <v>0</v>
      </c>
    </row>
    <row r="207" spans="1:55" s="11" customFormat="1" x14ac:dyDescent="0.25">
      <c r="A207" s="148" t="s">
        <v>325</v>
      </c>
      <c r="B207" s="12">
        <v>51</v>
      </c>
      <c r="C207" s="12">
        <v>2</v>
      </c>
      <c r="D207" s="62" t="s">
        <v>629</v>
      </c>
      <c r="E207" s="12">
        <v>851</v>
      </c>
      <c r="F207" s="63"/>
      <c r="G207" s="62"/>
      <c r="H207" s="62"/>
      <c r="I207" s="63"/>
      <c r="J207" s="77">
        <f t="shared" ref="J207:BA207" si="124">J208+J211+J214+J222+J227+J230+J233+J236</f>
        <v>20895268</v>
      </c>
      <c r="K207" s="77">
        <f t="shared" si="124"/>
        <v>84234</v>
      </c>
      <c r="L207" s="77">
        <f t="shared" si="124"/>
        <v>15211034</v>
      </c>
      <c r="M207" s="77">
        <f t="shared" si="124"/>
        <v>5600000</v>
      </c>
      <c r="N207" s="77">
        <f t="shared" si="124"/>
        <v>2989159</v>
      </c>
      <c r="O207" s="77">
        <f t="shared" si="124"/>
        <v>0</v>
      </c>
      <c r="P207" s="77">
        <f t="shared" si="124"/>
        <v>2989159</v>
      </c>
      <c r="Q207" s="77">
        <f t="shared" si="124"/>
        <v>0</v>
      </c>
      <c r="R207" s="77">
        <f t="shared" si="124"/>
        <v>23884427</v>
      </c>
      <c r="S207" s="77">
        <f t="shared" si="124"/>
        <v>84234</v>
      </c>
      <c r="T207" s="77">
        <f t="shared" si="124"/>
        <v>18200193</v>
      </c>
      <c r="U207" s="77">
        <f t="shared" si="124"/>
        <v>5600000</v>
      </c>
      <c r="V207" s="77">
        <f>V208+V211+V214+V219+V222+V227+V230+V233+V236</f>
        <v>898729</v>
      </c>
      <c r="W207" s="77">
        <f t="shared" ref="W207:AC207" si="125">W208+W211+W214+W219+W222+W227+W230+W233+W236</f>
        <v>0</v>
      </c>
      <c r="X207" s="77">
        <f t="shared" si="125"/>
        <v>898729</v>
      </c>
      <c r="Y207" s="77">
        <f t="shared" si="125"/>
        <v>0</v>
      </c>
      <c r="Z207" s="77">
        <f t="shared" si="125"/>
        <v>24783156</v>
      </c>
      <c r="AA207" s="77">
        <f t="shared" si="125"/>
        <v>84234</v>
      </c>
      <c r="AB207" s="77">
        <f t="shared" si="125"/>
        <v>19098922</v>
      </c>
      <c r="AC207" s="77">
        <f t="shared" si="125"/>
        <v>5600000</v>
      </c>
      <c r="AD207" s="77">
        <f t="shared" si="124"/>
        <v>20748719.800000001</v>
      </c>
      <c r="AE207" s="77">
        <f t="shared" si="124"/>
        <v>2743808</v>
      </c>
      <c r="AF207" s="77">
        <f t="shared" si="124"/>
        <v>12404911.800000001</v>
      </c>
      <c r="AG207" s="77">
        <f t="shared" si="124"/>
        <v>5600000</v>
      </c>
      <c r="AH207" s="77">
        <f t="shared" si="124"/>
        <v>-0.8</v>
      </c>
      <c r="AI207" s="77">
        <f t="shared" si="124"/>
        <v>0</v>
      </c>
      <c r="AJ207" s="77">
        <f t="shared" si="124"/>
        <v>-0.8</v>
      </c>
      <c r="AK207" s="77">
        <f t="shared" si="124"/>
        <v>0</v>
      </c>
      <c r="AL207" s="77">
        <f t="shared" si="124"/>
        <v>20748719</v>
      </c>
      <c r="AM207" s="77">
        <f t="shared" si="124"/>
        <v>2743808</v>
      </c>
      <c r="AN207" s="77">
        <f t="shared" si="124"/>
        <v>12404911</v>
      </c>
      <c r="AO207" s="77">
        <f t="shared" si="124"/>
        <v>5600000</v>
      </c>
      <c r="AP207" s="77">
        <f t="shared" si="124"/>
        <v>18531284</v>
      </c>
      <c r="AQ207" s="77">
        <f t="shared" si="124"/>
        <v>584234</v>
      </c>
      <c r="AR207" s="77">
        <f t="shared" si="124"/>
        <v>12347050</v>
      </c>
      <c r="AS207" s="77">
        <f t="shared" si="124"/>
        <v>5600000</v>
      </c>
      <c r="AT207" s="77">
        <f t="shared" si="124"/>
        <v>-1</v>
      </c>
      <c r="AU207" s="77">
        <f t="shared" si="124"/>
        <v>0</v>
      </c>
      <c r="AV207" s="77">
        <f t="shared" si="124"/>
        <v>-1</v>
      </c>
      <c r="AW207" s="77">
        <f t="shared" si="124"/>
        <v>0</v>
      </c>
      <c r="AX207" s="77">
        <f t="shared" si="124"/>
        <v>18531283</v>
      </c>
      <c r="AY207" s="77">
        <f t="shared" si="124"/>
        <v>584234</v>
      </c>
      <c r="AZ207" s="77">
        <f t="shared" si="124"/>
        <v>12347049</v>
      </c>
      <c r="BA207" s="77">
        <f t="shared" si="124"/>
        <v>5600000</v>
      </c>
      <c r="BB207" s="103">
        <v>0</v>
      </c>
      <c r="BC207" s="103">
        <v>0</v>
      </c>
    </row>
    <row r="208" spans="1:55" s="11" customFormat="1" hidden="1" x14ac:dyDescent="0.25">
      <c r="A208" s="148" t="s">
        <v>497</v>
      </c>
      <c r="B208" s="12">
        <v>51</v>
      </c>
      <c r="C208" s="12">
        <v>2</v>
      </c>
      <c r="D208" s="63" t="s">
        <v>629</v>
      </c>
      <c r="E208" s="12">
        <v>851</v>
      </c>
      <c r="F208" s="63" t="s">
        <v>421</v>
      </c>
      <c r="G208" s="63" t="s">
        <v>328</v>
      </c>
      <c r="H208" s="63" t="s">
        <v>746</v>
      </c>
      <c r="I208" s="63"/>
      <c r="J208" s="77">
        <f t="shared" ref="J208:AT209" si="126">J209</f>
        <v>7943400</v>
      </c>
      <c r="K208" s="77">
        <f t="shared" si="126"/>
        <v>0</v>
      </c>
      <c r="L208" s="77">
        <f t="shared" si="126"/>
        <v>7943400</v>
      </c>
      <c r="M208" s="77">
        <f t="shared" si="126"/>
        <v>0</v>
      </c>
      <c r="N208" s="77">
        <f t="shared" si="126"/>
        <v>2616860</v>
      </c>
      <c r="O208" s="77">
        <f t="shared" si="126"/>
        <v>0</v>
      </c>
      <c r="P208" s="77">
        <f t="shared" si="126"/>
        <v>2616860</v>
      </c>
      <c r="Q208" s="77">
        <f t="shared" si="126"/>
        <v>0</v>
      </c>
      <c r="R208" s="77">
        <f t="shared" si="126"/>
        <v>10560260</v>
      </c>
      <c r="S208" s="77">
        <f t="shared" si="126"/>
        <v>0</v>
      </c>
      <c r="T208" s="77">
        <f t="shared" si="126"/>
        <v>10560260</v>
      </c>
      <c r="U208" s="77">
        <f t="shared" si="126"/>
        <v>0</v>
      </c>
      <c r="V208" s="77">
        <f t="shared" si="126"/>
        <v>0</v>
      </c>
      <c r="W208" s="77">
        <f t="shared" si="126"/>
        <v>0</v>
      </c>
      <c r="X208" s="77">
        <f t="shared" si="126"/>
        <v>0</v>
      </c>
      <c r="Y208" s="77">
        <f t="shared" si="126"/>
        <v>0</v>
      </c>
      <c r="Z208" s="77">
        <f t="shared" si="126"/>
        <v>10560260</v>
      </c>
      <c r="AA208" s="77">
        <f t="shared" si="126"/>
        <v>0</v>
      </c>
      <c r="AB208" s="77">
        <f t="shared" si="126"/>
        <v>10560260</v>
      </c>
      <c r="AC208" s="77">
        <f t="shared" si="126"/>
        <v>0</v>
      </c>
      <c r="AD208" s="77">
        <f t="shared" si="126"/>
        <v>7000100</v>
      </c>
      <c r="AE208" s="77">
        <f t="shared" si="126"/>
        <v>0</v>
      </c>
      <c r="AF208" s="77">
        <f t="shared" si="126"/>
        <v>7000100</v>
      </c>
      <c r="AG208" s="77">
        <f t="shared" si="126"/>
        <v>0</v>
      </c>
      <c r="AH208" s="77">
        <f t="shared" si="126"/>
        <v>0</v>
      </c>
      <c r="AI208" s="77">
        <f t="shared" si="126"/>
        <v>0</v>
      </c>
      <c r="AJ208" s="77">
        <f t="shared" si="126"/>
        <v>0</v>
      </c>
      <c r="AK208" s="77">
        <f t="shared" si="126"/>
        <v>0</v>
      </c>
      <c r="AL208" s="77">
        <f t="shared" si="126"/>
        <v>7000100</v>
      </c>
      <c r="AM208" s="77">
        <f t="shared" si="126"/>
        <v>0</v>
      </c>
      <c r="AN208" s="77">
        <f t="shared" si="126"/>
        <v>7000100</v>
      </c>
      <c r="AO208" s="77">
        <f t="shared" si="126"/>
        <v>0</v>
      </c>
      <c r="AP208" s="77">
        <f t="shared" si="126"/>
        <v>7055900</v>
      </c>
      <c r="AQ208" s="77">
        <f t="shared" si="126"/>
        <v>0</v>
      </c>
      <c r="AR208" s="77">
        <f t="shared" si="126"/>
        <v>7055900</v>
      </c>
      <c r="AS208" s="77">
        <f t="shared" si="126"/>
        <v>0</v>
      </c>
      <c r="AT208" s="77">
        <f t="shared" si="126"/>
        <v>0</v>
      </c>
      <c r="AU208" s="77">
        <f t="shared" ref="AT208:BA209" si="127">AU209</f>
        <v>0</v>
      </c>
      <c r="AV208" s="77">
        <f t="shared" si="127"/>
        <v>0</v>
      </c>
      <c r="AW208" s="77">
        <f t="shared" si="127"/>
        <v>0</v>
      </c>
      <c r="AX208" s="77">
        <f t="shared" si="127"/>
        <v>7055900</v>
      </c>
      <c r="AY208" s="77">
        <f t="shared" si="127"/>
        <v>0</v>
      </c>
      <c r="AZ208" s="77">
        <f t="shared" si="127"/>
        <v>7055900</v>
      </c>
      <c r="BA208" s="77">
        <f t="shared" si="127"/>
        <v>0</v>
      </c>
      <c r="BB208" s="103">
        <v>0</v>
      </c>
      <c r="BC208" s="103">
        <v>0</v>
      </c>
    </row>
    <row r="209" spans="1:55" s="11" customFormat="1" ht="45" hidden="1" x14ac:dyDescent="0.25">
      <c r="A209" s="27" t="s">
        <v>392</v>
      </c>
      <c r="B209" s="12">
        <v>51</v>
      </c>
      <c r="C209" s="12">
        <v>2</v>
      </c>
      <c r="D209" s="63" t="s">
        <v>629</v>
      </c>
      <c r="E209" s="12">
        <v>851</v>
      </c>
      <c r="F209" s="63" t="s">
        <v>421</v>
      </c>
      <c r="G209" s="63" t="s">
        <v>328</v>
      </c>
      <c r="H209" s="63" t="s">
        <v>746</v>
      </c>
      <c r="I209" s="63" t="s">
        <v>396</v>
      </c>
      <c r="J209" s="77">
        <f t="shared" si="126"/>
        <v>7943400</v>
      </c>
      <c r="K209" s="77">
        <f t="shared" si="126"/>
        <v>0</v>
      </c>
      <c r="L209" s="77">
        <f t="shared" si="126"/>
        <v>7943400</v>
      </c>
      <c r="M209" s="77">
        <f t="shared" si="126"/>
        <v>0</v>
      </c>
      <c r="N209" s="77">
        <f t="shared" si="126"/>
        <v>2616860</v>
      </c>
      <c r="O209" s="77">
        <f t="shared" si="126"/>
        <v>0</v>
      </c>
      <c r="P209" s="77">
        <f t="shared" si="126"/>
        <v>2616860</v>
      </c>
      <c r="Q209" s="77">
        <f t="shared" si="126"/>
        <v>0</v>
      </c>
      <c r="R209" s="77">
        <f t="shared" si="126"/>
        <v>10560260</v>
      </c>
      <c r="S209" s="77">
        <f t="shared" si="126"/>
        <v>0</v>
      </c>
      <c r="T209" s="77">
        <f t="shared" si="126"/>
        <v>10560260</v>
      </c>
      <c r="U209" s="77">
        <f t="shared" si="126"/>
        <v>0</v>
      </c>
      <c r="V209" s="77">
        <f t="shared" si="126"/>
        <v>0</v>
      </c>
      <c r="W209" s="77">
        <f t="shared" si="126"/>
        <v>0</v>
      </c>
      <c r="X209" s="77">
        <f t="shared" si="126"/>
        <v>0</v>
      </c>
      <c r="Y209" s="77">
        <f t="shared" si="126"/>
        <v>0</v>
      </c>
      <c r="Z209" s="77">
        <f t="shared" si="126"/>
        <v>10560260</v>
      </c>
      <c r="AA209" s="77">
        <f t="shared" si="126"/>
        <v>0</v>
      </c>
      <c r="AB209" s="77">
        <f t="shared" si="126"/>
        <v>10560260</v>
      </c>
      <c r="AC209" s="77">
        <f t="shared" si="126"/>
        <v>0</v>
      </c>
      <c r="AD209" s="77">
        <f t="shared" si="126"/>
        <v>7000100</v>
      </c>
      <c r="AE209" s="77">
        <f t="shared" si="126"/>
        <v>0</v>
      </c>
      <c r="AF209" s="77">
        <f t="shared" si="126"/>
        <v>7000100</v>
      </c>
      <c r="AG209" s="77">
        <f t="shared" si="126"/>
        <v>0</v>
      </c>
      <c r="AH209" s="77">
        <f t="shared" si="126"/>
        <v>0</v>
      </c>
      <c r="AI209" s="77">
        <f t="shared" si="126"/>
        <v>0</v>
      </c>
      <c r="AJ209" s="77">
        <f t="shared" si="126"/>
        <v>0</v>
      </c>
      <c r="AK209" s="77">
        <f t="shared" si="126"/>
        <v>0</v>
      </c>
      <c r="AL209" s="77">
        <f t="shared" si="126"/>
        <v>7000100</v>
      </c>
      <c r="AM209" s="77">
        <f t="shared" si="126"/>
        <v>0</v>
      </c>
      <c r="AN209" s="77">
        <f t="shared" si="126"/>
        <v>7000100</v>
      </c>
      <c r="AO209" s="77">
        <f t="shared" si="126"/>
        <v>0</v>
      </c>
      <c r="AP209" s="77">
        <f t="shared" si="126"/>
        <v>7055900</v>
      </c>
      <c r="AQ209" s="77">
        <f t="shared" si="126"/>
        <v>0</v>
      </c>
      <c r="AR209" s="77">
        <f t="shared" si="126"/>
        <v>7055900</v>
      </c>
      <c r="AS209" s="77">
        <f t="shared" si="126"/>
        <v>0</v>
      </c>
      <c r="AT209" s="77">
        <f t="shared" si="127"/>
        <v>0</v>
      </c>
      <c r="AU209" s="77">
        <f t="shared" si="127"/>
        <v>0</v>
      </c>
      <c r="AV209" s="77">
        <f t="shared" si="127"/>
        <v>0</v>
      </c>
      <c r="AW209" s="77">
        <f t="shared" si="127"/>
        <v>0</v>
      </c>
      <c r="AX209" s="77">
        <f t="shared" si="127"/>
        <v>7055900</v>
      </c>
      <c r="AY209" s="77">
        <f t="shared" si="127"/>
        <v>0</v>
      </c>
      <c r="AZ209" s="77">
        <f t="shared" si="127"/>
        <v>7055900</v>
      </c>
      <c r="BA209" s="77">
        <f t="shared" si="127"/>
        <v>0</v>
      </c>
      <c r="BB209" s="103">
        <v>0</v>
      </c>
      <c r="BC209" s="103">
        <v>0</v>
      </c>
    </row>
    <row r="210" spans="1:55" s="11" customFormat="1" hidden="1" x14ac:dyDescent="0.25">
      <c r="A210" s="27" t="s">
        <v>393</v>
      </c>
      <c r="B210" s="12">
        <v>51</v>
      </c>
      <c r="C210" s="12">
        <v>2</v>
      </c>
      <c r="D210" s="63" t="s">
        <v>629</v>
      </c>
      <c r="E210" s="12">
        <v>851</v>
      </c>
      <c r="F210" s="63" t="s">
        <v>421</v>
      </c>
      <c r="G210" s="63" t="s">
        <v>328</v>
      </c>
      <c r="H210" s="63" t="s">
        <v>746</v>
      </c>
      <c r="I210" s="63" t="s">
        <v>397</v>
      </c>
      <c r="J210" s="77">
        <f>'3.ВС'!J212</f>
        <v>7943400</v>
      </c>
      <c r="K210" s="77">
        <f>'3.ВС'!K212</f>
        <v>0</v>
      </c>
      <c r="L210" s="77">
        <f>'3.ВС'!L212</f>
        <v>7943400</v>
      </c>
      <c r="M210" s="77">
        <f>'3.ВС'!M212</f>
        <v>0</v>
      </c>
      <c r="N210" s="77">
        <f>'3.ВС'!N212</f>
        <v>2616860</v>
      </c>
      <c r="O210" s="77">
        <f>'3.ВС'!O212</f>
        <v>0</v>
      </c>
      <c r="P210" s="77">
        <f>'3.ВС'!P212</f>
        <v>2616860</v>
      </c>
      <c r="Q210" s="77">
        <f>'3.ВС'!Q212</f>
        <v>0</v>
      </c>
      <c r="R210" s="77">
        <f>'3.ВС'!R212</f>
        <v>10560260</v>
      </c>
      <c r="S210" s="77">
        <f>'3.ВС'!S212</f>
        <v>0</v>
      </c>
      <c r="T210" s="77">
        <f>'3.ВС'!T212</f>
        <v>10560260</v>
      </c>
      <c r="U210" s="77">
        <f>'3.ВС'!U212</f>
        <v>0</v>
      </c>
      <c r="V210" s="77">
        <f>'3.ВС'!V212</f>
        <v>0</v>
      </c>
      <c r="W210" s="77">
        <f>'3.ВС'!W212</f>
        <v>0</v>
      </c>
      <c r="X210" s="77">
        <f>'3.ВС'!X212</f>
        <v>0</v>
      </c>
      <c r="Y210" s="77">
        <f>'3.ВС'!Y212</f>
        <v>0</v>
      </c>
      <c r="Z210" s="77">
        <f>'3.ВС'!Z212</f>
        <v>10560260</v>
      </c>
      <c r="AA210" s="77">
        <f>'3.ВС'!AA212</f>
        <v>0</v>
      </c>
      <c r="AB210" s="77">
        <f>'3.ВС'!AB212</f>
        <v>10560260</v>
      </c>
      <c r="AC210" s="77">
        <f>'3.ВС'!AC212</f>
        <v>0</v>
      </c>
      <c r="AD210" s="77">
        <f>'3.ВС'!AD212</f>
        <v>7000100</v>
      </c>
      <c r="AE210" s="77">
        <f>'3.ВС'!AE212</f>
        <v>0</v>
      </c>
      <c r="AF210" s="77">
        <f>'3.ВС'!AF212</f>
        <v>7000100</v>
      </c>
      <c r="AG210" s="77">
        <f>'3.ВС'!AG212</f>
        <v>0</v>
      </c>
      <c r="AH210" s="77">
        <f>'3.ВС'!AH212</f>
        <v>0</v>
      </c>
      <c r="AI210" s="77">
        <f>'3.ВС'!AI212</f>
        <v>0</v>
      </c>
      <c r="AJ210" s="77">
        <f>'3.ВС'!AJ212</f>
        <v>0</v>
      </c>
      <c r="AK210" s="77">
        <f>'3.ВС'!AK212</f>
        <v>0</v>
      </c>
      <c r="AL210" s="77">
        <f>'3.ВС'!AL212</f>
        <v>7000100</v>
      </c>
      <c r="AM210" s="77">
        <f>'3.ВС'!AM212</f>
        <v>0</v>
      </c>
      <c r="AN210" s="77">
        <f>'3.ВС'!AN212</f>
        <v>7000100</v>
      </c>
      <c r="AO210" s="77">
        <f>'3.ВС'!AO212</f>
        <v>0</v>
      </c>
      <c r="AP210" s="77">
        <f>'3.ВС'!AP212</f>
        <v>7055900</v>
      </c>
      <c r="AQ210" s="77">
        <f>'3.ВС'!AQ212</f>
        <v>0</v>
      </c>
      <c r="AR210" s="77">
        <f>'3.ВС'!AR212</f>
        <v>7055900</v>
      </c>
      <c r="AS210" s="77">
        <f>'3.ВС'!AS212</f>
        <v>0</v>
      </c>
      <c r="AT210" s="77">
        <f>'3.ВС'!AT212</f>
        <v>0</v>
      </c>
      <c r="AU210" s="77">
        <f>'3.ВС'!AU212</f>
        <v>0</v>
      </c>
      <c r="AV210" s="77">
        <f>'3.ВС'!AV212</f>
        <v>0</v>
      </c>
      <c r="AW210" s="77">
        <f>'3.ВС'!AW212</f>
        <v>0</v>
      </c>
      <c r="AX210" s="77">
        <f>'3.ВС'!AX212</f>
        <v>7055900</v>
      </c>
      <c r="AY210" s="77">
        <f>'3.ВС'!AY212</f>
        <v>0</v>
      </c>
      <c r="AZ210" s="77">
        <f>'3.ВС'!AZ212</f>
        <v>7055900</v>
      </c>
      <c r="BA210" s="77">
        <f>'3.ВС'!BA212</f>
        <v>0</v>
      </c>
      <c r="BB210" s="103">
        <v>0</v>
      </c>
      <c r="BC210" s="103">
        <v>0</v>
      </c>
    </row>
    <row r="211" spans="1:55" s="11" customFormat="1" ht="30" x14ac:dyDescent="0.25">
      <c r="A211" s="148" t="s">
        <v>499</v>
      </c>
      <c r="B211" s="12">
        <v>51</v>
      </c>
      <c r="C211" s="12">
        <v>2</v>
      </c>
      <c r="D211" s="63" t="s">
        <v>629</v>
      </c>
      <c r="E211" s="12">
        <v>851</v>
      </c>
      <c r="F211" s="63" t="s">
        <v>421</v>
      </c>
      <c r="G211" s="63" t="s">
        <v>328</v>
      </c>
      <c r="H211" s="63" t="s">
        <v>747</v>
      </c>
      <c r="I211" s="63"/>
      <c r="J211" s="77">
        <f t="shared" ref="J211:AT215" si="128">J212</f>
        <v>7058200</v>
      </c>
      <c r="K211" s="77">
        <f t="shared" si="128"/>
        <v>0</v>
      </c>
      <c r="L211" s="77">
        <f t="shared" si="128"/>
        <v>7058200</v>
      </c>
      <c r="M211" s="77">
        <f t="shared" si="128"/>
        <v>0</v>
      </c>
      <c r="N211" s="77">
        <f t="shared" si="128"/>
        <v>372300</v>
      </c>
      <c r="O211" s="77">
        <f t="shared" si="128"/>
        <v>0</v>
      </c>
      <c r="P211" s="77">
        <f t="shared" si="128"/>
        <v>372300</v>
      </c>
      <c r="Q211" s="77">
        <f t="shared" si="128"/>
        <v>0</v>
      </c>
      <c r="R211" s="77">
        <f t="shared" si="128"/>
        <v>7430500</v>
      </c>
      <c r="S211" s="77">
        <f t="shared" si="128"/>
        <v>0</v>
      </c>
      <c r="T211" s="77">
        <f t="shared" si="128"/>
        <v>7430500</v>
      </c>
      <c r="U211" s="77">
        <f t="shared" si="128"/>
        <v>0</v>
      </c>
      <c r="V211" s="77">
        <f t="shared" si="128"/>
        <v>92539</v>
      </c>
      <c r="W211" s="77">
        <f t="shared" si="128"/>
        <v>0</v>
      </c>
      <c r="X211" s="77">
        <f t="shared" si="128"/>
        <v>92539</v>
      </c>
      <c r="Y211" s="77">
        <f t="shared" si="128"/>
        <v>0</v>
      </c>
      <c r="Z211" s="77">
        <f t="shared" si="128"/>
        <v>7523039</v>
      </c>
      <c r="AA211" s="77">
        <f t="shared" si="128"/>
        <v>0</v>
      </c>
      <c r="AB211" s="77">
        <f t="shared" si="128"/>
        <v>7523039</v>
      </c>
      <c r="AC211" s="77">
        <f t="shared" si="128"/>
        <v>0</v>
      </c>
      <c r="AD211" s="77">
        <f t="shared" si="128"/>
        <v>5260400</v>
      </c>
      <c r="AE211" s="77">
        <f t="shared" si="128"/>
        <v>0</v>
      </c>
      <c r="AF211" s="77">
        <f t="shared" si="128"/>
        <v>5260400</v>
      </c>
      <c r="AG211" s="77">
        <f t="shared" si="128"/>
        <v>0</v>
      </c>
      <c r="AH211" s="77">
        <f t="shared" si="128"/>
        <v>0</v>
      </c>
      <c r="AI211" s="77">
        <f t="shared" si="128"/>
        <v>0</v>
      </c>
      <c r="AJ211" s="77">
        <f t="shared" si="128"/>
        <v>0</v>
      </c>
      <c r="AK211" s="77">
        <f t="shared" si="128"/>
        <v>0</v>
      </c>
      <c r="AL211" s="77">
        <f t="shared" si="128"/>
        <v>5260400</v>
      </c>
      <c r="AM211" s="77">
        <f t="shared" si="128"/>
        <v>0</v>
      </c>
      <c r="AN211" s="77">
        <f t="shared" si="128"/>
        <v>5260400</v>
      </c>
      <c r="AO211" s="77">
        <f t="shared" si="128"/>
        <v>0</v>
      </c>
      <c r="AP211" s="77">
        <f t="shared" si="128"/>
        <v>5260400</v>
      </c>
      <c r="AQ211" s="77">
        <f t="shared" si="128"/>
        <v>0</v>
      </c>
      <c r="AR211" s="77">
        <f t="shared" si="128"/>
        <v>5260400</v>
      </c>
      <c r="AS211" s="77">
        <f t="shared" si="128"/>
        <v>0</v>
      </c>
      <c r="AT211" s="77">
        <f t="shared" si="128"/>
        <v>0</v>
      </c>
      <c r="AU211" s="77">
        <f t="shared" ref="AT211:BA215" si="129">AU212</f>
        <v>0</v>
      </c>
      <c r="AV211" s="77">
        <f t="shared" si="129"/>
        <v>0</v>
      </c>
      <c r="AW211" s="77">
        <f t="shared" si="129"/>
        <v>0</v>
      </c>
      <c r="AX211" s="77">
        <f t="shared" si="129"/>
        <v>5260400</v>
      </c>
      <c r="AY211" s="77">
        <f t="shared" si="129"/>
        <v>0</v>
      </c>
      <c r="AZ211" s="77">
        <f t="shared" si="129"/>
        <v>5260400</v>
      </c>
      <c r="BA211" s="77">
        <f t="shared" si="129"/>
        <v>0</v>
      </c>
      <c r="BB211" s="103">
        <v>0</v>
      </c>
      <c r="BC211" s="103">
        <v>0</v>
      </c>
    </row>
    <row r="212" spans="1:55" s="11" customFormat="1" ht="45" x14ac:dyDescent="0.25">
      <c r="A212" s="27" t="s">
        <v>392</v>
      </c>
      <c r="B212" s="12">
        <v>51</v>
      </c>
      <c r="C212" s="12">
        <v>2</v>
      </c>
      <c r="D212" s="63" t="s">
        <v>629</v>
      </c>
      <c r="E212" s="12">
        <v>851</v>
      </c>
      <c r="F212" s="63" t="s">
        <v>421</v>
      </c>
      <c r="G212" s="63" t="s">
        <v>328</v>
      </c>
      <c r="H212" s="63" t="s">
        <v>747</v>
      </c>
      <c r="I212" s="74">
        <v>600</v>
      </c>
      <c r="J212" s="77">
        <f t="shared" si="128"/>
        <v>7058200</v>
      </c>
      <c r="K212" s="77">
        <f t="shared" si="128"/>
        <v>0</v>
      </c>
      <c r="L212" s="77">
        <f t="shared" si="128"/>
        <v>7058200</v>
      </c>
      <c r="M212" s="77">
        <f t="shared" si="128"/>
        <v>0</v>
      </c>
      <c r="N212" s="77">
        <f t="shared" si="128"/>
        <v>372300</v>
      </c>
      <c r="O212" s="77">
        <f t="shared" si="128"/>
        <v>0</v>
      </c>
      <c r="P212" s="77">
        <f t="shared" si="128"/>
        <v>372300</v>
      </c>
      <c r="Q212" s="77">
        <f t="shared" si="128"/>
        <v>0</v>
      </c>
      <c r="R212" s="77">
        <f t="shared" si="128"/>
        <v>7430500</v>
      </c>
      <c r="S212" s="77">
        <f t="shared" si="128"/>
        <v>0</v>
      </c>
      <c r="T212" s="77">
        <f t="shared" si="128"/>
        <v>7430500</v>
      </c>
      <c r="U212" s="77">
        <f t="shared" si="128"/>
        <v>0</v>
      </c>
      <c r="V212" s="77">
        <f t="shared" si="128"/>
        <v>92539</v>
      </c>
      <c r="W212" s="77">
        <f t="shared" si="128"/>
        <v>0</v>
      </c>
      <c r="X212" s="77">
        <f t="shared" si="128"/>
        <v>92539</v>
      </c>
      <c r="Y212" s="77">
        <f t="shared" si="128"/>
        <v>0</v>
      </c>
      <c r="Z212" s="77">
        <f t="shared" si="128"/>
        <v>7523039</v>
      </c>
      <c r="AA212" s="77">
        <f t="shared" si="128"/>
        <v>0</v>
      </c>
      <c r="AB212" s="77">
        <f t="shared" si="128"/>
        <v>7523039</v>
      </c>
      <c r="AC212" s="77">
        <f t="shared" si="128"/>
        <v>0</v>
      </c>
      <c r="AD212" s="77">
        <f t="shared" si="128"/>
        <v>5260400</v>
      </c>
      <c r="AE212" s="77">
        <f t="shared" si="128"/>
        <v>0</v>
      </c>
      <c r="AF212" s="77">
        <f t="shared" si="128"/>
        <v>5260400</v>
      </c>
      <c r="AG212" s="77">
        <f t="shared" si="128"/>
        <v>0</v>
      </c>
      <c r="AH212" s="77">
        <f t="shared" si="128"/>
        <v>0</v>
      </c>
      <c r="AI212" s="77">
        <f t="shared" si="128"/>
        <v>0</v>
      </c>
      <c r="AJ212" s="77">
        <f t="shared" si="128"/>
        <v>0</v>
      </c>
      <c r="AK212" s="77">
        <f t="shared" si="128"/>
        <v>0</v>
      </c>
      <c r="AL212" s="77">
        <f t="shared" si="128"/>
        <v>5260400</v>
      </c>
      <c r="AM212" s="77">
        <f t="shared" si="128"/>
        <v>0</v>
      </c>
      <c r="AN212" s="77">
        <f t="shared" si="128"/>
        <v>5260400</v>
      </c>
      <c r="AO212" s="77">
        <f t="shared" si="128"/>
        <v>0</v>
      </c>
      <c r="AP212" s="77">
        <f t="shared" si="128"/>
        <v>5260400</v>
      </c>
      <c r="AQ212" s="77">
        <f t="shared" si="128"/>
        <v>0</v>
      </c>
      <c r="AR212" s="77">
        <f t="shared" si="128"/>
        <v>5260400</v>
      </c>
      <c r="AS212" s="77">
        <f t="shared" si="128"/>
        <v>0</v>
      </c>
      <c r="AT212" s="77">
        <f t="shared" si="129"/>
        <v>0</v>
      </c>
      <c r="AU212" s="77">
        <f t="shared" si="129"/>
        <v>0</v>
      </c>
      <c r="AV212" s="77">
        <f t="shared" si="129"/>
        <v>0</v>
      </c>
      <c r="AW212" s="77">
        <f t="shared" si="129"/>
        <v>0</v>
      </c>
      <c r="AX212" s="77">
        <f t="shared" si="129"/>
        <v>5260400</v>
      </c>
      <c r="AY212" s="77">
        <f t="shared" si="129"/>
        <v>0</v>
      </c>
      <c r="AZ212" s="77">
        <f t="shared" si="129"/>
        <v>5260400</v>
      </c>
      <c r="BA212" s="77">
        <f t="shared" si="129"/>
        <v>0</v>
      </c>
      <c r="BB212" s="103">
        <v>0</v>
      </c>
      <c r="BC212" s="103">
        <v>0</v>
      </c>
    </row>
    <row r="213" spans="1:55" s="11" customFormat="1" x14ac:dyDescent="0.25">
      <c r="A213" s="27" t="s">
        <v>393</v>
      </c>
      <c r="B213" s="12">
        <v>51</v>
      </c>
      <c r="C213" s="12">
        <v>2</v>
      </c>
      <c r="D213" s="63" t="s">
        <v>629</v>
      </c>
      <c r="E213" s="12">
        <v>851</v>
      </c>
      <c r="F213" s="63" t="s">
        <v>421</v>
      </c>
      <c r="G213" s="63" t="s">
        <v>328</v>
      </c>
      <c r="H213" s="63" t="s">
        <v>747</v>
      </c>
      <c r="I213" s="74">
        <v>610</v>
      </c>
      <c r="J213" s="77">
        <f>'3.ВС'!J215</f>
        <v>7058200</v>
      </c>
      <c r="K213" s="77">
        <f>'3.ВС'!K215</f>
        <v>0</v>
      </c>
      <c r="L213" s="77">
        <f>'3.ВС'!L215</f>
        <v>7058200</v>
      </c>
      <c r="M213" s="77">
        <f>'3.ВС'!M215</f>
        <v>0</v>
      </c>
      <c r="N213" s="77">
        <f>'3.ВС'!N215</f>
        <v>372300</v>
      </c>
      <c r="O213" s="77">
        <f>'3.ВС'!O215</f>
        <v>0</v>
      </c>
      <c r="P213" s="77">
        <f>'3.ВС'!P215</f>
        <v>372300</v>
      </c>
      <c r="Q213" s="77">
        <f>'3.ВС'!Q215</f>
        <v>0</v>
      </c>
      <c r="R213" s="77">
        <f>'3.ВС'!R215</f>
        <v>7430500</v>
      </c>
      <c r="S213" s="77">
        <f>'3.ВС'!S215</f>
        <v>0</v>
      </c>
      <c r="T213" s="77">
        <f>'3.ВС'!T215</f>
        <v>7430500</v>
      </c>
      <c r="U213" s="77">
        <f>'3.ВС'!U215</f>
        <v>0</v>
      </c>
      <c r="V213" s="77">
        <f>'3.ВС'!V215</f>
        <v>92539</v>
      </c>
      <c r="W213" s="77">
        <f>'3.ВС'!W215</f>
        <v>0</v>
      </c>
      <c r="X213" s="77">
        <f>'3.ВС'!X215</f>
        <v>92539</v>
      </c>
      <c r="Y213" s="77">
        <f>'3.ВС'!Y215</f>
        <v>0</v>
      </c>
      <c r="Z213" s="77">
        <f>'3.ВС'!Z215</f>
        <v>7523039</v>
      </c>
      <c r="AA213" s="77">
        <f>'3.ВС'!AA215</f>
        <v>0</v>
      </c>
      <c r="AB213" s="77">
        <f>'3.ВС'!AB215</f>
        <v>7523039</v>
      </c>
      <c r="AC213" s="77">
        <f>'3.ВС'!AC215</f>
        <v>0</v>
      </c>
      <c r="AD213" s="77">
        <f>'3.ВС'!AD215</f>
        <v>5260400</v>
      </c>
      <c r="AE213" s="77">
        <f>'3.ВС'!AE215</f>
        <v>0</v>
      </c>
      <c r="AF213" s="77">
        <f>'3.ВС'!AF215</f>
        <v>5260400</v>
      </c>
      <c r="AG213" s="77">
        <f>'3.ВС'!AG215</f>
        <v>0</v>
      </c>
      <c r="AH213" s="77">
        <f>'3.ВС'!AH215</f>
        <v>0</v>
      </c>
      <c r="AI213" s="77">
        <f>'3.ВС'!AI215</f>
        <v>0</v>
      </c>
      <c r="AJ213" s="77">
        <f>'3.ВС'!AJ215</f>
        <v>0</v>
      </c>
      <c r="AK213" s="77">
        <f>'3.ВС'!AK215</f>
        <v>0</v>
      </c>
      <c r="AL213" s="77">
        <f>'3.ВС'!AL215</f>
        <v>5260400</v>
      </c>
      <c r="AM213" s="77">
        <f>'3.ВС'!AM215</f>
        <v>0</v>
      </c>
      <c r="AN213" s="77">
        <f>'3.ВС'!AN215</f>
        <v>5260400</v>
      </c>
      <c r="AO213" s="77">
        <f>'3.ВС'!AO215</f>
        <v>0</v>
      </c>
      <c r="AP213" s="77">
        <f>'3.ВС'!AP215</f>
        <v>5260400</v>
      </c>
      <c r="AQ213" s="77">
        <f>'3.ВС'!AQ215</f>
        <v>0</v>
      </c>
      <c r="AR213" s="77">
        <f>'3.ВС'!AR215</f>
        <v>5260400</v>
      </c>
      <c r="AS213" s="77">
        <f>'3.ВС'!AS215</f>
        <v>0</v>
      </c>
      <c r="AT213" s="77">
        <f>'3.ВС'!AT215</f>
        <v>0</v>
      </c>
      <c r="AU213" s="77">
        <f>'3.ВС'!AU215</f>
        <v>0</v>
      </c>
      <c r="AV213" s="77">
        <f>'3.ВС'!AV215</f>
        <v>0</v>
      </c>
      <c r="AW213" s="77">
        <f>'3.ВС'!AW215</f>
        <v>0</v>
      </c>
      <c r="AX213" s="77">
        <f>'3.ВС'!AX215</f>
        <v>5260400</v>
      </c>
      <c r="AY213" s="77">
        <f>'3.ВС'!AY215</f>
        <v>0</v>
      </c>
      <c r="AZ213" s="77">
        <f>'3.ВС'!AZ215</f>
        <v>5260400</v>
      </c>
      <c r="BA213" s="77">
        <f>'3.ВС'!BA215</f>
        <v>0</v>
      </c>
      <c r="BB213" s="103">
        <v>0</v>
      </c>
      <c r="BC213" s="103">
        <v>0</v>
      </c>
    </row>
    <row r="214" spans="1:55" s="11" customFormat="1" x14ac:dyDescent="0.25">
      <c r="A214" s="148" t="s">
        <v>501</v>
      </c>
      <c r="B214" s="12">
        <v>51</v>
      </c>
      <c r="C214" s="12">
        <v>2</v>
      </c>
      <c r="D214" s="63" t="s">
        <v>629</v>
      </c>
      <c r="E214" s="12">
        <v>851</v>
      </c>
      <c r="F214" s="63" t="s">
        <v>421</v>
      </c>
      <c r="G214" s="63" t="s">
        <v>328</v>
      </c>
      <c r="H214" s="63" t="s">
        <v>748</v>
      </c>
      <c r="I214" s="74"/>
      <c r="J214" s="77">
        <f t="shared" ref="J214:BA214" si="130">J215+J217</f>
        <v>205000</v>
      </c>
      <c r="K214" s="77">
        <f t="shared" si="130"/>
        <v>0</v>
      </c>
      <c r="L214" s="77">
        <f t="shared" si="130"/>
        <v>205000</v>
      </c>
      <c r="M214" s="77">
        <f t="shared" si="130"/>
        <v>0</v>
      </c>
      <c r="N214" s="77">
        <f t="shared" si="130"/>
        <v>0</v>
      </c>
      <c r="O214" s="77">
        <f t="shared" si="130"/>
        <v>0</v>
      </c>
      <c r="P214" s="77">
        <f t="shared" si="130"/>
        <v>0</v>
      </c>
      <c r="Q214" s="77">
        <f t="shared" si="130"/>
        <v>0</v>
      </c>
      <c r="R214" s="77">
        <f t="shared" si="130"/>
        <v>205000</v>
      </c>
      <c r="S214" s="77">
        <f t="shared" si="130"/>
        <v>0</v>
      </c>
      <c r="T214" s="77">
        <f t="shared" si="130"/>
        <v>205000</v>
      </c>
      <c r="U214" s="77">
        <f t="shared" si="130"/>
        <v>0</v>
      </c>
      <c r="V214" s="77">
        <f t="shared" si="130"/>
        <v>736190</v>
      </c>
      <c r="W214" s="77">
        <f t="shared" si="130"/>
        <v>0</v>
      </c>
      <c r="X214" s="77">
        <f t="shared" si="130"/>
        <v>736190</v>
      </c>
      <c r="Y214" s="77">
        <f t="shared" si="130"/>
        <v>0</v>
      </c>
      <c r="Z214" s="77">
        <f t="shared" si="130"/>
        <v>941190</v>
      </c>
      <c r="AA214" s="77">
        <f t="shared" si="130"/>
        <v>0</v>
      </c>
      <c r="AB214" s="77">
        <f t="shared" si="130"/>
        <v>941190</v>
      </c>
      <c r="AC214" s="77">
        <f t="shared" si="130"/>
        <v>0</v>
      </c>
      <c r="AD214" s="77">
        <f t="shared" si="130"/>
        <v>0</v>
      </c>
      <c r="AE214" s="77">
        <f t="shared" si="130"/>
        <v>0</v>
      </c>
      <c r="AF214" s="77">
        <f t="shared" si="130"/>
        <v>0</v>
      </c>
      <c r="AG214" s="77">
        <f t="shared" si="130"/>
        <v>0</v>
      </c>
      <c r="AH214" s="77">
        <f t="shared" si="130"/>
        <v>0</v>
      </c>
      <c r="AI214" s="77">
        <f t="shared" si="130"/>
        <v>0</v>
      </c>
      <c r="AJ214" s="77">
        <f t="shared" si="130"/>
        <v>0</v>
      </c>
      <c r="AK214" s="77">
        <f t="shared" si="130"/>
        <v>0</v>
      </c>
      <c r="AL214" s="77">
        <f t="shared" si="130"/>
        <v>0</v>
      </c>
      <c r="AM214" s="77">
        <f t="shared" si="130"/>
        <v>0</v>
      </c>
      <c r="AN214" s="77">
        <f t="shared" si="130"/>
        <v>0</v>
      </c>
      <c r="AO214" s="77">
        <f t="shared" si="130"/>
        <v>0</v>
      </c>
      <c r="AP214" s="77">
        <f t="shared" si="130"/>
        <v>0</v>
      </c>
      <c r="AQ214" s="77">
        <f t="shared" si="130"/>
        <v>0</v>
      </c>
      <c r="AR214" s="77">
        <f t="shared" si="130"/>
        <v>0</v>
      </c>
      <c r="AS214" s="77">
        <f t="shared" si="130"/>
        <v>0</v>
      </c>
      <c r="AT214" s="77">
        <f t="shared" si="130"/>
        <v>0</v>
      </c>
      <c r="AU214" s="77">
        <f t="shared" si="130"/>
        <v>0</v>
      </c>
      <c r="AV214" s="77">
        <f t="shared" si="130"/>
        <v>0</v>
      </c>
      <c r="AW214" s="77">
        <f t="shared" si="130"/>
        <v>0</v>
      </c>
      <c r="AX214" s="77">
        <f t="shared" si="130"/>
        <v>0</v>
      </c>
      <c r="AY214" s="77">
        <f t="shared" si="130"/>
        <v>0</v>
      </c>
      <c r="AZ214" s="77">
        <f t="shared" si="130"/>
        <v>0</v>
      </c>
      <c r="BA214" s="77">
        <f t="shared" si="130"/>
        <v>0</v>
      </c>
      <c r="BB214" s="103">
        <v>0</v>
      </c>
      <c r="BC214" s="103">
        <v>0</v>
      </c>
    </row>
    <row r="215" spans="1:55" s="11" customFormat="1" ht="30" hidden="1" x14ac:dyDescent="0.25">
      <c r="A215" s="27" t="s">
        <v>337</v>
      </c>
      <c r="B215" s="12">
        <v>51</v>
      </c>
      <c r="C215" s="12">
        <v>2</v>
      </c>
      <c r="D215" s="63" t="s">
        <v>629</v>
      </c>
      <c r="E215" s="12">
        <v>851</v>
      </c>
      <c r="F215" s="63" t="s">
        <v>421</v>
      </c>
      <c r="G215" s="63" t="s">
        <v>328</v>
      </c>
      <c r="H215" s="63" t="s">
        <v>748</v>
      </c>
      <c r="I215" s="74">
        <v>200</v>
      </c>
      <c r="J215" s="77">
        <f t="shared" si="128"/>
        <v>145000</v>
      </c>
      <c r="K215" s="77">
        <f t="shared" si="128"/>
        <v>0</v>
      </c>
      <c r="L215" s="77">
        <f t="shared" si="128"/>
        <v>145000</v>
      </c>
      <c r="M215" s="77">
        <f t="shared" si="128"/>
        <v>0</v>
      </c>
      <c r="N215" s="77">
        <f t="shared" si="128"/>
        <v>0</v>
      </c>
      <c r="O215" s="77">
        <f t="shared" si="128"/>
        <v>0</v>
      </c>
      <c r="P215" s="77">
        <f t="shared" si="128"/>
        <v>0</v>
      </c>
      <c r="Q215" s="77">
        <f t="shared" si="128"/>
        <v>0</v>
      </c>
      <c r="R215" s="77">
        <f t="shared" si="128"/>
        <v>145000</v>
      </c>
      <c r="S215" s="77">
        <f t="shared" si="128"/>
        <v>0</v>
      </c>
      <c r="T215" s="77">
        <f t="shared" si="128"/>
        <v>145000</v>
      </c>
      <c r="U215" s="77">
        <f t="shared" si="128"/>
        <v>0</v>
      </c>
      <c r="V215" s="77">
        <f t="shared" si="128"/>
        <v>0</v>
      </c>
      <c r="W215" s="77">
        <f t="shared" si="128"/>
        <v>0</v>
      </c>
      <c r="X215" s="77">
        <f t="shared" si="128"/>
        <v>0</v>
      </c>
      <c r="Y215" s="77">
        <f t="shared" si="128"/>
        <v>0</v>
      </c>
      <c r="Z215" s="77">
        <f t="shared" si="128"/>
        <v>145000</v>
      </c>
      <c r="AA215" s="77">
        <f t="shared" si="128"/>
        <v>0</v>
      </c>
      <c r="AB215" s="77">
        <f t="shared" si="128"/>
        <v>145000</v>
      </c>
      <c r="AC215" s="77">
        <f t="shared" si="128"/>
        <v>0</v>
      </c>
      <c r="AD215" s="77">
        <f t="shared" si="128"/>
        <v>0</v>
      </c>
      <c r="AE215" s="77">
        <f t="shared" si="128"/>
        <v>0</v>
      </c>
      <c r="AF215" s="77">
        <f t="shared" si="128"/>
        <v>0</v>
      </c>
      <c r="AG215" s="77">
        <f t="shared" si="128"/>
        <v>0</v>
      </c>
      <c r="AH215" s="77">
        <f t="shared" si="128"/>
        <v>0</v>
      </c>
      <c r="AI215" s="77">
        <f t="shared" si="128"/>
        <v>0</v>
      </c>
      <c r="AJ215" s="77">
        <f t="shared" si="128"/>
        <v>0</v>
      </c>
      <c r="AK215" s="77">
        <f t="shared" si="128"/>
        <v>0</v>
      </c>
      <c r="AL215" s="77">
        <f t="shared" si="128"/>
        <v>0</v>
      </c>
      <c r="AM215" s="77">
        <f t="shared" si="128"/>
        <v>0</v>
      </c>
      <c r="AN215" s="77">
        <f t="shared" si="128"/>
        <v>0</v>
      </c>
      <c r="AO215" s="77">
        <f t="shared" si="128"/>
        <v>0</v>
      </c>
      <c r="AP215" s="77">
        <f t="shared" si="128"/>
        <v>0</v>
      </c>
      <c r="AQ215" s="77">
        <f t="shared" si="128"/>
        <v>0</v>
      </c>
      <c r="AR215" s="77">
        <f t="shared" si="128"/>
        <v>0</v>
      </c>
      <c r="AS215" s="77">
        <f t="shared" si="128"/>
        <v>0</v>
      </c>
      <c r="AT215" s="77">
        <f t="shared" si="129"/>
        <v>0</v>
      </c>
      <c r="AU215" s="77">
        <f t="shared" si="129"/>
        <v>0</v>
      </c>
      <c r="AV215" s="77">
        <f t="shared" si="129"/>
        <v>0</v>
      </c>
      <c r="AW215" s="77">
        <f t="shared" si="129"/>
        <v>0</v>
      </c>
      <c r="AX215" s="77">
        <f t="shared" si="129"/>
        <v>0</v>
      </c>
      <c r="AY215" s="77">
        <f t="shared" si="129"/>
        <v>0</v>
      </c>
      <c r="AZ215" s="77">
        <f t="shared" si="129"/>
        <v>0</v>
      </c>
      <c r="BA215" s="77">
        <f t="shared" si="129"/>
        <v>0</v>
      </c>
      <c r="BB215" s="103">
        <v>0</v>
      </c>
      <c r="BC215" s="103">
        <v>0</v>
      </c>
    </row>
    <row r="216" spans="1:55" s="11" customFormat="1" ht="45" hidden="1" x14ac:dyDescent="0.25">
      <c r="A216" s="27" t="s">
        <v>339</v>
      </c>
      <c r="B216" s="12">
        <v>51</v>
      </c>
      <c r="C216" s="12">
        <v>2</v>
      </c>
      <c r="D216" s="63" t="s">
        <v>629</v>
      </c>
      <c r="E216" s="12">
        <v>851</v>
      </c>
      <c r="F216" s="63" t="s">
        <v>421</v>
      </c>
      <c r="G216" s="63" t="s">
        <v>328</v>
      </c>
      <c r="H216" s="63" t="s">
        <v>748</v>
      </c>
      <c r="I216" s="74">
        <v>240</v>
      </c>
      <c r="J216" s="77">
        <f>'3.ВС'!J218</f>
        <v>145000</v>
      </c>
      <c r="K216" s="77">
        <f>'3.ВС'!K218</f>
        <v>0</v>
      </c>
      <c r="L216" s="77">
        <f>'3.ВС'!L218</f>
        <v>145000</v>
      </c>
      <c r="M216" s="77">
        <f>'3.ВС'!M218</f>
        <v>0</v>
      </c>
      <c r="N216" s="77">
        <f>'3.ВС'!N218</f>
        <v>0</v>
      </c>
      <c r="O216" s="77">
        <f>'3.ВС'!O218</f>
        <v>0</v>
      </c>
      <c r="P216" s="77">
        <f>'3.ВС'!P218</f>
        <v>0</v>
      </c>
      <c r="Q216" s="77">
        <f>'3.ВС'!Q218</f>
        <v>0</v>
      </c>
      <c r="R216" s="77">
        <f>'3.ВС'!R218</f>
        <v>145000</v>
      </c>
      <c r="S216" s="77">
        <f>'3.ВС'!S218</f>
        <v>0</v>
      </c>
      <c r="T216" s="77">
        <f>'3.ВС'!T218</f>
        <v>145000</v>
      </c>
      <c r="U216" s="77">
        <f>'3.ВС'!U218</f>
        <v>0</v>
      </c>
      <c r="V216" s="77">
        <f>'3.ВС'!V218</f>
        <v>0</v>
      </c>
      <c r="W216" s="77">
        <f>'3.ВС'!W218</f>
        <v>0</v>
      </c>
      <c r="X216" s="77">
        <f>'3.ВС'!X218</f>
        <v>0</v>
      </c>
      <c r="Y216" s="77">
        <f>'3.ВС'!Y218</f>
        <v>0</v>
      </c>
      <c r="Z216" s="77">
        <f>'3.ВС'!Z218</f>
        <v>145000</v>
      </c>
      <c r="AA216" s="77">
        <f>'3.ВС'!AA218</f>
        <v>0</v>
      </c>
      <c r="AB216" s="77">
        <f>'3.ВС'!AB218</f>
        <v>145000</v>
      </c>
      <c r="AC216" s="77">
        <f>'3.ВС'!AC218</f>
        <v>0</v>
      </c>
      <c r="AD216" s="77">
        <f>'3.ВС'!AD218</f>
        <v>0</v>
      </c>
      <c r="AE216" s="77">
        <f>'3.ВС'!AE218</f>
        <v>0</v>
      </c>
      <c r="AF216" s="77">
        <f>'3.ВС'!AF218</f>
        <v>0</v>
      </c>
      <c r="AG216" s="77">
        <f>'3.ВС'!AG218</f>
        <v>0</v>
      </c>
      <c r="AH216" s="77">
        <f>'3.ВС'!AH218</f>
        <v>0</v>
      </c>
      <c r="AI216" s="77">
        <f>'3.ВС'!AI218</f>
        <v>0</v>
      </c>
      <c r="AJ216" s="77">
        <f>'3.ВС'!AJ218</f>
        <v>0</v>
      </c>
      <c r="AK216" s="77">
        <f>'3.ВС'!AK218</f>
        <v>0</v>
      </c>
      <c r="AL216" s="77">
        <f>'3.ВС'!AL218</f>
        <v>0</v>
      </c>
      <c r="AM216" s="77">
        <f>'3.ВС'!AM218</f>
        <v>0</v>
      </c>
      <c r="AN216" s="77">
        <f>'3.ВС'!AN218</f>
        <v>0</v>
      </c>
      <c r="AO216" s="77">
        <f>'3.ВС'!AO218</f>
        <v>0</v>
      </c>
      <c r="AP216" s="77">
        <f>'3.ВС'!AP218</f>
        <v>0</v>
      </c>
      <c r="AQ216" s="77">
        <f>'3.ВС'!AQ218</f>
        <v>0</v>
      </c>
      <c r="AR216" s="77">
        <f>'3.ВС'!AR218</f>
        <v>0</v>
      </c>
      <c r="AS216" s="77">
        <f>'3.ВС'!AS218</f>
        <v>0</v>
      </c>
      <c r="AT216" s="77">
        <f>'3.ВС'!AT218</f>
        <v>0</v>
      </c>
      <c r="AU216" s="77">
        <f>'3.ВС'!AU218</f>
        <v>0</v>
      </c>
      <c r="AV216" s="77">
        <f>'3.ВС'!AV218</f>
        <v>0</v>
      </c>
      <c r="AW216" s="77">
        <f>'3.ВС'!AW218</f>
        <v>0</v>
      </c>
      <c r="AX216" s="77">
        <f>'3.ВС'!AX218</f>
        <v>0</v>
      </c>
      <c r="AY216" s="77">
        <f>'3.ВС'!AY218</f>
        <v>0</v>
      </c>
      <c r="AZ216" s="77">
        <f>'3.ВС'!AZ218</f>
        <v>0</v>
      </c>
      <c r="BA216" s="77">
        <f>'3.ВС'!BA218</f>
        <v>0</v>
      </c>
      <c r="BB216" s="103">
        <v>0</v>
      </c>
      <c r="BC216" s="103">
        <v>0</v>
      </c>
    </row>
    <row r="217" spans="1:55" s="11" customFormat="1" ht="45" x14ac:dyDescent="0.25">
      <c r="A217" s="27" t="s">
        <v>392</v>
      </c>
      <c r="B217" s="12">
        <v>51</v>
      </c>
      <c r="C217" s="12">
        <v>2</v>
      </c>
      <c r="D217" s="63" t="s">
        <v>629</v>
      </c>
      <c r="E217" s="12">
        <v>851</v>
      </c>
      <c r="F217" s="63" t="s">
        <v>421</v>
      </c>
      <c r="G217" s="63" t="s">
        <v>328</v>
      </c>
      <c r="H217" s="63" t="s">
        <v>748</v>
      </c>
      <c r="I217" s="74">
        <v>600</v>
      </c>
      <c r="J217" s="77">
        <f t="shared" ref="J217:BA217" si="131">J218</f>
        <v>60000</v>
      </c>
      <c r="K217" s="77">
        <f t="shared" si="131"/>
        <v>0</v>
      </c>
      <c r="L217" s="77">
        <f t="shared" si="131"/>
        <v>60000</v>
      </c>
      <c r="M217" s="77">
        <f t="shared" si="131"/>
        <v>0</v>
      </c>
      <c r="N217" s="77">
        <f t="shared" si="131"/>
        <v>0</v>
      </c>
      <c r="O217" s="77">
        <f t="shared" si="131"/>
        <v>0</v>
      </c>
      <c r="P217" s="77">
        <f t="shared" si="131"/>
        <v>0</v>
      </c>
      <c r="Q217" s="77">
        <f t="shared" si="131"/>
        <v>0</v>
      </c>
      <c r="R217" s="77">
        <f t="shared" si="131"/>
        <v>60000</v>
      </c>
      <c r="S217" s="77">
        <f t="shared" si="131"/>
        <v>0</v>
      </c>
      <c r="T217" s="77">
        <f t="shared" si="131"/>
        <v>60000</v>
      </c>
      <c r="U217" s="77">
        <f t="shared" si="131"/>
        <v>0</v>
      </c>
      <c r="V217" s="77">
        <f t="shared" si="131"/>
        <v>736190</v>
      </c>
      <c r="W217" s="77">
        <f t="shared" si="131"/>
        <v>0</v>
      </c>
      <c r="X217" s="77">
        <f t="shared" si="131"/>
        <v>736190</v>
      </c>
      <c r="Y217" s="77">
        <f t="shared" si="131"/>
        <v>0</v>
      </c>
      <c r="Z217" s="77">
        <f t="shared" si="131"/>
        <v>796190</v>
      </c>
      <c r="AA217" s="77">
        <f t="shared" si="131"/>
        <v>0</v>
      </c>
      <c r="AB217" s="77">
        <f t="shared" si="131"/>
        <v>796190</v>
      </c>
      <c r="AC217" s="77">
        <f t="shared" si="131"/>
        <v>0</v>
      </c>
      <c r="AD217" s="77">
        <f t="shared" si="131"/>
        <v>0</v>
      </c>
      <c r="AE217" s="77">
        <f t="shared" si="131"/>
        <v>0</v>
      </c>
      <c r="AF217" s="77">
        <f t="shared" si="131"/>
        <v>0</v>
      </c>
      <c r="AG217" s="77">
        <f t="shared" si="131"/>
        <v>0</v>
      </c>
      <c r="AH217" s="77">
        <f t="shared" si="131"/>
        <v>0</v>
      </c>
      <c r="AI217" s="77">
        <f t="shared" si="131"/>
        <v>0</v>
      </c>
      <c r="AJ217" s="77">
        <f t="shared" si="131"/>
        <v>0</v>
      </c>
      <c r="AK217" s="77">
        <f t="shared" si="131"/>
        <v>0</v>
      </c>
      <c r="AL217" s="77">
        <f t="shared" si="131"/>
        <v>0</v>
      </c>
      <c r="AM217" s="77">
        <f t="shared" si="131"/>
        <v>0</v>
      </c>
      <c r="AN217" s="77">
        <f t="shared" si="131"/>
        <v>0</v>
      </c>
      <c r="AO217" s="77">
        <f t="shared" si="131"/>
        <v>0</v>
      </c>
      <c r="AP217" s="77">
        <f t="shared" si="131"/>
        <v>0</v>
      </c>
      <c r="AQ217" s="77">
        <f t="shared" si="131"/>
        <v>0</v>
      </c>
      <c r="AR217" s="77">
        <f t="shared" si="131"/>
        <v>0</v>
      </c>
      <c r="AS217" s="77">
        <f t="shared" si="131"/>
        <v>0</v>
      </c>
      <c r="AT217" s="77">
        <f t="shared" si="131"/>
        <v>0</v>
      </c>
      <c r="AU217" s="77">
        <f t="shared" si="131"/>
        <v>0</v>
      </c>
      <c r="AV217" s="77">
        <f t="shared" si="131"/>
        <v>0</v>
      </c>
      <c r="AW217" s="77">
        <f t="shared" si="131"/>
        <v>0</v>
      </c>
      <c r="AX217" s="77">
        <f t="shared" si="131"/>
        <v>0</v>
      </c>
      <c r="AY217" s="77">
        <f t="shared" si="131"/>
        <v>0</v>
      </c>
      <c r="AZ217" s="77">
        <f t="shared" si="131"/>
        <v>0</v>
      </c>
      <c r="BA217" s="77">
        <f t="shared" si="131"/>
        <v>0</v>
      </c>
      <c r="BB217" s="103">
        <v>0</v>
      </c>
      <c r="BC217" s="103">
        <v>0</v>
      </c>
    </row>
    <row r="218" spans="1:55" s="11" customFormat="1" x14ac:dyDescent="0.25">
      <c r="A218" s="27" t="s">
        <v>393</v>
      </c>
      <c r="B218" s="12">
        <v>51</v>
      </c>
      <c r="C218" s="12">
        <v>2</v>
      </c>
      <c r="D218" s="63" t="s">
        <v>629</v>
      </c>
      <c r="E218" s="12">
        <v>851</v>
      </c>
      <c r="F218" s="63" t="s">
        <v>421</v>
      </c>
      <c r="G218" s="63" t="s">
        <v>328</v>
      </c>
      <c r="H218" s="63" t="s">
        <v>748</v>
      </c>
      <c r="I218" s="74">
        <v>610</v>
      </c>
      <c r="J218" s="77">
        <f>'3.ВС'!J220</f>
        <v>60000</v>
      </c>
      <c r="K218" s="77">
        <f>'3.ВС'!K220</f>
        <v>0</v>
      </c>
      <c r="L218" s="77">
        <f>'3.ВС'!L220</f>
        <v>60000</v>
      </c>
      <c r="M218" s="77">
        <f>'3.ВС'!M220</f>
        <v>0</v>
      </c>
      <c r="N218" s="77">
        <f>'3.ВС'!N220</f>
        <v>0</v>
      </c>
      <c r="O218" s="77">
        <f>'3.ВС'!O220</f>
        <v>0</v>
      </c>
      <c r="P218" s="77">
        <f>'3.ВС'!P220</f>
        <v>0</v>
      </c>
      <c r="Q218" s="77">
        <f>'3.ВС'!Q220</f>
        <v>0</v>
      </c>
      <c r="R218" s="77">
        <f>'3.ВС'!R220</f>
        <v>60000</v>
      </c>
      <c r="S218" s="77">
        <f>'3.ВС'!S220</f>
        <v>0</v>
      </c>
      <c r="T218" s="77">
        <f>'3.ВС'!T220</f>
        <v>60000</v>
      </c>
      <c r="U218" s="77">
        <f>'3.ВС'!U220</f>
        <v>0</v>
      </c>
      <c r="V218" s="77">
        <f>'3.ВС'!V220</f>
        <v>736190</v>
      </c>
      <c r="W218" s="77">
        <f>'3.ВС'!W220</f>
        <v>0</v>
      </c>
      <c r="X218" s="77">
        <f>'3.ВС'!X220</f>
        <v>736190</v>
      </c>
      <c r="Y218" s="77">
        <f>'3.ВС'!Y220</f>
        <v>0</v>
      </c>
      <c r="Z218" s="77">
        <f>'3.ВС'!Z220</f>
        <v>796190</v>
      </c>
      <c r="AA218" s="77">
        <f>'3.ВС'!AA220</f>
        <v>0</v>
      </c>
      <c r="AB218" s="77">
        <f>'3.ВС'!AB220</f>
        <v>796190</v>
      </c>
      <c r="AC218" s="77">
        <f>'3.ВС'!AC220</f>
        <v>0</v>
      </c>
      <c r="AD218" s="77">
        <f>'3.ВС'!AD220</f>
        <v>0</v>
      </c>
      <c r="AE218" s="77">
        <f>'3.ВС'!AE220</f>
        <v>0</v>
      </c>
      <c r="AF218" s="77">
        <f>'3.ВС'!AF220</f>
        <v>0</v>
      </c>
      <c r="AG218" s="77">
        <f>'3.ВС'!AG220</f>
        <v>0</v>
      </c>
      <c r="AH218" s="77">
        <f>'3.ВС'!AH220</f>
        <v>0</v>
      </c>
      <c r="AI218" s="77">
        <f>'3.ВС'!AI220</f>
        <v>0</v>
      </c>
      <c r="AJ218" s="77">
        <f>'3.ВС'!AJ220</f>
        <v>0</v>
      </c>
      <c r="AK218" s="77">
        <f>'3.ВС'!AK220</f>
        <v>0</v>
      </c>
      <c r="AL218" s="77">
        <f>'3.ВС'!AL220</f>
        <v>0</v>
      </c>
      <c r="AM218" s="77">
        <f>'3.ВС'!AM220</f>
        <v>0</v>
      </c>
      <c r="AN218" s="77">
        <f>'3.ВС'!AN220</f>
        <v>0</v>
      </c>
      <c r="AO218" s="77">
        <f>'3.ВС'!AO220</f>
        <v>0</v>
      </c>
      <c r="AP218" s="77">
        <f>'3.ВС'!AP220</f>
        <v>0</v>
      </c>
      <c r="AQ218" s="77">
        <f>'3.ВС'!AQ220</f>
        <v>0</v>
      </c>
      <c r="AR218" s="77">
        <f>'3.ВС'!AR220</f>
        <v>0</v>
      </c>
      <c r="AS218" s="77">
        <f>'3.ВС'!AS220</f>
        <v>0</v>
      </c>
      <c r="AT218" s="77">
        <f>'3.ВС'!AT220</f>
        <v>0</v>
      </c>
      <c r="AU218" s="77">
        <f>'3.ВС'!AU220</f>
        <v>0</v>
      </c>
      <c r="AV218" s="77">
        <f>'3.ВС'!AV220</f>
        <v>0</v>
      </c>
      <c r="AW218" s="77">
        <f>'3.ВС'!AW220</f>
        <v>0</v>
      </c>
      <c r="AX218" s="77">
        <f>'3.ВС'!AX220</f>
        <v>0</v>
      </c>
      <c r="AY218" s="77">
        <f>'3.ВС'!AY220</f>
        <v>0</v>
      </c>
      <c r="AZ218" s="77">
        <f>'3.ВС'!AZ220</f>
        <v>0</v>
      </c>
      <c r="BA218" s="77">
        <f>'3.ВС'!BA220</f>
        <v>0</v>
      </c>
      <c r="BB218" s="103">
        <v>0</v>
      </c>
      <c r="BC218" s="103">
        <v>0</v>
      </c>
    </row>
    <row r="219" spans="1:55" s="11" customFormat="1" ht="30" x14ac:dyDescent="0.25">
      <c r="A219" s="61" t="s">
        <v>485</v>
      </c>
      <c r="B219" s="12">
        <v>51</v>
      </c>
      <c r="C219" s="12">
        <v>2</v>
      </c>
      <c r="D219" s="63" t="s">
        <v>629</v>
      </c>
      <c r="E219" s="12">
        <v>851</v>
      </c>
      <c r="F219" s="63"/>
      <c r="G219" s="63"/>
      <c r="H219" s="63" t="s">
        <v>733</v>
      </c>
      <c r="I219" s="74"/>
      <c r="J219" s="77"/>
      <c r="K219" s="77"/>
      <c r="L219" s="77"/>
      <c r="M219" s="77"/>
      <c r="N219" s="77"/>
      <c r="O219" s="77"/>
      <c r="P219" s="77"/>
      <c r="Q219" s="77"/>
      <c r="R219" s="77"/>
      <c r="S219" s="77"/>
      <c r="T219" s="77"/>
      <c r="U219" s="77"/>
      <c r="V219" s="77">
        <f t="shared" ref="V219:AC220" si="132">V220</f>
        <v>70000</v>
      </c>
      <c r="W219" s="77">
        <f t="shared" si="132"/>
        <v>0</v>
      </c>
      <c r="X219" s="77">
        <f t="shared" si="132"/>
        <v>70000</v>
      </c>
      <c r="Y219" s="77">
        <f t="shared" si="132"/>
        <v>0</v>
      </c>
      <c r="Z219" s="77">
        <f t="shared" si="132"/>
        <v>70000</v>
      </c>
      <c r="AA219" s="77">
        <f t="shared" si="132"/>
        <v>0</v>
      </c>
      <c r="AB219" s="77">
        <f t="shared" si="132"/>
        <v>70000</v>
      </c>
      <c r="AC219" s="77">
        <f t="shared" si="132"/>
        <v>0</v>
      </c>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103">
        <v>0</v>
      </c>
      <c r="BC219" s="103">
        <v>0</v>
      </c>
    </row>
    <row r="220" spans="1:55" s="11" customFormat="1" ht="45" x14ac:dyDescent="0.25">
      <c r="A220" s="61" t="s">
        <v>392</v>
      </c>
      <c r="B220" s="12">
        <v>51</v>
      </c>
      <c r="C220" s="12">
        <v>2</v>
      </c>
      <c r="D220" s="63" t="s">
        <v>629</v>
      </c>
      <c r="E220" s="12">
        <v>851</v>
      </c>
      <c r="F220" s="63" t="s">
        <v>421</v>
      </c>
      <c r="G220" s="63" t="s">
        <v>328</v>
      </c>
      <c r="H220" s="63" t="s">
        <v>733</v>
      </c>
      <c r="I220" s="74">
        <v>600</v>
      </c>
      <c r="J220" s="77"/>
      <c r="K220" s="77"/>
      <c r="L220" s="77"/>
      <c r="M220" s="77"/>
      <c r="N220" s="77"/>
      <c r="O220" s="77"/>
      <c r="P220" s="77"/>
      <c r="Q220" s="77"/>
      <c r="R220" s="77"/>
      <c r="S220" s="77"/>
      <c r="T220" s="77"/>
      <c r="U220" s="77"/>
      <c r="V220" s="77">
        <f t="shared" si="132"/>
        <v>70000</v>
      </c>
      <c r="W220" s="77">
        <f t="shared" si="132"/>
        <v>0</v>
      </c>
      <c r="X220" s="77">
        <f t="shared" si="132"/>
        <v>70000</v>
      </c>
      <c r="Y220" s="77">
        <f t="shared" si="132"/>
        <v>0</v>
      </c>
      <c r="Z220" s="77">
        <f t="shared" si="132"/>
        <v>70000</v>
      </c>
      <c r="AA220" s="77">
        <f t="shared" si="132"/>
        <v>0</v>
      </c>
      <c r="AB220" s="77">
        <f t="shared" si="132"/>
        <v>70000</v>
      </c>
      <c r="AC220" s="77">
        <f t="shared" si="132"/>
        <v>0</v>
      </c>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103">
        <v>0</v>
      </c>
      <c r="BC220" s="103">
        <v>0</v>
      </c>
    </row>
    <row r="221" spans="1:55" s="11" customFormat="1" x14ac:dyDescent="0.25">
      <c r="A221" s="61" t="s">
        <v>393</v>
      </c>
      <c r="B221" s="12">
        <v>51</v>
      </c>
      <c r="C221" s="12">
        <v>2</v>
      </c>
      <c r="D221" s="63" t="s">
        <v>629</v>
      </c>
      <c r="E221" s="12">
        <v>851</v>
      </c>
      <c r="F221" s="63" t="s">
        <v>421</v>
      </c>
      <c r="G221" s="63" t="s">
        <v>328</v>
      </c>
      <c r="H221" s="63" t="s">
        <v>733</v>
      </c>
      <c r="I221" s="74">
        <v>610</v>
      </c>
      <c r="J221" s="77"/>
      <c r="K221" s="77"/>
      <c r="L221" s="77"/>
      <c r="M221" s="77"/>
      <c r="N221" s="77"/>
      <c r="O221" s="77"/>
      <c r="P221" s="77"/>
      <c r="Q221" s="77"/>
      <c r="R221" s="77"/>
      <c r="S221" s="77"/>
      <c r="T221" s="77"/>
      <c r="U221" s="77"/>
      <c r="V221" s="77">
        <f>'3.ВС'!V223</f>
        <v>70000</v>
      </c>
      <c r="W221" s="77">
        <f>'3.ВС'!W223</f>
        <v>0</v>
      </c>
      <c r="X221" s="77">
        <f>'3.ВС'!X223</f>
        <v>70000</v>
      </c>
      <c r="Y221" s="77">
        <f>'3.ВС'!Y223</f>
        <v>0</v>
      </c>
      <c r="Z221" s="77">
        <f>'3.ВС'!Z223</f>
        <v>70000</v>
      </c>
      <c r="AA221" s="77">
        <f>'3.ВС'!AA223</f>
        <v>0</v>
      </c>
      <c r="AB221" s="77">
        <f>'3.ВС'!AB223</f>
        <v>70000</v>
      </c>
      <c r="AC221" s="77">
        <f>'3.ВС'!AC223</f>
        <v>0</v>
      </c>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103">
        <v>0</v>
      </c>
      <c r="BC221" s="103">
        <v>0</v>
      </c>
    </row>
    <row r="222" spans="1:55" s="11" customFormat="1" ht="90" hidden="1" x14ac:dyDescent="0.25">
      <c r="A222" s="148" t="s">
        <v>660</v>
      </c>
      <c r="B222" s="12">
        <v>51</v>
      </c>
      <c r="C222" s="12">
        <v>2</v>
      </c>
      <c r="D222" s="63" t="s">
        <v>629</v>
      </c>
      <c r="E222" s="12">
        <v>851</v>
      </c>
      <c r="F222" s="63" t="s">
        <v>421</v>
      </c>
      <c r="G222" s="63" t="s">
        <v>328</v>
      </c>
      <c r="H222" s="63" t="s">
        <v>749</v>
      </c>
      <c r="I222" s="74"/>
      <c r="J222" s="77">
        <f t="shared" ref="J222:BA222" si="133">J223+J225</f>
        <v>5600000</v>
      </c>
      <c r="K222" s="77">
        <f t="shared" si="133"/>
        <v>0</v>
      </c>
      <c r="L222" s="77">
        <f t="shared" si="133"/>
        <v>0</v>
      </c>
      <c r="M222" s="77">
        <f t="shared" si="133"/>
        <v>5600000</v>
      </c>
      <c r="N222" s="77">
        <f t="shared" si="133"/>
        <v>0</v>
      </c>
      <c r="O222" s="77">
        <f t="shared" si="133"/>
        <v>0</v>
      </c>
      <c r="P222" s="77">
        <f t="shared" si="133"/>
        <v>0</v>
      </c>
      <c r="Q222" s="77">
        <f t="shared" si="133"/>
        <v>0</v>
      </c>
      <c r="R222" s="77">
        <f t="shared" si="133"/>
        <v>5600000</v>
      </c>
      <c r="S222" s="77">
        <f t="shared" si="133"/>
        <v>0</v>
      </c>
      <c r="T222" s="77">
        <f t="shared" si="133"/>
        <v>0</v>
      </c>
      <c r="U222" s="77">
        <f t="shared" si="133"/>
        <v>5600000</v>
      </c>
      <c r="V222" s="77">
        <f t="shared" si="133"/>
        <v>0</v>
      </c>
      <c r="W222" s="77">
        <f t="shared" si="133"/>
        <v>0</v>
      </c>
      <c r="X222" s="77">
        <f t="shared" si="133"/>
        <v>0</v>
      </c>
      <c r="Y222" s="77">
        <f t="shared" si="133"/>
        <v>0</v>
      </c>
      <c r="Z222" s="77">
        <f t="shared" si="133"/>
        <v>5600000</v>
      </c>
      <c r="AA222" s="77">
        <f t="shared" si="133"/>
        <v>0</v>
      </c>
      <c r="AB222" s="77">
        <f t="shared" si="133"/>
        <v>0</v>
      </c>
      <c r="AC222" s="77">
        <f t="shared" si="133"/>
        <v>5600000</v>
      </c>
      <c r="AD222" s="77">
        <f t="shared" si="133"/>
        <v>5600000</v>
      </c>
      <c r="AE222" s="77">
        <f t="shared" si="133"/>
        <v>0</v>
      </c>
      <c r="AF222" s="77">
        <f t="shared" si="133"/>
        <v>0</v>
      </c>
      <c r="AG222" s="77">
        <f t="shared" si="133"/>
        <v>5600000</v>
      </c>
      <c r="AH222" s="77">
        <f t="shared" si="133"/>
        <v>0</v>
      </c>
      <c r="AI222" s="77">
        <f t="shared" si="133"/>
        <v>0</v>
      </c>
      <c r="AJ222" s="77">
        <f t="shared" si="133"/>
        <v>0</v>
      </c>
      <c r="AK222" s="77">
        <f t="shared" si="133"/>
        <v>0</v>
      </c>
      <c r="AL222" s="77">
        <f t="shared" si="133"/>
        <v>5600000</v>
      </c>
      <c r="AM222" s="77">
        <f t="shared" si="133"/>
        <v>0</v>
      </c>
      <c r="AN222" s="77">
        <f t="shared" si="133"/>
        <v>0</v>
      </c>
      <c r="AO222" s="77">
        <f t="shared" si="133"/>
        <v>5600000</v>
      </c>
      <c r="AP222" s="77">
        <f t="shared" si="133"/>
        <v>5600000</v>
      </c>
      <c r="AQ222" s="77">
        <f t="shared" si="133"/>
        <v>0</v>
      </c>
      <c r="AR222" s="77">
        <f t="shared" si="133"/>
        <v>0</v>
      </c>
      <c r="AS222" s="77">
        <f t="shared" si="133"/>
        <v>5600000</v>
      </c>
      <c r="AT222" s="77">
        <f t="shared" si="133"/>
        <v>0</v>
      </c>
      <c r="AU222" s="77">
        <f t="shared" si="133"/>
        <v>0</v>
      </c>
      <c r="AV222" s="77">
        <f t="shared" si="133"/>
        <v>0</v>
      </c>
      <c r="AW222" s="77">
        <f t="shared" si="133"/>
        <v>0</v>
      </c>
      <c r="AX222" s="77">
        <f t="shared" si="133"/>
        <v>5600000</v>
      </c>
      <c r="AY222" s="77">
        <f t="shared" si="133"/>
        <v>0</v>
      </c>
      <c r="AZ222" s="77">
        <f t="shared" si="133"/>
        <v>0</v>
      </c>
      <c r="BA222" s="77">
        <f t="shared" si="133"/>
        <v>5600000</v>
      </c>
      <c r="BB222" s="103">
        <v>0</v>
      </c>
      <c r="BC222" s="103">
        <v>0</v>
      </c>
    </row>
    <row r="223" spans="1:55" s="11" customFormat="1" ht="30" hidden="1" x14ac:dyDescent="0.25">
      <c r="A223" s="27" t="s">
        <v>337</v>
      </c>
      <c r="B223" s="12">
        <v>51</v>
      </c>
      <c r="C223" s="12">
        <v>2</v>
      </c>
      <c r="D223" s="63" t="s">
        <v>629</v>
      </c>
      <c r="E223" s="12">
        <v>851</v>
      </c>
      <c r="F223" s="63" t="s">
        <v>421</v>
      </c>
      <c r="G223" s="63" t="s">
        <v>328</v>
      </c>
      <c r="H223" s="63" t="s">
        <v>749</v>
      </c>
      <c r="I223" s="74">
        <v>200</v>
      </c>
      <c r="J223" s="77">
        <f t="shared" ref="J223:AT225" si="134">J224</f>
        <v>375000</v>
      </c>
      <c r="K223" s="77">
        <f t="shared" si="134"/>
        <v>0</v>
      </c>
      <c r="L223" s="77">
        <f t="shared" si="134"/>
        <v>0</v>
      </c>
      <c r="M223" s="77">
        <f t="shared" si="134"/>
        <v>375000</v>
      </c>
      <c r="N223" s="77">
        <f t="shared" si="134"/>
        <v>0</v>
      </c>
      <c r="O223" s="77">
        <f t="shared" si="134"/>
        <v>0</v>
      </c>
      <c r="P223" s="77">
        <f t="shared" si="134"/>
        <v>0</v>
      </c>
      <c r="Q223" s="77">
        <f t="shared" si="134"/>
        <v>0</v>
      </c>
      <c r="R223" s="77">
        <f t="shared" si="134"/>
        <v>375000</v>
      </c>
      <c r="S223" s="77">
        <f t="shared" si="134"/>
        <v>0</v>
      </c>
      <c r="T223" s="77">
        <f t="shared" si="134"/>
        <v>0</v>
      </c>
      <c r="U223" s="77">
        <f t="shared" si="134"/>
        <v>375000</v>
      </c>
      <c r="V223" s="77">
        <f t="shared" si="134"/>
        <v>0</v>
      </c>
      <c r="W223" s="77">
        <f t="shared" si="134"/>
        <v>0</v>
      </c>
      <c r="X223" s="77">
        <f t="shared" si="134"/>
        <v>0</v>
      </c>
      <c r="Y223" s="77">
        <f t="shared" si="134"/>
        <v>0</v>
      </c>
      <c r="Z223" s="77">
        <f t="shared" si="134"/>
        <v>375000</v>
      </c>
      <c r="AA223" s="77">
        <f t="shared" si="134"/>
        <v>0</v>
      </c>
      <c r="AB223" s="77">
        <f t="shared" si="134"/>
        <v>0</v>
      </c>
      <c r="AC223" s="77">
        <f t="shared" si="134"/>
        <v>375000</v>
      </c>
      <c r="AD223" s="77">
        <f t="shared" si="134"/>
        <v>375000</v>
      </c>
      <c r="AE223" s="77">
        <f t="shared" si="134"/>
        <v>0</v>
      </c>
      <c r="AF223" s="77">
        <f t="shared" si="134"/>
        <v>0</v>
      </c>
      <c r="AG223" s="77">
        <f t="shared" si="134"/>
        <v>375000</v>
      </c>
      <c r="AH223" s="77">
        <f t="shared" si="134"/>
        <v>0</v>
      </c>
      <c r="AI223" s="77">
        <f t="shared" si="134"/>
        <v>0</v>
      </c>
      <c r="AJ223" s="77">
        <f t="shared" si="134"/>
        <v>0</v>
      </c>
      <c r="AK223" s="77">
        <f t="shared" si="134"/>
        <v>0</v>
      </c>
      <c r="AL223" s="77">
        <f t="shared" si="134"/>
        <v>375000</v>
      </c>
      <c r="AM223" s="77">
        <f t="shared" si="134"/>
        <v>0</v>
      </c>
      <c r="AN223" s="77">
        <f t="shared" si="134"/>
        <v>0</v>
      </c>
      <c r="AO223" s="77">
        <f t="shared" si="134"/>
        <v>375000</v>
      </c>
      <c r="AP223" s="77">
        <f t="shared" si="134"/>
        <v>375000</v>
      </c>
      <c r="AQ223" s="77">
        <f t="shared" si="134"/>
        <v>0</v>
      </c>
      <c r="AR223" s="77">
        <f t="shared" si="134"/>
        <v>0</v>
      </c>
      <c r="AS223" s="77">
        <f t="shared" si="134"/>
        <v>375000</v>
      </c>
      <c r="AT223" s="77">
        <f t="shared" si="134"/>
        <v>0</v>
      </c>
      <c r="AU223" s="77">
        <f t="shared" ref="AT223:BA225" si="135">AU224</f>
        <v>0</v>
      </c>
      <c r="AV223" s="77">
        <f t="shared" si="135"/>
        <v>0</v>
      </c>
      <c r="AW223" s="77">
        <f t="shared" si="135"/>
        <v>0</v>
      </c>
      <c r="AX223" s="77">
        <f t="shared" si="135"/>
        <v>375000</v>
      </c>
      <c r="AY223" s="77">
        <f t="shared" si="135"/>
        <v>0</v>
      </c>
      <c r="AZ223" s="77">
        <f t="shared" si="135"/>
        <v>0</v>
      </c>
      <c r="BA223" s="77">
        <f t="shared" si="135"/>
        <v>375000</v>
      </c>
      <c r="BB223" s="103">
        <v>0</v>
      </c>
      <c r="BC223" s="103">
        <v>0</v>
      </c>
    </row>
    <row r="224" spans="1:55" s="11" customFormat="1" ht="45" hidden="1" x14ac:dyDescent="0.25">
      <c r="A224" s="27" t="s">
        <v>339</v>
      </c>
      <c r="B224" s="12">
        <v>51</v>
      </c>
      <c r="C224" s="12">
        <v>2</v>
      </c>
      <c r="D224" s="63" t="s">
        <v>629</v>
      </c>
      <c r="E224" s="12">
        <v>851</v>
      </c>
      <c r="F224" s="63" t="s">
        <v>421</v>
      </c>
      <c r="G224" s="63" t="s">
        <v>328</v>
      </c>
      <c r="H224" s="63" t="s">
        <v>749</v>
      </c>
      <c r="I224" s="74">
        <v>240</v>
      </c>
      <c r="J224" s="77">
        <f>'3.ВС'!J226</f>
        <v>375000</v>
      </c>
      <c r="K224" s="77">
        <f>'3.ВС'!K226</f>
        <v>0</v>
      </c>
      <c r="L224" s="77">
        <f>'3.ВС'!L226</f>
        <v>0</v>
      </c>
      <c r="M224" s="77">
        <f>'3.ВС'!M226</f>
        <v>375000</v>
      </c>
      <c r="N224" s="77">
        <f>'3.ВС'!N226</f>
        <v>0</v>
      </c>
      <c r="O224" s="77">
        <f>'3.ВС'!O226</f>
        <v>0</v>
      </c>
      <c r="P224" s="77">
        <f>'3.ВС'!P226</f>
        <v>0</v>
      </c>
      <c r="Q224" s="77">
        <f>'3.ВС'!Q226</f>
        <v>0</v>
      </c>
      <c r="R224" s="77">
        <f>'3.ВС'!R226</f>
        <v>375000</v>
      </c>
      <c r="S224" s="77">
        <f>'3.ВС'!S226</f>
        <v>0</v>
      </c>
      <c r="T224" s="77">
        <f>'3.ВС'!T226</f>
        <v>0</v>
      </c>
      <c r="U224" s="77">
        <f>'3.ВС'!U226</f>
        <v>375000</v>
      </c>
      <c r="V224" s="77">
        <f>'3.ВС'!V226</f>
        <v>0</v>
      </c>
      <c r="W224" s="77">
        <f>'3.ВС'!W226</f>
        <v>0</v>
      </c>
      <c r="X224" s="77">
        <f>'3.ВС'!X226</f>
        <v>0</v>
      </c>
      <c r="Y224" s="77">
        <f>'3.ВС'!Y226</f>
        <v>0</v>
      </c>
      <c r="Z224" s="77">
        <f>'3.ВС'!Z226</f>
        <v>375000</v>
      </c>
      <c r="AA224" s="77">
        <f>'3.ВС'!AA226</f>
        <v>0</v>
      </c>
      <c r="AB224" s="77">
        <f>'3.ВС'!AB226</f>
        <v>0</v>
      </c>
      <c r="AC224" s="77">
        <f>'3.ВС'!AC226</f>
        <v>375000</v>
      </c>
      <c r="AD224" s="77">
        <f>'3.ВС'!AD226</f>
        <v>375000</v>
      </c>
      <c r="AE224" s="77">
        <f>'3.ВС'!AE226</f>
        <v>0</v>
      </c>
      <c r="AF224" s="77">
        <f>'3.ВС'!AF226</f>
        <v>0</v>
      </c>
      <c r="AG224" s="77">
        <f>'3.ВС'!AG226</f>
        <v>375000</v>
      </c>
      <c r="AH224" s="77">
        <f>'3.ВС'!AH226</f>
        <v>0</v>
      </c>
      <c r="AI224" s="77">
        <f>'3.ВС'!AI226</f>
        <v>0</v>
      </c>
      <c r="AJ224" s="77">
        <f>'3.ВС'!AJ226</f>
        <v>0</v>
      </c>
      <c r="AK224" s="77">
        <f>'3.ВС'!AK226</f>
        <v>0</v>
      </c>
      <c r="AL224" s="77">
        <f>'3.ВС'!AL226</f>
        <v>375000</v>
      </c>
      <c r="AM224" s="77">
        <f>'3.ВС'!AM226</f>
        <v>0</v>
      </c>
      <c r="AN224" s="77">
        <f>'3.ВС'!AN226</f>
        <v>0</v>
      </c>
      <c r="AO224" s="77">
        <f>'3.ВС'!AO226</f>
        <v>375000</v>
      </c>
      <c r="AP224" s="77">
        <f>'3.ВС'!AP226</f>
        <v>375000</v>
      </c>
      <c r="AQ224" s="77">
        <f>'3.ВС'!AQ226</f>
        <v>0</v>
      </c>
      <c r="AR224" s="77">
        <f>'3.ВС'!AR226</f>
        <v>0</v>
      </c>
      <c r="AS224" s="77">
        <f>'3.ВС'!AS226</f>
        <v>375000</v>
      </c>
      <c r="AT224" s="77">
        <f>'3.ВС'!AT226</f>
        <v>0</v>
      </c>
      <c r="AU224" s="77">
        <f>'3.ВС'!AU226</f>
        <v>0</v>
      </c>
      <c r="AV224" s="77">
        <f>'3.ВС'!AV226</f>
        <v>0</v>
      </c>
      <c r="AW224" s="77">
        <f>'3.ВС'!AW226</f>
        <v>0</v>
      </c>
      <c r="AX224" s="77">
        <f>'3.ВС'!AX226</f>
        <v>375000</v>
      </c>
      <c r="AY224" s="77">
        <f>'3.ВС'!AY226</f>
        <v>0</v>
      </c>
      <c r="AZ224" s="77">
        <f>'3.ВС'!AZ226</f>
        <v>0</v>
      </c>
      <c r="BA224" s="77">
        <f>'3.ВС'!BA226</f>
        <v>375000</v>
      </c>
      <c r="BB224" s="103">
        <v>0</v>
      </c>
      <c r="BC224" s="103">
        <v>0</v>
      </c>
    </row>
    <row r="225" spans="1:55" s="11" customFormat="1" ht="45" hidden="1" x14ac:dyDescent="0.25">
      <c r="A225" s="27" t="s">
        <v>392</v>
      </c>
      <c r="B225" s="12">
        <v>51</v>
      </c>
      <c r="C225" s="12">
        <v>2</v>
      </c>
      <c r="D225" s="63" t="s">
        <v>629</v>
      </c>
      <c r="E225" s="12">
        <v>851</v>
      </c>
      <c r="F225" s="63" t="s">
        <v>421</v>
      </c>
      <c r="G225" s="63" t="s">
        <v>328</v>
      </c>
      <c r="H225" s="63" t="s">
        <v>749</v>
      </c>
      <c r="I225" s="74">
        <v>600</v>
      </c>
      <c r="J225" s="77">
        <f t="shared" si="134"/>
        <v>5225000</v>
      </c>
      <c r="K225" s="77">
        <f t="shared" si="134"/>
        <v>0</v>
      </c>
      <c r="L225" s="77">
        <f t="shared" si="134"/>
        <v>0</v>
      </c>
      <c r="M225" s="77">
        <f t="shared" si="134"/>
        <v>5225000</v>
      </c>
      <c r="N225" s="77">
        <f t="shared" si="134"/>
        <v>0</v>
      </c>
      <c r="O225" s="77">
        <f t="shared" si="134"/>
        <v>0</v>
      </c>
      <c r="P225" s="77">
        <f t="shared" si="134"/>
        <v>0</v>
      </c>
      <c r="Q225" s="77">
        <f t="shared" si="134"/>
        <v>0</v>
      </c>
      <c r="R225" s="77">
        <f t="shared" si="134"/>
        <v>5225000</v>
      </c>
      <c r="S225" s="77">
        <f t="shared" si="134"/>
        <v>0</v>
      </c>
      <c r="T225" s="77">
        <f t="shared" si="134"/>
        <v>0</v>
      </c>
      <c r="U225" s="77">
        <f t="shared" si="134"/>
        <v>5225000</v>
      </c>
      <c r="V225" s="77">
        <f t="shared" si="134"/>
        <v>0</v>
      </c>
      <c r="W225" s="77">
        <f t="shared" si="134"/>
        <v>0</v>
      </c>
      <c r="X225" s="77">
        <f t="shared" si="134"/>
        <v>0</v>
      </c>
      <c r="Y225" s="77">
        <f t="shared" si="134"/>
        <v>0</v>
      </c>
      <c r="Z225" s="77">
        <f t="shared" si="134"/>
        <v>5225000</v>
      </c>
      <c r="AA225" s="77">
        <f t="shared" si="134"/>
        <v>0</v>
      </c>
      <c r="AB225" s="77">
        <f t="shared" si="134"/>
        <v>0</v>
      </c>
      <c r="AC225" s="77">
        <f t="shared" si="134"/>
        <v>5225000</v>
      </c>
      <c r="AD225" s="77">
        <f t="shared" si="134"/>
        <v>5225000</v>
      </c>
      <c r="AE225" s="77">
        <f t="shared" si="134"/>
        <v>0</v>
      </c>
      <c r="AF225" s="77">
        <f t="shared" si="134"/>
        <v>0</v>
      </c>
      <c r="AG225" s="77">
        <f t="shared" si="134"/>
        <v>5225000</v>
      </c>
      <c r="AH225" s="77">
        <f t="shared" si="134"/>
        <v>0</v>
      </c>
      <c r="AI225" s="77">
        <f t="shared" si="134"/>
        <v>0</v>
      </c>
      <c r="AJ225" s="77">
        <f t="shared" si="134"/>
        <v>0</v>
      </c>
      <c r="AK225" s="77">
        <f t="shared" si="134"/>
        <v>0</v>
      </c>
      <c r="AL225" s="77">
        <f t="shared" si="134"/>
        <v>5225000</v>
      </c>
      <c r="AM225" s="77">
        <f t="shared" si="134"/>
        <v>0</v>
      </c>
      <c r="AN225" s="77">
        <f t="shared" si="134"/>
        <v>0</v>
      </c>
      <c r="AO225" s="77">
        <f t="shared" si="134"/>
        <v>5225000</v>
      </c>
      <c r="AP225" s="77">
        <f t="shared" si="134"/>
        <v>5225000</v>
      </c>
      <c r="AQ225" s="77">
        <f t="shared" si="134"/>
        <v>0</v>
      </c>
      <c r="AR225" s="77">
        <f t="shared" si="134"/>
        <v>0</v>
      </c>
      <c r="AS225" s="77">
        <f t="shared" si="134"/>
        <v>5225000</v>
      </c>
      <c r="AT225" s="77">
        <f t="shared" si="135"/>
        <v>0</v>
      </c>
      <c r="AU225" s="77">
        <f t="shared" si="135"/>
        <v>0</v>
      </c>
      <c r="AV225" s="77">
        <f t="shared" si="135"/>
        <v>0</v>
      </c>
      <c r="AW225" s="77">
        <f t="shared" si="135"/>
        <v>0</v>
      </c>
      <c r="AX225" s="77">
        <f t="shared" si="135"/>
        <v>5225000</v>
      </c>
      <c r="AY225" s="77">
        <f t="shared" si="135"/>
        <v>0</v>
      </c>
      <c r="AZ225" s="77">
        <f t="shared" si="135"/>
        <v>0</v>
      </c>
      <c r="BA225" s="77">
        <f t="shared" si="135"/>
        <v>5225000</v>
      </c>
      <c r="BB225" s="103">
        <v>0</v>
      </c>
      <c r="BC225" s="103">
        <v>0</v>
      </c>
    </row>
    <row r="226" spans="1:55" s="11" customFormat="1" hidden="1" x14ac:dyDescent="0.25">
      <c r="A226" s="27" t="s">
        <v>393</v>
      </c>
      <c r="B226" s="12">
        <v>51</v>
      </c>
      <c r="C226" s="12">
        <v>2</v>
      </c>
      <c r="D226" s="63" t="s">
        <v>629</v>
      </c>
      <c r="E226" s="12">
        <v>851</v>
      </c>
      <c r="F226" s="63" t="s">
        <v>421</v>
      </c>
      <c r="G226" s="63" t="s">
        <v>328</v>
      </c>
      <c r="H226" s="63" t="s">
        <v>749</v>
      </c>
      <c r="I226" s="74">
        <v>610</v>
      </c>
      <c r="J226" s="77">
        <f>'3.ВС'!J228</f>
        <v>5225000</v>
      </c>
      <c r="K226" s="77">
        <f>'3.ВС'!K228</f>
        <v>0</v>
      </c>
      <c r="L226" s="77">
        <f>'3.ВС'!L228</f>
        <v>0</v>
      </c>
      <c r="M226" s="77">
        <f>'3.ВС'!M228</f>
        <v>5225000</v>
      </c>
      <c r="N226" s="77">
        <f>'3.ВС'!N228</f>
        <v>0</v>
      </c>
      <c r="O226" s="77">
        <f>'3.ВС'!O228</f>
        <v>0</v>
      </c>
      <c r="P226" s="77">
        <f>'3.ВС'!P228</f>
        <v>0</v>
      </c>
      <c r="Q226" s="77">
        <f>'3.ВС'!Q228</f>
        <v>0</v>
      </c>
      <c r="R226" s="77">
        <f>'3.ВС'!R228</f>
        <v>5225000</v>
      </c>
      <c r="S226" s="77">
        <f>'3.ВС'!S228</f>
        <v>0</v>
      </c>
      <c r="T226" s="77">
        <f>'3.ВС'!T228</f>
        <v>0</v>
      </c>
      <c r="U226" s="77">
        <f>'3.ВС'!U228</f>
        <v>5225000</v>
      </c>
      <c r="V226" s="77">
        <f>'3.ВС'!V228</f>
        <v>0</v>
      </c>
      <c r="W226" s="77">
        <f>'3.ВС'!W228</f>
        <v>0</v>
      </c>
      <c r="X226" s="77">
        <f>'3.ВС'!X228</f>
        <v>0</v>
      </c>
      <c r="Y226" s="77">
        <f>'3.ВС'!Y228</f>
        <v>0</v>
      </c>
      <c r="Z226" s="77">
        <f>'3.ВС'!Z228</f>
        <v>5225000</v>
      </c>
      <c r="AA226" s="77">
        <f>'3.ВС'!AA228</f>
        <v>0</v>
      </c>
      <c r="AB226" s="77">
        <f>'3.ВС'!AB228</f>
        <v>0</v>
      </c>
      <c r="AC226" s="77">
        <f>'3.ВС'!AC228</f>
        <v>5225000</v>
      </c>
      <c r="AD226" s="77">
        <f>'3.ВС'!AD228</f>
        <v>5225000</v>
      </c>
      <c r="AE226" s="77">
        <f>'3.ВС'!AE228</f>
        <v>0</v>
      </c>
      <c r="AF226" s="77">
        <f>'3.ВС'!AF228</f>
        <v>0</v>
      </c>
      <c r="AG226" s="77">
        <f>'3.ВС'!AG228</f>
        <v>5225000</v>
      </c>
      <c r="AH226" s="77">
        <f>'3.ВС'!AH228</f>
        <v>0</v>
      </c>
      <c r="AI226" s="77">
        <f>'3.ВС'!AI228</f>
        <v>0</v>
      </c>
      <c r="AJ226" s="77">
        <f>'3.ВС'!AJ228</f>
        <v>0</v>
      </c>
      <c r="AK226" s="77">
        <f>'3.ВС'!AK228</f>
        <v>0</v>
      </c>
      <c r="AL226" s="77">
        <f>'3.ВС'!AL228</f>
        <v>5225000</v>
      </c>
      <c r="AM226" s="77">
        <f>'3.ВС'!AM228</f>
        <v>0</v>
      </c>
      <c r="AN226" s="77">
        <f>'3.ВС'!AN228</f>
        <v>0</v>
      </c>
      <c r="AO226" s="77">
        <f>'3.ВС'!AO228</f>
        <v>5225000</v>
      </c>
      <c r="AP226" s="77">
        <f>'3.ВС'!AP228</f>
        <v>5225000</v>
      </c>
      <c r="AQ226" s="77">
        <f>'3.ВС'!AQ228</f>
        <v>0</v>
      </c>
      <c r="AR226" s="77">
        <f>'3.ВС'!AR228</f>
        <v>0</v>
      </c>
      <c r="AS226" s="77">
        <f>'3.ВС'!AS228</f>
        <v>5225000</v>
      </c>
      <c r="AT226" s="77">
        <f>'3.ВС'!AT228</f>
        <v>0</v>
      </c>
      <c r="AU226" s="77">
        <f>'3.ВС'!AU228</f>
        <v>0</v>
      </c>
      <c r="AV226" s="77">
        <f>'3.ВС'!AV228</f>
        <v>0</v>
      </c>
      <c r="AW226" s="77">
        <f>'3.ВС'!AW228</f>
        <v>0</v>
      </c>
      <c r="AX226" s="77">
        <f>'3.ВС'!AX228</f>
        <v>5225000</v>
      </c>
      <c r="AY226" s="77">
        <f>'3.ВС'!AY228</f>
        <v>0</v>
      </c>
      <c r="AZ226" s="77">
        <f>'3.ВС'!AZ228</f>
        <v>0</v>
      </c>
      <c r="BA226" s="77">
        <f>'3.ВС'!BA228</f>
        <v>5225000</v>
      </c>
      <c r="BB226" s="103">
        <v>0</v>
      </c>
      <c r="BC226" s="103">
        <v>0</v>
      </c>
    </row>
    <row r="227" spans="1:55" s="11" customFormat="1" ht="45" hidden="1" x14ac:dyDescent="0.25">
      <c r="A227" s="148" t="s">
        <v>661</v>
      </c>
      <c r="B227" s="12">
        <v>51</v>
      </c>
      <c r="C227" s="12">
        <v>2</v>
      </c>
      <c r="D227" s="63" t="s">
        <v>629</v>
      </c>
      <c r="E227" s="12">
        <v>851</v>
      </c>
      <c r="F227" s="63" t="s">
        <v>421</v>
      </c>
      <c r="G227" s="63" t="s">
        <v>328</v>
      </c>
      <c r="H227" s="63" t="s">
        <v>750</v>
      </c>
      <c r="I227" s="63"/>
      <c r="J227" s="77">
        <f t="shared" ref="J227:AT237" si="136">J228</f>
        <v>0</v>
      </c>
      <c r="K227" s="77">
        <f t="shared" si="136"/>
        <v>0</v>
      </c>
      <c r="L227" s="77">
        <f t="shared" si="136"/>
        <v>0</v>
      </c>
      <c r="M227" s="77">
        <f t="shared" si="136"/>
        <v>0</v>
      </c>
      <c r="N227" s="77">
        <f t="shared" si="136"/>
        <v>0</v>
      </c>
      <c r="O227" s="77">
        <f t="shared" si="136"/>
        <v>0</v>
      </c>
      <c r="P227" s="77">
        <f t="shared" si="136"/>
        <v>0</v>
      </c>
      <c r="Q227" s="77">
        <f t="shared" si="136"/>
        <v>0</v>
      </c>
      <c r="R227" s="77">
        <f t="shared" si="136"/>
        <v>0</v>
      </c>
      <c r="S227" s="77">
        <f t="shared" si="136"/>
        <v>0</v>
      </c>
      <c r="T227" s="77">
        <f t="shared" si="136"/>
        <v>0</v>
      </c>
      <c r="U227" s="77">
        <f t="shared" si="136"/>
        <v>0</v>
      </c>
      <c r="V227" s="77">
        <f t="shared" si="136"/>
        <v>0</v>
      </c>
      <c r="W227" s="77">
        <f t="shared" si="136"/>
        <v>0</v>
      </c>
      <c r="X227" s="77">
        <f t="shared" si="136"/>
        <v>0</v>
      </c>
      <c r="Y227" s="77">
        <f t="shared" si="136"/>
        <v>0</v>
      </c>
      <c r="Z227" s="77">
        <f t="shared" si="136"/>
        <v>0</v>
      </c>
      <c r="AA227" s="77">
        <f t="shared" si="136"/>
        <v>0</v>
      </c>
      <c r="AB227" s="77">
        <f t="shared" si="136"/>
        <v>0</v>
      </c>
      <c r="AC227" s="77">
        <f t="shared" si="136"/>
        <v>0</v>
      </c>
      <c r="AD227" s="77">
        <f t="shared" si="136"/>
        <v>2799551.8</v>
      </c>
      <c r="AE227" s="77">
        <f t="shared" si="136"/>
        <v>2659574</v>
      </c>
      <c r="AF227" s="77">
        <f t="shared" si="136"/>
        <v>139977.79999999999</v>
      </c>
      <c r="AG227" s="77">
        <f t="shared" si="136"/>
        <v>0</v>
      </c>
      <c r="AH227" s="77">
        <f t="shared" si="136"/>
        <v>0.2</v>
      </c>
      <c r="AI227" s="77">
        <f t="shared" si="136"/>
        <v>0</v>
      </c>
      <c r="AJ227" s="77">
        <f t="shared" si="136"/>
        <v>0.2</v>
      </c>
      <c r="AK227" s="77">
        <f t="shared" si="136"/>
        <v>0</v>
      </c>
      <c r="AL227" s="77">
        <f t="shared" si="136"/>
        <v>2799552</v>
      </c>
      <c r="AM227" s="77">
        <f t="shared" si="136"/>
        <v>2659574</v>
      </c>
      <c r="AN227" s="77">
        <f t="shared" si="136"/>
        <v>139978</v>
      </c>
      <c r="AO227" s="77">
        <f t="shared" si="136"/>
        <v>0</v>
      </c>
      <c r="AP227" s="77">
        <f t="shared" si="136"/>
        <v>526316</v>
      </c>
      <c r="AQ227" s="77">
        <f t="shared" si="136"/>
        <v>500000</v>
      </c>
      <c r="AR227" s="77">
        <f t="shared" si="136"/>
        <v>26316</v>
      </c>
      <c r="AS227" s="77">
        <f t="shared" si="136"/>
        <v>0</v>
      </c>
      <c r="AT227" s="77">
        <f t="shared" si="136"/>
        <v>0</v>
      </c>
      <c r="AU227" s="77">
        <f t="shared" ref="AT227:BA237" si="137">AU228</f>
        <v>0</v>
      </c>
      <c r="AV227" s="77">
        <f t="shared" si="137"/>
        <v>0</v>
      </c>
      <c r="AW227" s="77">
        <f t="shared" si="137"/>
        <v>0</v>
      </c>
      <c r="AX227" s="77">
        <f t="shared" si="137"/>
        <v>526316</v>
      </c>
      <c r="AY227" s="77">
        <f t="shared" si="137"/>
        <v>500000</v>
      </c>
      <c r="AZ227" s="77">
        <f t="shared" si="137"/>
        <v>26316</v>
      </c>
      <c r="BA227" s="77">
        <f t="shared" si="137"/>
        <v>0</v>
      </c>
      <c r="BB227" s="103">
        <v>0</v>
      </c>
      <c r="BC227" s="103">
        <v>0</v>
      </c>
    </row>
    <row r="228" spans="1:55" s="11" customFormat="1" ht="45" hidden="1" x14ac:dyDescent="0.25">
      <c r="A228" s="27" t="s">
        <v>392</v>
      </c>
      <c r="B228" s="12">
        <v>51</v>
      </c>
      <c r="C228" s="12">
        <v>2</v>
      </c>
      <c r="D228" s="63" t="s">
        <v>629</v>
      </c>
      <c r="E228" s="12">
        <v>851</v>
      </c>
      <c r="F228" s="63" t="s">
        <v>421</v>
      </c>
      <c r="G228" s="63" t="s">
        <v>328</v>
      </c>
      <c r="H228" s="63" t="s">
        <v>750</v>
      </c>
      <c r="I228" s="63" t="s">
        <v>396</v>
      </c>
      <c r="J228" s="77">
        <f t="shared" si="136"/>
        <v>0</v>
      </c>
      <c r="K228" s="77">
        <f t="shared" si="136"/>
        <v>0</v>
      </c>
      <c r="L228" s="77">
        <f t="shared" si="136"/>
        <v>0</v>
      </c>
      <c r="M228" s="77">
        <f t="shared" si="136"/>
        <v>0</v>
      </c>
      <c r="N228" s="77">
        <f t="shared" si="136"/>
        <v>0</v>
      </c>
      <c r="O228" s="77">
        <f t="shared" si="136"/>
        <v>0</v>
      </c>
      <c r="P228" s="77">
        <f t="shared" si="136"/>
        <v>0</v>
      </c>
      <c r="Q228" s="77">
        <f t="shared" si="136"/>
        <v>0</v>
      </c>
      <c r="R228" s="77">
        <f t="shared" si="136"/>
        <v>0</v>
      </c>
      <c r="S228" s="77">
        <f t="shared" si="136"/>
        <v>0</v>
      </c>
      <c r="T228" s="77">
        <f t="shared" si="136"/>
        <v>0</v>
      </c>
      <c r="U228" s="77">
        <f t="shared" si="136"/>
        <v>0</v>
      </c>
      <c r="V228" s="77">
        <f t="shared" si="136"/>
        <v>0</v>
      </c>
      <c r="W228" s="77">
        <f t="shared" si="136"/>
        <v>0</v>
      </c>
      <c r="X228" s="77">
        <f t="shared" si="136"/>
        <v>0</v>
      </c>
      <c r="Y228" s="77">
        <f t="shared" si="136"/>
        <v>0</v>
      </c>
      <c r="Z228" s="77">
        <f t="shared" si="136"/>
        <v>0</v>
      </c>
      <c r="AA228" s="77">
        <f t="shared" si="136"/>
        <v>0</v>
      </c>
      <c r="AB228" s="77">
        <f t="shared" si="136"/>
        <v>0</v>
      </c>
      <c r="AC228" s="77">
        <f t="shared" si="136"/>
        <v>0</v>
      </c>
      <c r="AD228" s="77">
        <f t="shared" si="136"/>
        <v>2799551.8</v>
      </c>
      <c r="AE228" s="77">
        <f t="shared" si="136"/>
        <v>2659574</v>
      </c>
      <c r="AF228" s="77">
        <f t="shared" si="136"/>
        <v>139977.79999999999</v>
      </c>
      <c r="AG228" s="77">
        <f t="shared" si="136"/>
        <v>0</v>
      </c>
      <c r="AH228" s="77">
        <f t="shared" si="136"/>
        <v>0.2</v>
      </c>
      <c r="AI228" s="77">
        <f t="shared" si="136"/>
        <v>0</v>
      </c>
      <c r="AJ228" s="77">
        <f t="shared" si="136"/>
        <v>0.2</v>
      </c>
      <c r="AK228" s="77">
        <f t="shared" si="136"/>
        <v>0</v>
      </c>
      <c r="AL228" s="77">
        <f t="shared" si="136"/>
        <v>2799552</v>
      </c>
      <c r="AM228" s="77">
        <f t="shared" si="136"/>
        <v>2659574</v>
      </c>
      <c r="AN228" s="77">
        <f t="shared" si="136"/>
        <v>139978</v>
      </c>
      <c r="AO228" s="77">
        <f t="shared" si="136"/>
        <v>0</v>
      </c>
      <c r="AP228" s="77">
        <f t="shared" si="136"/>
        <v>526316</v>
      </c>
      <c r="AQ228" s="77">
        <f t="shared" si="136"/>
        <v>500000</v>
      </c>
      <c r="AR228" s="77">
        <f t="shared" si="136"/>
        <v>26316</v>
      </c>
      <c r="AS228" s="77">
        <f t="shared" si="136"/>
        <v>0</v>
      </c>
      <c r="AT228" s="77">
        <f t="shared" si="137"/>
        <v>0</v>
      </c>
      <c r="AU228" s="77">
        <f t="shared" si="137"/>
        <v>0</v>
      </c>
      <c r="AV228" s="77">
        <f t="shared" si="137"/>
        <v>0</v>
      </c>
      <c r="AW228" s="77">
        <f t="shared" si="137"/>
        <v>0</v>
      </c>
      <c r="AX228" s="77">
        <f t="shared" si="137"/>
        <v>526316</v>
      </c>
      <c r="AY228" s="77">
        <f t="shared" si="137"/>
        <v>500000</v>
      </c>
      <c r="AZ228" s="77">
        <f t="shared" si="137"/>
        <v>26316</v>
      </c>
      <c r="BA228" s="77">
        <f t="shared" si="137"/>
        <v>0</v>
      </c>
      <c r="BB228" s="103">
        <v>0</v>
      </c>
      <c r="BC228" s="103">
        <v>0</v>
      </c>
    </row>
    <row r="229" spans="1:55" s="11" customFormat="1" hidden="1" x14ac:dyDescent="0.25">
      <c r="A229" s="27" t="s">
        <v>393</v>
      </c>
      <c r="B229" s="12">
        <v>51</v>
      </c>
      <c r="C229" s="12">
        <v>2</v>
      </c>
      <c r="D229" s="63" t="s">
        <v>629</v>
      </c>
      <c r="E229" s="12">
        <v>851</v>
      </c>
      <c r="F229" s="63" t="s">
        <v>421</v>
      </c>
      <c r="G229" s="63" t="s">
        <v>328</v>
      </c>
      <c r="H229" s="63" t="s">
        <v>750</v>
      </c>
      <c r="I229" s="63" t="s">
        <v>397</v>
      </c>
      <c r="J229" s="77">
        <f>'3.ВС'!J231</f>
        <v>0</v>
      </c>
      <c r="K229" s="77">
        <f>'3.ВС'!K231</f>
        <v>0</v>
      </c>
      <c r="L229" s="77">
        <f>'3.ВС'!L231</f>
        <v>0</v>
      </c>
      <c r="M229" s="77">
        <f>'3.ВС'!M231</f>
        <v>0</v>
      </c>
      <c r="N229" s="77">
        <f>'3.ВС'!N231</f>
        <v>0</v>
      </c>
      <c r="O229" s="77">
        <f>'3.ВС'!O231</f>
        <v>0</v>
      </c>
      <c r="P229" s="77">
        <f>'3.ВС'!P231</f>
        <v>0</v>
      </c>
      <c r="Q229" s="77">
        <f>'3.ВС'!Q231</f>
        <v>0</v>
      </c>
      <c r="R229" s="77">
        <f>'3.ВС'!R231</f>
        <v>0</v>
      </c>
      <c r="S229" s="77">
        <f>'3.ВС'!S231</f>
        <v>0</v>
      </c>
      <c r="T229" s="77">
        <f>'3.ВС'!T231</f>
        <v>0</v>
      </c>
      <c r="U229" s="77">
        <f>'3.ВС'!U231</f>
        <v>0</v>
      </c>
      <c r="V229" s="77">
        <f>'3.ВС'!V231</f>
        <v>0</v>
      </c>
      <c r="W229" s="77">
        <f>'3.ВС'!W231</f>
        <v>0</v>
      </c>
      <c r="X229" s="77">
        <f>'3.ВС'!X231</f>
        <v>0</v>
      </c>
      <c r="Y229" s="77">
        <f>'3.ВС'!Y231</f>
        <v>0</v>
      </c>
      <c r="Z229" s="77">
        <f>'3.ВС'!Z231</f>
        <v>0</v>
      </c>
      <c r="AA229" s="77">
        <f>'3.ВС'!AA231</f>
        <v>0</v>
      </c>
      <c r="AB229" s="77">
        <f>'3.ВС'!AB231</f>
        <v>0</v>
      </c>
      <c r="AC229" s="77">
        <f>'3.ВС'!AC231</f>
        <v>0</v>
      </c>
      <c r="AD229" s="77">
        <f>'3.ВС'!AD231</f>
        <v>2799551.8</v>
      </c>
      <c r="AE229" s="77">
        <f>'3.ВС'!AE231</f>
        <v>2659574</v>
      </c>
      <c r="AF229" s="77">
        <f>'3.ВС'!AF231</f>
        <v>139977.79999999999</v>
      </c>
      <c r="AG229" s="77">
        <f>'3.ВС'!AG231</f>
        <v>0</v>
      </c>
      <c r="AH229" s="77">
        <f>'3.ВС'!AH231</f>
        <v>0.2</v>
      </c>
      <c r="AI229" s="77">
        <f>'3.ВС'!AI231</f>
        <v>0</v>
      </c>
      <c r="AJ229" s="77">
        <f>'3.ВС'!AJ231</f>
        <v>0.2</v>
      </c>
      <c r="AK229" s="77">
        <f>'3.ВС'!AK231</f>
        <v>0</v>
      </c>
      <c r="AL229" s="77">
        <f>'3.ВС'!AL231</f>
        <v>2799552</v>
      </c>
      <c r="AM229" s="77">
        <f>'3.ВС'!AM231</f>
        <v>2659574</v>
      </c>
      <c r="AN229" s="77">
        <f>'3.ВС'!AN231</f>
        <v>139978</v>
      </c>
      <c r="AO229" s="77">
        <f>'3.ВС'!AO231</f>
        <v>0</v>
      </c>
      <c r="AP229" s="77">
        <f>'3.ВС'!AP231</f>
        <v>526316</v>
      </c>
      <c r="AQ229" s="77">
        <f>'3.ВС'!AQ231</f>
        <v>500000</v>
      </c>
      <c r="AR229" s="77">
        <f>'3.ВС'!AR231</f>
        <v>26316</v>
      </c>
      <c r="AS229" s="77">
        <f>'3.ВС'!AS231</f>
        <v>0</v>
      </c>
      <c r="AT229" s="77">
        <f>'3.ВС'!AT231</f>
        <v>0</v>
      </c>
      <c r="AU229" s="77">
        <f>'3.ВС'!AU231</f>
        <v>0</v>
      </c>
      <c r="AV229" s="77">
        <f>'3.ВС'!AV231</f>
        <v>0</v>
      </c>
      <c r="AW229" s="77">
        <f>'3.ВС'!AW231</f>
        <v>0</v>
      </c>
      <c r="AX229" s="77">
        <f>'3.ВС'!AX231</f>
        <v>526316</v>
      </c>
      <c r="AY229" s="77">
        <f>'3.ВС'!AY231</f>
        <v>500000</v>
      </c>
      <c r="AZ229" s="77">
        <f>'3.ВС'!AZ231</f>
        <v>26316</v>
      </c>
      <c r="BA229" s="77">
        <f>'3.ВС'!BA231</f>
        <v>0</v>
      </c>
      <c r="BB229" s="103">
        <v>0</v>
      </c>
      <c r="BC229" s="103">
        <v>0</v>
      </c>
    </row>
    <row r="230" spans="1:55" s="11" customFormat="1" hidden="1" x14ac:dyDescent="0.25">
      <c r="A230" s="146" t="s">
        <v>508</v>
      </c>
      <c r="B230" s="12">
        <v>51</v>
      </c>
      <c r="C230" s="12">
        <v>2</v>
      </c>
      <c r="D230" s="63" t="s">
        <v>629</v>
      </c>
      <c r="E230" s="12">
        <v>851</v>
      </c>
      <c r="F230" s="63" t="s">
        <v>421</v>
      </c>
      <c r="G230" s="63" t="s">
        <v>328</v>
      </c>
      <c r="H230" s="63" t="s">
        <v>751</v>
      </c>
      <c r="I230" s="63"/>
      <c r="J230" s="77">
        <f t="shared" ref="J230:AT231" si="138">J231</f>
        <v>88668</v>
      </c>
      <c r="K230" s="77">
        <f t="shared" si="138"/>
        <v>84234</v>
      </c>
      <c r="L230" s="77">
        <f t="shared" si="138"/>
        <v>4434</v>
      </c>
      <c r="M230" s="77">
        <f t="shared" si="138"/>
        <v>0</v>
      </c>
      <c r="N230" s="77">
        <f t="shared" si="138"/>
        <v>-1</v>
      </c>
      <c r="O230" s="77">
        <f t="shared" si="138"/>
        <v>0</v>
      </c>
      <c r="P230" s="77">
        <f t="shared" si="138"/>
        <v>-1</v>
      </c>
      <c r="Q230" s="77">
        <f t="shared" si="138"/>
        <v>0</v>
      </c>
      <c r="R230" s="77">
        <f t="shared" si="138"/>
        <v>88667</v>
      </c>
      <c r="S230" s="77">
        <f t="shared" si="138"/>
        <v>84234</v>
      </c>
      <c r="T230" s="77">
        <f t="shared" si="138"/>
        <v>4433</v>
      </c>
      <c r="U230" s="77">
        <f t="shared" si="138"/>
        <v>0</v>
      </c>
      <c r="V230" s="77">
        <f t="shared" si="138"/>
        <v>0</v>
      </c>
      <c r="W230" s="77">
        <f t="shared" si="138"/>
        <v>0</v>
      </c>
      <c r="X230" s="77">
        <f t="shared" si="138"/>
        <v>0</v>
      </c>
      <c r="Y230" s="77">
        <f t="shared" si="138"/>
        <v>0</v>
      </c>
      <c r="Z230" s="77">
        <f t="shared" si="138"/>
        <v>88667</v>
      </c>
      <c r="AA230" s="77">
        <f t="shared" si="138"/>
        <v>84234</v>
      </c>
      <c r="AB230" s="77">
        <f t="shared" si="138"/>
        <v>4433</v>
      </c>
      <c r="AC230" s="77">
        <f t="shared" si="138"/>
        <v>0</v>
      </c>
      <c r="AD230" s="77">
        <f t="shared" si="138"/>
        <v>88668</v>
      </c>
      <c r="AE230" s="77">
        <f t="shared" si="138"/>
        <v>84234</v>
      </c>
      <c r="AF230" s="77">
        <f t="shared" si="138"/>
        <v>4434</v>
      </c>
      <c r="AG230" s="77">
        <f t="shared" si="138"/>
        <v>0</v>
      </c>
      <c r="AH230" s="77">
        <f t="shared" si="138"/>
        <v>-1</v>
      </c>
      <c r="AI230" s="77">
        <f t="shared" si="138"/>
        <v>0</v>
      </c>
      <c r="AJ230" s="77">
        <f t="shared" si="138"/>
        <v>-1</v>
      </c>
      <c r="AK230" s="77">
        <f t="shared" si="138"/>
        <v>0</v>
      </c>
      <c r="AL230" s="77">
        <f t="shared" si="138"/>
        <v>88667</v>
      </c>
      <c r="AM230" s="77">
        <f t="shared" si="138"/>
        <v>84234</v>
      </c>
      <c r="AN230" s="77">
        <f t="shared" si="138"/>
        <v>4433</v>
      </c>
      <c r="AO230" s="77">
        <f t="shared" si="138"/>
        <v>0</v>
      </c>
      <c r="AP230" s="77">
        <f t="shared" si="138"/>
        <v>88668</v>
      </c>
      <c r="AQ230" s="77">
        <f t="shared" si="138"/>
        <v>84234</v>
      </c>
      <c r="AR230" s="77">
        <f t="shared" si="138"/>
        <v>4434</v>
      </c>
      <c r="AS230" s="77">
        <f t="shared" si="138"/>
        <v>0</v>
      </c>
      <c r="AT230" s="77">
        <f t="shared" si="138"/>
        <v>-1</v>
      </c>
      <c r="AU230" s="77">
        <f t="shared" ref="AT230:BA231" si="139">AU231</f>
        <v>0</v>
      </c>
      <c r="AV230" s="77">
        <f t="shared" si="139"/>
        <v>-1</v>
      </c>
      <c r="AW230" s="77">
        <f t="shared" si="139"/>
        <v>0</v>
      </c>
      <c r="AX230" s="77">
        <f t="shared" si="139"/>
        <v>88667</v>
      </c>
      <c r="AY230" s="77">
        <f t="shared" si="139"/>
        <v>84234</v>
      </c>
      <c r="AZ230" s="77">
        <f t="shared" si="139"/>
        <v>4433</v>
      </c>
      <c r="BA230" s="77">
        <f t="shared" si="139"/>
        <v>0</v>
      </c>
      <c r="BB230" s="103">
        <v>0</v>
      </c>
      <c r="BC230" s="103">
        <v>0</v>
      </c>
    </row>
    <row r="231" spans="1:55" s="11" customFormat="1" ht="45" hidden="1" x14ac:dyDescent="0.25">
      <c r="A231" s="27" t="s">
        <v>392</v>
      </c>
      <c r="B231" s="12">
        <v>51</v>
      </c>
      <c r="C231" s="12">
        <v>2</v>
      </c>
      <c r="D231" s="63" t="s">
        <v>629</v>
      </c>
      <c r="E231" s="12">
        <v>851</v>
      </c>
      <c r="F231" s="63" t="s">
        <v>421</v>
      </c>
      <c r="G231" s="63" t="s">
        <v>328</v>
      </c>
      <c r="H231" s="63" t="s">
        <v>751</v>
      </c>
      <c r="I231" s="63" t="s">
        <v>396</v>
      </c>
      <c r="J231" s="77">
        <f t="shared" si="138"/>
        <v>88668</v>
      </c>
      <c r="K231" s="77">
        <f t="shared" si="138"/>
        <v>84234</v>
      </c>
      <c r="L231" s="77">
        <f t="shared" si="138"/>
        <v>4434</v>
      </c>
      <c r="M231" s="77">
        <f t="shared" si="138"/>
        <v>0</v>
      </c>
      <c r="N231" s="77">
        <f t="shared" si="138"/>
        <v>-1</v>
      </c>
      <c r="O231" s="77">
        <f t="shared" si="138"/>
        <v>0</v>
      </c>
      <c r="P231" s="77">
        <f t="shared" si="138"/>
        <v>-1</v>
      </c>
      <c r="Q231" s="77">
        <f t="shared" si="138"/>
        <v>0</v>
      </c>
      <c r="R231" s="77">
        <f t="shared" si="138"/>
        <v>88667</v>
      </c>
      <c r="S231" s="77">
        <f t="shared" si="138"/>
        <v>84234</v>
      </c>
      <c r="T231" s="77">
        <f t="shared" si="138"/>
        <v>4433</v>
      </c>
      <c r="U231" s="77">
        <f t="shared" si="138"/>
        <v>0</v>
      </c>
      <c r="V231" s="77">
        <f t="shared" si="138"/>
        <v>0</v>
      </c>
      <c r="W231" s="77">
        <f t="shared" si="138"/>
        <v>0</v>
      </c>
      <c r="X231" s="77">
        <f t="shared" si="138"/>
        <v>0</v>
      </c>
      <c r="Y231" s="77">
        <f t="shared" si="138"/>
        <v>0</v>
      </c>
      <c r="Z231" s="77">
        <f t="shared" si="138"/>
        <v>88667</v>
      </c>
      <c r="AA231" s="77">
        <f t="shared" si="138"/>
        <v>84234</v>
      </c>
      <c r="AB231" s="77">
        <f t="shared" si="138"/>
        <v>4433</v>
      </c>
      <c r="AC231" s="77">
        <f t="shared" si="138"/>
        <v>0</v>
      </c>
      <c r="AD231" s="77">
        <f t="shared" si="138"/>
        <v>88668</v>
      </c>
      <c r="AE231" s="77">
        <f t="shared" si="138"/>
        <v>84234</v>
      </c>
      <c r="AF231" s="77">
        <f t="shared" si="138"/>
        <v>4434</v>
      </c>
      <c r="AG231" s="77">
        <f t="shared" si="138"/>
        <v>0</v>
      </c>
      <c r="AH231" s="77">
        <f t="shared" si="138"/>
        <v>-1</v>
      </c>
      <c r="AI231" s="77">
        <f t="shared" si="138"/>
        <v>0</v>
      </c>
      <c r="AJ231" s="77">
        <f t="shared" si="138"/>
        <v>-1</v>
      </c>
      <c r="AK231" s="77">
        <f t="shared" si="138"/>
        <v>0</v>
      </c>
      <c r="AL231" s="77">
        <f t="shared" si="138"/>
        <v>88667</v>
      </c>
      <c r="AM231" s="77">
        <f t="shared" si="138"/>
        <v>84234</v>
      </c>
      <c r="AN231" s="77">
        <f t="shared" si="138"/>
        <v>4433</v>
      </c>
      <c r="AO231" s="77">
        <f t="shared" si="138"/>
        <v>0</v>
      </c>
      <c r="AP231" s="77">
        <f t="shared" si="138"/>
        <v>88668</v>
      </c>
      <c r="AQ231" s="77">
        <f t="shared" si="138"/>
        <v>84234</v>
      </c>
      <c r="AR231" s="77">
        <f t="shared" si="138"/>
        <v>4434</v>
      </c>
      <c r="AS231" s="77">
        <f t="shared" si="138"/>
        <v>0</v>
      </c>
      <c r="AT231" s="77">
        <f t="shared" si="139"/>
        <v>-1</v>
      </c>
      <c r="AU231" s="77">
        <f t="shared" si="139"/>
        <v>0</v>
      </c>
      <c r="AV231" s="77">
        <f t="shared" si="139"/>
        <v>-1</v>
      </c>
      <c r="AW231" s="77">
        <f t="shared" si="139"/>
        <v>0</v>
      </c>
      <c r="AX231" s="77">
        <f t="shared" si="139"/>
        <v>88667</v>
      </c>
      <c r="AY231" s="77">
        <f t="shared" si="139"/>
        <v>84234</v>
      </c>
      <c r="AZ231" s="77">
        <f t="shared" si="139"/>
        <v>4433</v>
      </c>
      <c r="BA231" s="77">
        <f t="shared" si="139"/>
        <v>0</v>
      </c>
      <c r="BB231" s="103">
        <v>0</v>
      </c>
      <c r="BC231" s="103">
        <v>0</v>
      </c>
    </row>
    <row r="232" spans="1:55" s="11" customFormat="1" hidden="1" x14ac:dyDescent="0.25">
      <c r="A232" s="27" t="s">
        <v>494</v>
      </c>
      <c r="B232" s="12">
        <v>51</v>
      </c>
      <c r="C232" s="12">
        <v>2</v>
      </c>
      <c r="D232" s="63" t="s">
        <v>629</v>
      </c>
      <c r="E232" s="12">
        <v>851</v>
      </c>
      <c r="F232" s="63" t="s">
        <v>421</v>
      </c>
      <c r="G232" s="63" t="s">
        <v>328</v>
      </c>
      <c r="H232" s="63" t="s">
        <v>751</v>
      </c>
      <c r="I232" s="63" t="s">
        <v>397</v>
      </c>
      <c r="J232" s="77">
        <f>'3.ВС'!J234</f>
        <v>88668</v>
      </c>
      <c r="K232" s="77">
        <f>'3.ВС'!K234</f>
        <v>84234</v>
      </c>
      <c r="L232" s="77">
        <f>'3.ВС'!L234</f>
        <v>4434</v>
      </c>
      <c r="M232" s="77">
        <f>'3.ВС'!M234</f>
        <v>0</v>
      </c>
      <c r="N232" s="77">
        <f>'3.ВС'!N234</f>
        <v>-1</v>
      </c>
      <c r="O232" s="77">
        <f>'3.ВС'!O234</f>
        <v>0</v>
      </c>
      <c r="P232" s="77">
        <f>'3.ВС'!P234</f>
        <v>-1</v>
      </c>
      <c r="Q232" s="77">
        <f>'3.ВС'!Q234</f>
        <v>0</v>
      </c>
      <c r="R232" s="77">
        <f>'3.ВС'!R234</f>
        <v>88667</v>
      </c>
      <c r="S232" s="77">
        <f>'3.ВС'!S234</f>
        <v>84234</v>
      </c>
      <c r="T232" s="77">
        <f>'3.ВС'!T234</f>
        <v>4433</v>
      </c>
      <c r="U232" s="77">
        <f>'3.ВС'!U234</f>
        <v>0</v>
      </c>
      <c r="V232" s="77">
        <f>'3.ВС'!V234</f>
        <v>0</v>
      </c>
      <c r="W232" s="77">
        <f>'3.ВС'!W234</f>
        <v>0</v>
      </c>
      <c r="X232" s="77">
        <f>'3.ВС'!X234</f>
        <v>0</v>
      </c>
      <c r="Y232" s="77">
        <f>'3.ВС'!Y234</f>
        <v>0</v>
      </c>
      <c r="Z232" s="77">
        <f>'3.ВС'!Z234</f>
        <v>88667</v>
      </c>
      <c r="AA232" s="77">
        <f>'3.ВС'!AA234</f>
        <v>84234</v>
      </c>
      <c r="AB232" s="77">
        <f>'3.ВС'!AB234</f>
        <v>4433</v>
      </c>
      <c r="AC232" s="77">
        <f>'3.ВС'!AC234</f>
        <v>0</v>
      </c>
      <c r="AD232" s="77">
        <f>'3.ВС'!AD234</f>
        <v>88668</v>
      </c>
      <c r="AE232" s="77">
        <f>'3.ВС'!AE234</f>
        <v>84234</v>
      </c>
      <c r="AF232" s="77">
        <f>'3.ВС'!AF234</f>
        <v>4434</v>
      </c>
      <c r="AG232" s="77">
        <f>'3.ВС'!AG234</f>
        <v>0</v>
      </c>
      <c r="AH232" s="77">
        <f>'3.ВС'!AH234</f>
        <v>-1</v>
      </c>
      <c r="AI232" s="77">
        <f>'3.ВС'!AI234</f>
        <v>0</v>
      </c>
      <c r="AJ232" s="77">
        <f>'3.ВС'!AJ234</f>
        <v>-1</v>
      </c>
      <c r="AK232" s="77">
        <f>'3.ВС'!AK234</f>
        <v>0</v>
      </c>
      <c r="AL232" s="77">
        <f>'3.ВС'!AL234</f>
        <v>88667</v>
      </c>
      <c r="AM232" s="77">
        <f>'3.ВС'!AM234</f>
        <v>84234</v>
      </c>
      <c r="AN232" s="77">
        <f>'3.ВС'!AN234</f>
        <v>4433</v>
      </c>
      <c r="AO232" s="77">
        <f>'3.ВС'!AO234</f>
        <v>0</v>
      </c>
      <c r="AP232" s="77">
        <f>'3.ВС'!AP234</f>
        <v>88668</v>
      </c>
      <c r="AQ232" s="77">
        <f>'3.ВС'!AQ234</f>
        <v>84234</v>
      </c>
      <c r="AR232" s="77">
        <f>'3.ВС'!AR234</f>
        <v>4434</v>
      </c>
      <c r="AS232" s="77">
        <f>'3.ВС'!AS234</f>
        <v>0</v>
      </c>
      <c r="AT232" s="77">
        <f>'3.ВС'!AT234</f>
        <v>-1</v>
      </c>
      <c r="AU232" s="77">
        <f>'3.ВС'!AU234</f>
        <v>0</v>
      </c>
      <c r="AV232" s="77">
        <f>'3.ВС'!AV234</f>
        <v>-1</v>
      </c>
      <c r="AW232" s="77">
        <f>'3.ВС'!AW234</f>
        <v>0</v>
      </c>
      <c r="AX232" s="77">
        <f>'3.ВС'!AX234</f>
        <v>88667</v>
      </c>
      <c r="AY232" s="77">
        <f>'3.ВС'!AY234</f>
        <v>84234</v>
      </c>
      <c r="AZ232" s="77">
        <f>'3.ВС'!AZ234</f>
        <v>4433</v>
      </c>
      <c r="BA232" s="77">
        <f>'3.ВС'!BA234</f>
        <v>0</v>
      </c>
      <c r="BB232" s="103">
        <v>0</v>
      </c>
      <c r="BC232" s="103">
        <v>0</v>
      </c>
    </row>
    <row r="233" spans="1:55" s="11" customFormat="1" ht="45" hidden="1" x14ac:dyDescent="0.25">
      <c r="A233" s="146" t="s">
        <v>510</v>
      </c>
      <c r="B233" s="12">
        <v>51</v>
      </c>
      <c r="C233" s="12">
        <v>2</v>
      </c>
      <c r="D233" s="63" t="s">
        <v>629</v>
      </c>
      <c r="E233" s="12">
        <v>851</v>
      </c>
      <c r="F233" s="63" t="s">
        <v>421</v>
      </c>
      <c r="G233" s="63" t="s">
        <v>328</v>
      </c>
      <c r="H233" s="63" t="s">
        <v>752</v>
      </c>
      <c r="I233" s="63"/>
      <c r="J233" s="77">
        <f t="shared" ref="J233:AT234" si="140">J234</f>
        <v>0</v>
      </c>
      <c r="K233" s="77">
        <f t="shared" si="140"/>
        <v>0</v>
      </c>
      <c r="L233" s="77">
        <f t="shared" si="140"/>
        <v>0</v>
      </c>
      <c r="M233" s="77">
        <f t="shared" si="140"/>
        <v>0</v>
      </c>
      <c r="N233" s="77">
        <f t="shared" si="140"/>
        <v>0</v>
      </c>
      <c r="O233" s="77">
        <f t="shared" si="140"/>
        <v>0</v>
      </c>
      <c r="P233" s="77">
        <f t="shared" si="140"/>
        <v>0</v>
      </c>
      <c r="Q233" s="77">
        <f t="shared" si="140"/>
        <v>0</v>
      </c>
      <c r="R233" s="77">
        <f t="shared" si="140"/>
        <v>0</v>
      </c>
      <c r="S233" s="77">
        <f t="shared" si="140"/>
        <v>0</v>
      </c>
      <c r="T233" s="77">
        <f t="shared" si="140"/>
        <v>0</v>
      </c>
      <c r="U233" s="77">
        <f t="shared" si="140"/>
        <v>0</v>
      </c>
      <c r="V233" s="77">
        <f t="shared" si="140"/>
        <v>0</v>
      </c>
      <c r="W233" s="77">
        <f t="shared" si="140"/>
        <v>0</v>
      </c>
      <c r="X233" s="77">
        <f t="shared" si="140"/>
        <v>0</v>
      </c>
      <c r="Y233" s="77">
        <f t="shared" si="140"/>
        <v>0</v>
      </c>
      <c r="Z233" s="77">
        <f t="shared" si="140"/>
        <v>0</v>
      </c>
      <c r="AA233" s="77">
        <f t="shared" si="140"/>
        <v>0</v>
      </c>
      <c r="AB233" s="77">
        <f t="shared" si="140"/>
        <v>0</v>
      </c>
      <c r="AC233" s="77">
        <f t="shared" si="140"/>
        <v>0</v>
      </c>
      <c r="AD233" s="77">
        <f t="shared" si="140"/>
        <v>0</v>
      </c>
      <c r="AE233" s="77">
        <f t="shared" si="140"/>
        <v>0</v>
      </c>
      <c r="AF233" s="77">
        <f t="shared" si="140"/>
        <v>0</v>
      </c>
      <c r="AG233" s="77">
        <f t="shared" si="140"/>
        <v>0</v>
      </c>
      <c r="AH233" s="77">
        <f t="shared" si="140"/>
        <v>0</v>
      </c>
      <c r="AI233" s="77">
        <f t="shared" si="140"/>
        <v>0</v>
      </c>
      <c r="AJ233" s="77">
        <f t="shared" si="140"/>
        <v>0</v>
      </c>
      <c r="AK233" s="77">
        <f t="shared" si="140"/>
        <v>0</v>
      </c>
      <c r="AL233" s="77">
        <f t="shared" si="140"/>
        <v>0</v>
      </c>
      <c r="AM233" s="77">
        <f t="shared" si="140"/>
        <v>0</v>
      </c>
      <c r="AN233" s="77">
        <f t="shared" si="140"/>
        <v>0</v>
      </c>
      <c r="AO233" s="77">
        <f t="shared" si="140"/>
        <v>0</v>
      </c>
      <c r="AP233" s="77">
        <f t="shared" si="140"/>
        <v>0</v>
      </c>
      <c r="AQ233" s="77">
        <f t="shared" si="140"/>
        <v>0</v>
      </c>
      <c r="AR233" s="77">
        <f t="shared" si="140"/>
        <v>0</v>
      </c>
      <c r="AS233" s="77">
        <f t="shared" si="140"/>
        <v>0</v>
      </c>
      <c r="AT233" s="77">
        <f t="shared" si="140"/>
        <v>0</v>
      </c>
      <c r="AU233" s="77">
        <f t="shared" ref="AT233:BA234" si="141">AU234</f>
        <v>0</v>
      </c>
      <c r="AV233" s="77">
        <f t="shared" si="141"/>
        <v>0</v>
      </c>
      <c r="AW233" s="77">
        <f t="shared" si="141"/>
        <v>0</v>
      </c>
      <c r="AX233" s="77">
        <f t="shared" si="141"/>
        <v>0</v>
      </c>
      <c r="AY233" s="77">
        <f t="shared" si="141"/>
        <v>0</v>
      </c>
      <c r="AZ233" s="77">
        <f t="shared" si="141"/>
        <v>0</v>
      </c>
      <c r="BA233" s="77">
        <f t="shared" si="141"/>
        <v>0</v>
      </c>
      <c r="BB233" s="103">
        <v>0</v>
      </c>
      <c r="BC233" s="103">
        <v>0</v>
      </c>
    </row>
    <row r="234" spans="1:55" s="11" customFormat="1" ht="45" hidden="1" x14ac:dyDescent="0.25">
      <c r="A234" s="27" t="s">
        <v>392</v>
      </c>
      <c r="B234" s="12">
        <v>51</v>
      </c>
      <c r="C234" s="12">
        <v>2</v>
      </c>
      <c r="D234" s="63" t="s">
        <v>629</v>
      </c>
      <c r="E234" s="12">
        <v>851</v>
      </c>
      <c r="F234" s="63" t="s">
        <v>421</v>
      </c>
      <c r="G234" s="63" t="s">
        <v>328</v>
      </c>
      <c r="H234" s="63" t="s">
        <v>752</v>
      </c>
      <c r="I234" s="63" t="s">
        <v>396</v>
      </c>
      <c r="J234" s="77">
        <f t="shared" si="140"/>
        <v>0</v>
      </c>
      <c r="K234" s="77">
        <f t="shared" si="140"/>
        <v>0</v>
      </c>
      <c r="L234" s="77">
        <f t="shared" si="140"/>
        <v>0</v>
      </c>
      <c r="M234" s="77">
        <f t="shared" si="140"/>
        <v>0</v>
      </c>
      <c r="N234" s="77">
        <f t="shared" si="140"/>
        <v>0</v>
      </c>
      <c r="O234" s="77">
        <f t="shared" si="140"/>
        <v>0</v>
      </c>
      <c r="P234" s="77">
        <f t="shared" si="140"/>
        <v>0</v>
      </c>
      <c r="Q234" s="77">
        <f t="shared" si="140"/>
        <v>0</v>
      </c>
      <c r="R234" s="77">
        <f t="shared" si="140"/>
        <v>0</v>
      </c>
      <c r="S234" s="77">
        <f t="shared" si="140"/>
        <v>0</v>
      </c>
      <c r="T234" s="77">
        <f t="shared" si="140"/>
        <v>0</v>
      </c>
      <c r="U234" s="77">
        <f t="shared" si="140"/>
        <v>0</v>
      </c>
      <c r="V234" s="77">
        <f t="shared" si="140"/>
        <v>0</v>
      </c>
      <c r="W234" s="77">
        <f t="shared" si="140"/>
        <v>0</v>
      </c>
      <c r="X234" s="77">
        <f t="shared" si="140"/>
        <v>0</v>
      </c>
      <c r="Y234" s="77">
        <f t="shared" si="140"/>
        <v>0</v>
      </c>
      <c r="Z234" s="77">
        <f t="shared" si="140"/>
        <v>0</v>
      </c>
      <c r="AA234" s="77">
        <f t="shared" si="140"/>
        <v>0</v>
      </c>
      <c r="AB234" s="77">
        <f t="shared" si="140"/>
        <v>0</v>
      </c>
      <c r="AC234" s="77">
        <f t="shared" si="140"/>
        <v>0</v>
      </c>
      <c r="AD234" s="77">
        <f t="shared" si="140"/>
        <v>0</v>
      </c>
      <c r="AE234" s="77">
        <f t="shared" si="140"/>
        <v>0</v>
      </c>
      <c r="AF234" s="77">
        <f t="shared" si="140"/>
        <v>0</v>
      </c>
      <c r="AG234" s="77">
        <f t="shared" si="140"/>
        <v>0</v>
      </c>
      <c r="AH234" s="77">
        <f t="shared" si="140"/>
        <v>0</v>
      </c>
      <c r="AI234" s="77">
        <f t="shared" si="140"/>
        <v>0</v>
      </c>
      <c r="AJ234" s="77">
        <f t="shared" si="140"/>
        <v>0</v>
      </c>
      <c r="AK234" s="77">
        <f t="shared" si="140"/>
        <v>0</v>
      </c>
      <c r="AL234" s="77">
        <f t="shared" si="140"/>
        <v>0</v>
      </c>
      <c r="AM234" s="77">
        <f t="shared" si="140"/>
        <v>0</v>
      </c>
      <c r="AN234" s="77">
        <f t="shared" si="140"/>
        <v>0</v>
      </c>
      <c r="AO234" s="77">
        <f t="shared" si="140"/>
        <v>0</v>
      </c>
      <c r="AP234" s="77">
        <f t="shared" si="140"/>
        <v>0</v>
      </c>
      <c r="AQ234" s="77">
        <f t="shared" si="140"/>
        <v>0</v>
      </c>
      <c r="AR234" s="77">
        <f t="shared" si="140"/>
        <v>0</v>
      </c>
      <c r="AS234" s="77">
        <f t="shared" si="140"/>
        <v>0</v>
      </c>
      <c r="AT234" s="77">
        <f t="shared" si="141"/>
        <v>0</v>
      </c>
      <c r="AU234" s="77">
        <f t="shared" si="141"/>
        <v>0</v>
      </c>
      <c r="AV234" s="77">
        <f t="shared" si="141"/>
        <v>0</v>
      </c>
      <c r="AW234" s="77">
        <f t="shared" si="141"/>
        <v>0</v>
      </c>
      <c r="AX234" s="77">
        <f t="shared" si="141"/>
        <v>0</v>
      </c>
      <c r="AY234" s="77">
        <f t="shared" si="141"/>
        <v>0</v>
      </c>
      <c r="AZ234" s="77">
        <f t="shared" si="141"/>
        <v>0</v>
      </c>
      <c r="BA234" s="77">
        <f t="shared" si="141"/>
        <v>0</v>
      </c>
      <c r="BB234" s="103">
        <v>0</v>
      </c>
      <c r="BC234" s="103">
        <v>0</v>
      </c>
    </row>
    <row r="235" spans="1:55" s="11" customFormat="1" hidden="1" x14ac:dyDescent="0.25">
      <c r="A235" s="27" t="s">
        <v>494</v>
      </c>
      <c r="B235" s="12">
        <v>51</v>
      </c>
      <c r="C235" s="12">
        <v>2</v>
      </c>
      <c r="D235" s="63" t="s">
        <v>629</v>
      </c>
      <c r="E235" s="63" t="s">
        <v>418</v>
      </c>
      <c r="F235" s="63" t="s">
        <v>421</v>
      </c>
      <c r="G235" s="63" t="s">
        <v>328</v>
      </c>
      <c r="H235" s="63" t="s">
        <v>752</v>
      </c>
      <c r="I235" s="63" t="s">
        <v>397</v>
      </c>
      <c r="J235" s="77">
        <f>'3.ВС'!J237</f>
        <v>0</v>
      </c>
      <c r="K235" s="77">
        <f>'3.ВС'!K237</f>
        <v>0</v>
      </c>
      <c r="L235" s="77">
        <f>'3.ВС'!L237</f>
        <v>0</v>
      </c>
      <c r="M235" s="77">
        <f>'3.ВС'!M237</f>
        <v>0</v>
      </c>
      <c r="N235" s="77">
        <f>'3.ВС'!N237</f>
        <v>0</v>
      </c>
      <c r="O235" s="77">
        <f>'3.ВС'!O237</f>
        <v>0</v>
      </c>
      <c r="P235" s="77">
        <f>'3.ВС'!P237</f>
        <v>0</v>
      </c>
      <c r="Q235" s="77">
        <f>'3.ВС'!Q237</f>
        <v>0</v>
      </c>
      <c r="R235" s="77">
        <f>'3.ВС'!R237</f>
        <v>0</v>
      </c>
      <c r="S235" s="77">
        <f>'3.ВС'!S237</f>
        <v>0</v>
      </c>
      <c r="T235" s="77">
        <f>'3.ВС'!T237</f>
        <v>0</v>
      </c>
      <c r="U235" s="77">
        <f>'3.ВС'!U237</f>
        <v>0</v>
      </c>
      <c r="V235" s="77">
        <f>'3.ВС'!V237</f>
        <v>0</v>
      </c>
      <c r="W235" s="77">
        <f>'3.ВС'!W237</f>
        <v>0</v>
      </c>
      <c r="X235" s="77">
        <f>'3.ВС'!X237</f>
        <v>0</v>
      </c>
      <c r="Y235" s="77">
        <f>'3.ВС'!Y237</f>
        <v>0</v>
      </c>
      <c r="Z235" s="77">
        <f>'3.ВС'!Z237</f>
        <v>0</v>
      </c>
      <c r="AA235" s="77">
        <f>'3.ВС'!AA237</f>
        <v>0</v>
      </c>
      <c r="AB235" s="77">
        <f>'3.ВС'!AB237</f>
        <v>0</v>
      </c>
      <c r="AC235" s="77">
        <f>'3.ВС'!AC237</f>
        <v>0</v>
      </c>
      <c r="AD235" s="77">
        <f>'3.ВС'!AD237</f>
        <v>0</v>
      </c>
      <c r="AE235" s="77">
        <f>'3.ВС'!AE237</f>
        <v>0</v>
      </c>
      <c r="AF235" s="77">
        <f>'3.ВС'!AF237</f>
        <v>0</v>
      </c>
      <c r="AG235" s="77">
        <f>'3.ВС'!AG237</f>
        <v>0</v>
      </c>
      <c r="AH235" s="77">
        <f>'3.ВС'!AH237</f>
        <v>0</v>
      </c>
      <c r="AI235" s="77">
        <f>'3.ВС'!AI237</f>
        <v>0</v>
      </c>
      <c r="AJ235" s="77">
        <f>'3.ВС'!AJ237</f>
        <v>0</v>
      </c>
      <c r="AK235" s="77">
        <f>'3.ВС'!AK237</f>
        <v>0</v>
      </c>
      <c r="AL235" s="77">
        <f>'3.ВС'!AL237</f>
        <v>0</v>
      </c>
      <c r="AM235" s="77">
        <f>'3.ВС'!AM237</f>
        <v>0</v>
      </c>
      <c r="AN235" s="77">
        <f>'3.ВС'!AN237</f>
        <v>0</v>
      </c>
      <c r="AO235" s="77">
        <f>'3.ВС'!AO237</f>
        <v>0</v>
      </c>
      <c r="AP235" s="77">
        <f>'3.ВС'!AP237</f>
        <v>0</v>
      </c>
      <c r="AQ235" s="77">
        <f>'3.ВС'!AQ237</f>
        <v>0</v>
      </c>
      <c r="AR235" s="77">
        <f>'3.ВС'!AR237</f>
        <v>0</v>
      </c>
      <c r="AS235" s="77">
        <f>'3.ВС'!AS237</f>
        <v>0</v>
      </c>
      <c r="AT235" s="77">
        <f>'3.ВС'!AT237</f>
        <v>0</v>
      </c>
      <c r="AU235" s="77">
        <f>'3.ВС'!AU237</f>
        <v>0</v>
      </c>
      <c r="AV235" s="77">
        <f>'3.ВС'!AV237</f>
        <v>0</v>
      </c>
      <c r="AW235" s="77">
        <f>'3.ВС'!AW237</f>
        <v>0</v>
      </c>
      <c r="AX235" s="77">
        <f>'3.ВС'!AX237</f>
        <v>0</v>
      </c>
      <c r="AY235" s="77">
        <f>'3.ВС'!AY237</f>
        <v>0</v>
      </c>
      <c r="AZ235" s="77">
        <f>'3.ВС'!AZ237</f>
        <v>0</v>
      </c>
      <c r="BA235" s="77">
        <f>'3.ВС'!BA237</f>
        <v>0</v>
      </c>
      <c r="BB235" s="103">
        <v>0</v>
      </c>
      <c r="BC235" s="103">
        <v>0</v>
      </c>
    </row>
    <row r="236" spans="1:55" s="11" customFormat="1" ht="60" hidden="1" x14ac:dyDescent="0.25">
      <c r="A236" s="146" t="s">
        <v>753</v>
      </c>
      <c r="B236" s="12">
        <v>51</v>
      </c>
      <c r="C236" s="12">
        <v>2</v>
      </c>
      <c r="D236" s="63" t="s">
        <v>629</v>
      </c>
      <c r="E236" s="63" t="s">
        <v>418</v>
      </c>
      <c r="F236" s="63" t="s">
        <v>421</v>
      </c>
      <c r="G236" s="63" t="s">
        <v>328</v>
      </c>
      <c r="H236" s="63" t="s">
        <v>754</v>
      </c>
      <c r="I236" s="63"/>
      <c r="J236" s="77">
        <f t="shared" si="136"/>
        <v>0</v>
      </c>
      <c r="K236" s="77">
        <f t="shared" si="136"/>
        <v>0</v>
      </c>
      <c r="L236" s="77">
        <f t="shared" si="136"/>
        <v>0</v>
      </c>
      <c r="M236" s="77">
        <f t="shared" si="136"/>
        <v>0</v>
      </c>
      <c r="N236" s="77">
        <f t="shared" si="136"/>
        <v>0</v>
      </c>
      <c r="O236" s="77">
        <f t="shared" si="136"/>
        <v>0</v>
      </c>
      <c r="P236" s="77">
        <f t="shared" si="136"/>
        <v>0</v>
      </c>
      <c r="Q236" s="77">
        <f t="shared" si="136"/>
        <v>0</v>
      </c>
      <c r="R236" s="77">
        <f t="shared" si="136"/>
        <v>0</v>
      </c>
      <c r="S236" s="77">
        <f t="shared" si="136"/>
        <v>0</v>
      </c>
      <c r="T236" s="77">
        <f t="shared" si="136"/>
        <v>0</v>
      </c>
      <c r="U236" s="77">
        <f t="shared" si="136"/>
        <v>0</v>
      </c>
      <c r="V236" s="77">
        <f t="shared" si="136"/>
        <v>0</v>
      </c>
      <c r="W236" s="77">
        <f t="shared" si="136"/>
        <v>0</v>
      </c>
      <c r="X236" s="77">
        <f t="shared" si="136"/>
        <v>0</v>
      </c>
      <c r="Y236" s="77">
        <f t="shared" si="136"/>
        <v>0</v>
      </c>
      <c r="Z236" s="77">
        <f t="shared" si="136"/>
        <v>0</v>
      </c>
      <c r="AA236" s="77">
        <f t="shared" si="136"/>
        <v>0</v>
      </c>
      <c r="AB236" s="77">
        <f t="shared" si="136"/>
        <v>0</v>
      </c>
      <c r="AC236" s="77">
        <f t="shared" si="136"/>
        <v>0</v>
      </c>
      <c r="AD236" s="77">
        <f t="shared" si="136"/>
        <v>0</v>
      </c>
      <c r="AE236" s="77">
        <f t="shared" si="136"/>
        <v>0</v>
      </c>
      <c r="AF236" s="77">
        <f t="shared" si="136"/>
        <v>0</v>
      </c>
      <c r="AG236" s="77">
        <f t="shared" si="136"/>
        <v>0</v>
      </c>
      <c r="AH236" s="77">
        <f t="shared" si="136"/>
        <v>0</v>
      </c>
      <c r="AI236" s="77">
        <f t="shared" si="136"/>
        <v>0</v>
      </c>
      <c r="AJ236" s="77">
        <f t="shared" si="136"/>
        <v>0</v>
      </c>
      <c r="AK236" s="77">
        <f t="shared" si="136"/>
        <v>0</v>
      </c>
      <c r="AL236" s="77">
        <f t="shared" si="136"/>
        <v>0</v>
      </c>
      <c r="AM236" s="77">
        <f t="shared" si="136"/>
        <v>0</v>
      </c>
      <c r="AN236" s="77">
        <f t="shared" si="136"/>
        <v>0</v>
      </c>
      <c r="AO236" s="77">
        <f t="shared" si="136"/>
        <v>0</v>
      </c>
      <c r="AP236" s="77">
        <f t="shared" si="136"/>
        <v>0</v>
      </c>
      <c r="AQ236" s="77">
        <f t="shared" si="136"/>
        <v>0</v>
      </c>
      <c r="AR236" s="77">
        <f t="shared" si="136"/>
        <v>0</v>
      </c>
      <c r="AS236" s="77">
        <f t="shared" si="136"/>
        <v>0</v>
      </c>
      <c r="AT236" s="77">
        <f t="shared" si="137"/>
        <v>0</v>
      </c>
      <c r="AU236" s="77">
        <f t="shared" si="137"/>
        <v>0</v>
      </c>
      <c r="AV236" s="77">
        <f t="shared" si="137"/>
        <v>0</v>
      </c>
      <c r="AW236" s="77">
        <f t="shared" si="137"/>
        <v>0</v>
      </c>
      <c r="AX236" s="77">
        <f t="shared" si="137"/>
        <v>0</v>
      </c>
      <c r="AY236" s="77">
        <f t="shared" si="137"/>
        <v>0</v>
      </c>
      <c r="AZ236" s="77">
        <f t="shared" si="137"/>
        <v>0</v>
      </c>
      <c r="BA236" s="77">
        <f t="shared" si="137"/>
        <v>0</v>
      </c>
      <c r="BB236" s="103">
        <v>0</v>
      </c>
      <c r="BC236" s="103">
        <v>0</v>
      </c>
    </row>
    <row r="237" spans="1:55" s="11" customFormat="1" ht="45" hidden="1" x14ac:dyDescent="0.25">
      <c r="A237" s="27" t="s">
        <v>392</v>
      </c>
      <c r="B237" s="12">
        <v>51</v>
      </c>
      <c r="C237" s="12">
        <v>2</v>
      </c>
      <c r="D237" s="63" t="s">
        <v>629</v>
      </c>
      <c r="E237" s="63" t="s">
        <v>418</v>
      </c>
      <c r="F237" s="63" t="s">
        <v>421</v>
      </c>
      <c r="G237" s="63" t="s">
        <v>328</v>
      </c>
      <c r="H237" s="63" t="s">
        <v>754</v>
      </c>
      <c r="I237" s="63" t="s">
        <v>396</v>
      </c>
      <c r="J237" s="77">
        <f t="shared" si="136"/>
        <v>0</v>
      </c>
      <c r="K237" s="77">
        <f t="shared" si="136"/>
        <v>0</v>
      </c>
      <c r="L237" s="77">
        <f t="shared" si="136"/>
        <v>0</v>
      </c>
      <c r="M237" s="77">
        <f t="shared" si="136"/>
        <v>0</v>
      </c>
      <c r="N237" s="77">
        <f t="shared" si="136"/>
        <v>0</v>
      </c>
      <c r="O237" s="77">
        <f t="shared" si="136"/>
        <v>0</v>
      </c>
      <c r="P237" s="77">
        <f t="shared" si="136"/>
        <v>0</v>
      </c>
      <c r="Q237" s="77">
        <f t="shared" si="136"/>
        <v>0</v>
      </c>
      <c r="R237" s="77">
        <f t="shared" si="136"/>
        <v>0</v>
      </c>
      <c r="S237" s="77">
        <f t="shared" si="136"/>
        <v>0</v>
      </c>
      <c r="T237" s="77">
        <f t="shared" si="136"/>
        <v>0</v>
      </c>
      <c r="U237" s="77">
        <f t="shared" si="136"/>
        <v>0</v>
      </c>
      <c r="V237" s="77">
        <f t="shared" si="136"/>
        <v>0</v>
      </c>
      <c r="W237" s="77">
        <f t="shared" si="136"/>
        <v>0</v>
      </c>
      <c r="X237" s="77">
        <f t="shared" si="136"/>
        <v>0</v>
      </c>
      <c r="Y237" s="77">
        <f t="shared" si="136"/>
        <v>0</v>
      </c>
      <c r="Z237" s="77">
        <f t="shared" si="136"/>
        <v>0</v>
      </c>
      <c r="AA237" s="77">
        <f t="shared" si="136"/>
        <v>0</v>
      </c>
      <c r="AB237" s="77">
        <f t="shared" si="136"/>
        <v>0</v>
      </c>
      <c r="AC237" s="77">
        <f t="shared" si="136"/>
        <v>0</v>
      </c>
      <c r="AD237" s="77">
        <f t="shared" si="136"/>
        <v>0</v>
      </c>
      <c r="AE237" s="77">
        <f t="shared" si="136"/>
        <v>0</v>
      </c>
      <c r="AF237" s="77">
        <f t="shared" si="136"/>
        <v>0</v>
      </c>
      <c r="AG237" s="77">
        <f t="shared" si="136"/>
        <v>0</v>
      </c>
      <c r="AH237" s="77">
        <f t="shared" si="136"/>
        <v>0</v>
      </c>
      <c r="AI237" s="77">
        <f t="shared" si="136"/>
        <v>0</v>
      </c>
      <c r="AJ237" s="77">
        <f t="shared" si="136"/>
        <v>0</v>
      </c>
      <c r="AK237" s="77">
        <f t="shared" si="136"/>
        <v>0</v>
      </c>
      <c r="AL237" s="77">
        <f t="shared" si="136"/>
        <v>0</v>
      </c>
      <c r="AM237" s="77">
        <f t="shared" si="136"/>
        <v>0</v>
      </c>
      <c r="AN237" s="77">
        <f t="shared" si="136"/>
        <v>0</v>
      </c>
      <c r="AO237" s="77">
        <f t="shared" si="136"/>
        <v>0</v>
      </c>
      <c r="AP237" s="77">
        <f t="shared" si="136"/>
        <v>0</v>
      </c>
      <c r="AQ237" s="77">
        <f t="shared" si="136"/>
        <v>0</v>
      </c>
      <c r="AR237" s="77">
        <f t="shared" si="136"/>
        <v>0</v>
      </c>
      <c r="AS237" s="77">
        <f t="shared" si="136"/>
        <v>0</v>
      </c>
      <c r="AT237" s="77">
        <f t="shared" si="137"/>
        <v>0</v>
      </c>
      <c r="AU237" s="77">
        <f t="shared" si="137"/>
        <v>0</v>
      </c>
      <c r="AV237" s="77">
        <f t="shared" si="137"/>
        <v>0</v>
      </c>
      <c r="AW237" s="77">
        <f t="shared" si="137"/>
        <v>0</v>
      </c>
      <c r="AX237" s="77">
        <f t="shared" si="137"/>
        <v>0</v>
      </c>
      <c r="AY237" s="77">
        <f t="shared" si="137"/>
        <v>0</v>
      </c>
      <c r="AZ237" s="77">
        <f t="shared" si="137"/>
        <v>0</v>
      </c>
      <c r="BA237" s="77">
        <f t="shared" si="137"/>
        <v>0</v>
      </c>
      <c r="BB237" s="103">
        <v>0</v>
      </c>
      <c r="BC237" s="103">
        <v>0</v>
      </c>
    </row>
    <row r="238" spans="1:55" s="11" customFormat="1" hidden="1" x14ac:dyDescent="0.25">
      <c r="A238" s="27" t="s">
        <v>393</v>
      </c>
      <c r="B238" s="12">
        <v>51</v>
      </c>
      <c r="C238" s="12">
        <v>2</v>
      </c>
      <c r="D238" s="63" t="s">
        <v>629</v>
      </c>
      <c r="E238" s="63" t="s">
        <v>418</v>
      </c>
      <c r="F238" s="63" t="s">
        <v>421</v>
      </c>
      <c r="G238" s="63" t="s">
        <v>328</v>
      </c>
      <c r="H238" s="63" t="s">
        <v>754</v>
      </c>
      <c r="I238" s="63" t="s">
        <v>397</v>
      </c>
      <c r="J238" s="77">
        <f>'3.ВС'!J240</f>
        <v>0</v>
      </c>
      <c r="K238" s="77">
        <f>'3.ВС'!K240</f>
        <v>0</v>
      </c>
      <c r="L238" s="77">
        <f>'3.ВС'!L240</f>
        <v>0</v>
      </c>
      <c r="M238" s="77">
        <f>'3.ВС'!M240</f>
        <v>0</v>
      </c>
      <c r="N238" s="77">
        <f>'3.ВС'!N240</f>
        <v>0</v>
      </c>
      <c r="O238" s="77">
        <f>'3.ВС'!O240</f>
        <v>0</v>
      </c>
      <c r="P238" s="77">
        <f>'3.ВС'!P240</f>
        <v>0</v>
      </c>
      <c r="Q238" s="77">
        <f>'3.ВС'!Q240</f>
        <v>0</v>
      </c>
      <c r="R238" s="77">
        <f>'3.ВС'!R240</f>
        <v>0</v>
      </c>
      <c r="S238" s="77">
        <f>'3.ВС'!S240</f>
        <v>0</v>
      </c>
      <c r="T238" s="77">
        <f>'3.ВС'!T240</f>
        <v>0</v>
      </c>
      <c r="U238" s="77">
        <f>'3.ВС'!U240</f>
        <v>0</v>
      </c>
      <c r="V238" s="77">
        <f>'3.ВС'!V240</f>
        <v>0</v>
      </c>
      <c r="W238" s="77">
        <f>'3.ВС'!W240</f>
        <v>0</v>
      </c>
      <c r="X238" s="77">
        <f>'3.ВС'!X240</f>
        <v>0</v>
      </c>
      <c r="Y238" s="77">
        <f>'3.ВС'!Y240</f>
        <v>0</v>
      </c>
      <c r="Z238" s="77">
        <f>'3.ВС'!Z240</f>
        <v>0</v>
      </c>
      <c r="AA238" s="77">
        <f>'3.ВС'!AA240</f>
        <v>0</v>
      </c>
      <c r="AB238" s="77">
        <f>'3.ВС'!AB240</f>
        <v>0</v>
      </c>
      <c r="AC238" s="77">
        <f>'3.ВС'!AC240</f>
        <v>0</v>
      </c>
      <c r="AD238" s="77">
        <f>'3.ВС'!AD240</f>
        <v>0</v>
      </c>
      <c r="AE238" s="77">
        <f>'3.ВС'!AE240</f>
        <v>0</v>
      </c>
      <c r="AF238" s="77">
        <f>'3.ВС'!AF240</f>
        <v>0</v>
      </c>
      <c r="AG238" s="77">
        <f>'3.ВС'!AG240</f>
        <v>0</v>
      </c>
      <c r="AH238" s="77">
        <f>'3.ВС'!AH240</f>
        <v>0</v>
      </c>
      <c r="AI238" s="77">
        <f>'3.ВС'!AI240</f>
        <v>0</v>
      </c>
      <c r="AJ238" s="77">
        <f>'3.ВС'!AJ240</f>
        <v>0</v>
      </c>
      <c r="AK238" s="77">
        <f>'3.ВС'!AK240</f>
        <v>0</v>
      </c>
      <c r="AL238" s="77">
        <f>'3.ВС'!AL240</f>
        <v>0</v>
      </c>
      <c r="AM238" s="77">
        <f>'3.ВС'!AM240</f>
        <v>0</v>
      </c>
      <c r="AN238" s="77">
        <f>'3.ВС'!AN240</f>
        <v>0</v>
      </c>
      <c r="AO238" s="77">
        <f>'3.ВС'!AO240</f>
        <v>0</v>
      </c>
      <c r="AP238" s="77">
        <f>'3.ВС'!AP240</f>
        <v>0</v>
      </c>
      <c r="AQ238" s="77">
        <f>'3.ВС'!AQ240</f>
        <v>0</v>
      </c>
      <c r="AR238" s="77">
        <f>'3.ВС'!AR240</f>
        <v>0</v>
      </c>
      <c r="AS238" s="77">
        <f>'3.ВС'!AS240</f>
        <v>0</v>
      </c>
      <c r="AT238" s="77">
        <f>'3.ВС'!AT240</f>
        <v>0</v>
      </c>
      <c r="AU238" s="77">
        <f>'3.ВС'!AU240</f>
        <v>0</v>
      </c>
      <c r="AV238" s="77">
        <f>'3.ВС'!AV240</f>
        <v>0</v>
      </c>
      <c r="AW238" s="77">
        <f>'3.ВС'!AW240</f>
        <v>0</v>
      </c>
      <c r="AX238" s="77">
        <f>'3.ВС'!AX240</f>
        <v>0</v>
      </c>
      <c r="AY238" s="77">
        <f>'3.ВС'!AY240</f>
        <v>0</v>
      </c>
      <c r="AZ238" s="77">
        <f>'3.ВС'!AZ240</f>
        <v>0</v>
      </c>
      <c r="BA238" s="77">
        <f>'3.ВС'!BA240</f>
        <v>0</v>
      </c>
      <c r="BB238" s="103">
        <v>0</v>
      </c>
      <c r="BC238" s="103">
        <v>0</v>
      </c>
    </row>
    <row r="239" spans="1:55" s="11" customFormat="1" ht="45" x14ac:dyDescent="0.25">
      <c r="A239" s="146" t="s">
        <v>755</v>
      </c>
      <c r="B239" s="12">
        <v>51</v>
      </c>
      <c r="C239" s="12">
        <v>2</v>
      </c>
      <c r="D239" s="63" t="s">
        <v>756</v>
      </c>
      <c r="E239" s="12"/>
      <c r="F239" s="63"/>
      <c r="G239" s="63"/>
      <c r="H239" s="63"/>
      <c r="I239" s="74"/>
      <c r="J239" s="77">
        <f t="shared" ref="J239:AT242" si="142">J240</f>
        <v>0</v>
      </c>
      <c r="K239" s="77">
        <f t="shared" si="142"/>
        <v>0</v>
      </c>
      <c r="L239" s="77">
        <f t="shared" si="142"/>
        <v>0</v>
      </c>
      <c r="M239" s="77">
        <f t="shared" si="142"/>
        <v>0</v>
      </c>
      <c r="N239" s="77">
        <f t="shared" si="142"/>
        <v>123599</v>
      </c>
      <c r="O239" s="77">
        <f t="shared" si="142"/>
        <v>0</v>
      </c>
      <c r="P239" s="77">
        <f t="shared" si="142"/>
        <v>123599</v>
      </c>
      <c r="Q239" s="77">
        <f t="shared" si="142"/>
        <v>0</v>
      </c>
      <c r="R239" s="77">
        <f t="shared" si="142"/>
        <v>123599</v>
      </c>
      <c r="S239" s="77">
        <f t="shared" si="142"/>
        <v>0</v>
      </c>
      <c r="T239" s="77">
        <f t="shared" si="142"/>
        <v>123599</v>
      </c>
      <c r="U239" s="77">
        <f t="shared" si="142"/>
        <v>0</v>
      </c>
      <c r="V239" s="77">
        <f t="shared" si="142"/>
        <v>85604</v>
      </c>
      <c r="W239" s="77">
        <f t="shared" si="142"/>
        <v>0</v>
      </c>
      <c r="X239" s="77">
        <f t="shared" si="142"/>
        <v>85604</v>
      </c>
      <c r="Y239" s="77">
        <f t="shared" si="142"/>
        <v>0</v>
      </c>
      <c r="Z239" s="77">
        <f t="shared" si="142"/>
        <v>209203</v>
      </c>
      <c r="AA239" s="77">
        <f t="shared" si="142"/>
        <v>0</v>
      </c>
      <c r="AB239" s="77">
        <f t="shared" si="142"/>
        <v>209203</v>
      </c>
      <c r="AC239" s="77">
        <f t="shared" si="142"/>
        <v>0</v>
      </c>
      <c r="AD239" s="77">
        <f t="shared" si="142"/>
        <v>0</v>
      </c>
      <c r="AE239" s="77">
        <f t="shared" si="142"/>
        <v>0</v>
      </c>
      <c r="AF239" s="77">
        <f t="shared" si="142"/>
        <v>0</v>
      </c>
      <c r="AG239" s="77">
        <f t="shared" si="142"/>
        <v>0</v>
      </c>
      <c r="AH239" s="77">
        <f t="shared" si="142"/>
        <v>0</v>
      </c>
      <c r="AI239" s="77">
        <f t="shared" si="142"/>
        <v>0</v>
      </c>
      <c r="AJ239" s="77">
        <f t="shared" si="142"/>
        <v>0</v>
      </c>
      <c r="AK239" s="77">
        <f t="shared" si="142"/>
        <v>0</v>
      </c>
      <c r="AL239" s="77">
        <f t="shared" si="142"/>
        <v>0</v>
      </c>
      <c r="AM239" s="77">
        <f t="shared" si="142"/>
        <v>0</v>
      </c>
      <c r="AN239" s="77">
        <f t="shared" si="142"/>
        <v>0</v>
      </c>
      <c r="AO239" s="77">
        <f t="shared" si="142"/>
        <v>0</v>
      </c>
      <c r="AP239" s="77">
        <f t="shared" si="142"/>
        <v>0</v>
      </c>
      <c r="AQ239" s="77">
        <f t="shared" si="142"/>
        <v>0</v>
      </c>
      <c r="AR239" s="77">
        <f t="shared" si="142"/>
        <v>0</v>
      </c>
      <c r="AS239" s="77">
        <f t="shared" si="142"/>
        <v>0</v>
      </c>
      <c r="AT239" s="77">
        <f t="shared" si="142"/>
        <v>0</v>
      </c>
      <c r="AU239" s="77">
        <f t="shared" ref="AT239:BA242" si="143">AU240</f>
        <v>0</v>
      </c>
      <c r="AV239" s="77">
        <f t="shared" si="143"/>
        <v>0</v>
      </c>
      <c r="AW239" s="77">
        <f t="shared" si="143"/>
        <v>0</v>
      </c>
      <c r="AX239" s="77">
        <f t="shared" si="143"/>
        <v>0</v>
      </c>
      <c r="AY239" s="77">
        <f t="shared" si="143"/>
        <v>0</v>
      </c>
      <c r="AZ239" s="77">
        <f t="shared" si="143"/>
        <v>0</v>
      </c>
      <c r="BA239" s="77">
        <f t="shared" si="143"/>
        <v>0</v>
      </c>
      <c r="BB239" s="103">
        <v>0</v>
      </c>
      <c r="BC239" s="103">
        <v>0</v>
      </c>
    </row>
    <row r="240" spans="1:55" s="11" customFormat="1" x14ac:dyDescent="0.25">
      <c r="A240" s="148" t="s">
        <v>325</v>
      </c>
      <c r="B240" s="12">
        <v>51</v>
      </c>
      <c r="C240" s="12">
        <v>2</v>
      </c>
      <c r="D240" s="63" t="s">
        <v>756</v>
      </c>
      <c r="E240" s="12">
        <v>851</v>
      </c>
      <c r="F240" s="63"/>
      <c r="G240" s="62"/>
      <c r="H240" s="62"/>
      <c r="I240" s="63"/>
      <c r="J240" s="77">
        <f t="shared" si="142"/>
        <v>0</v>
      </c>
      <c r="K240" s="77">
        <f t="shared" si="142"/>
        <v>0</v>
      </c>
      <c r="L240" s="77">
        <f t="shared" si="142"/>
        <v>0</v>
      </c>
      <c r="M240" s="77">
        <f t="shared" si="142"/>
        <v>0</v>
      </c>
      <c r="N240" s="77">
        <f t="shared" si="142"/>
        <v>123599</v>
      </c>
      <c r="O240" s="77">
        <f t="shared" si="142"/>
        <v>0</v>
      </c>
      <c r="P240" s="77">
        <f t="shared" si="142"/>
        <v>123599</v>
      </c>
      <c r="Q240" s="77">
        <f t="shared" si="142"/>
        <v>0</v>
      </c>
      <c r="R240" s="77">
        <f t="shared" si="142"/>
        <v>123599</v>
      </c>
      <c r="S240" s="77">
        <f t="shared" si="142"/>
        <v>0</v>
      </c>
      <c r="T240" s="77">
        <f t="shared" si="142"/>
        <v>123599</v>
      </c>
      <c r="U240" s="77">
        <f t="shared" si="142"/>
        <v>0</v>
      </c>
      <c r="V240" s="77">
        <f t="shared" si="142"/>
        <v>85604</v>
      </c>
      <c r="W240" s="77">
        <f t="shared" si="142"/>
        <v>0</v>
      </c>
      <c r="X240" s="77">
        <f t="shared" si="142"/>
        <v>85604</v>
      </c>
      <c r="Y240" s="77">
        <f t="shared" si="142"/>
        <v>0</v>
      </c>
      <c r="Z240" s="77">
        <f t="shared" si="142"/>
        <v>209203</v>
      </c>
      <c r="AA240" s="77">
        <f t="shared" si="142"/>
        <v>0</v>
      </c>
      <c r="AB240" s="77">
        <f t="shared" si="142"/>
        <v>209203</v>
      </c>
      <c r="AC240" s="77">
        <f t="shared" si="142"/>
        <v>0</v>
      </c>
      <c r="AD240" s="77">
        <f t="shared" si="142"/>
        <v>0</v>
      </c>
      <c r="AE240" s="77">
        <f t="shared" si="142"/>
        <v>0</v>
      </c>
      <c r="AF240" s="77">
        <f t="shared" si="142"/>
        <v>0</v>
      </c>
      <c r="AG240" s="77">
        <f t="shared" si="142"/>
        <v>0</v>
      </c>
      <c r="AH240" s="77">
        <f t="shared" si="142"/>
        <v>0</v>
      </c>
      <c r="AI240" s="77">
        <f t="shared" si="142"/>
        <v>0</v>
      </c>
      <c r="AJ240" s="77">
        <f t="shared" si="142"/>
        <v>0</v>
      </c>
      <c r="AK240" s="77">
        <f t="shared" si="142"/>
        <v>0</v>
      </c>
      <c r="AL240" s="77">
        <f t="shared" si="142"/>
        <v>0</v>
      </c>
      <c r="AM240" s="77">
        <f t="shared" si="142"/>
        <v>0</v>
      </c>
      <c r="AN240" s="77">
        <f t="shared" si="142"/>
        <v>0</v>
      </c>
      <c r="AO240" s="77">
        <f t="shared" si="142"/>
        <v>0</v>
      </c>
      <c r="AP240" s="77">
        <f t="shared" si="142"/>
        <v>0</v>
      </c>
      <c r="AQ240" s="77">
        <f t="shared" si="142"/>
        <v>0</v>
      </c>
      <c r="AR240" s="77">
        <f t="shared" si="142"/>
        <v>0</v>
      </c>
      <c r="AS240" s="77">
        <f t="shared" si="142"/>
        <v>0</v>
      </c>
      <c r="AT240" s="77">
        <f t="shared" si="143"/>
        <v>0</v>
      </c>
      <c r="AU240" s="77">
        <f t="shared" si="143"/>
        <v>0</v>
      </c>
      <c r="AV240" s="77">
        <f t="shared" si="143"/>
        <v>0</v>
      </c>
      <c r="AW240" s="77">
        <f t="shared" si="143"/>
        <v>0</v>
      </c>
      <c r="AX240" s="77">
        <f t="shared" si="143"/>
        <v>0</v>
      </c>
      <c r="AY240" s="77">
        <f t="shared" si="143"/>
        <v>0</v>
      </c>
      <c r="AZ240" s="77">
        <f t="shared" si="143"/>
        <v>0</v>
      </c>
      <c r="BA240" s="77">
        <f t="shared" si="143"/>
        <v>0</v>
      </c>
      <c r="BB240" s="103">
        <v>0</v>
      </c>
      <c r="BC240" s="103">
        <v>0</v>
      </c>
    </row>
    <row r="241" spans="1:55" s="11" customFormat="1" ht="30" x14ac:dyDescent="0.25">
      <c r="A241" s="146" t="s">
        <v>515</v>
      </c>
      <c r="B241" s="12">
        <v>51</v>
      </c>
      <c r="C241" s="12">
        <v>2</v>
      </c>
      <c r="D241" s="63" t="s">
        <v>756</v>
      </c>
      <c r="E241" s="12">
        <v>851</v>
      </c>
      <c r="F241" s="63" t="s">
        <v>421</v>
      </c>
      <c r="G241" s="63" t="s">
        <v>328</v>
      </c>
      <c r="H241" s="63" t="s">
        <v>757</v>
      </c>
      <c r="I241" s="74"/>
      <c r="J241" s="77">
        <f t="shared" si="142"/>
        <v>0</v>
      </c>
      <c r="K241" s="77">
        <f t="shared" si="142"/>
        <v>0</v>
      </c>
      <c r="L241" s="77">
        <f t="shared" si="142"/>
        <v>0</v>
      </c>
      <c r="M241" s="77">
        <f t="shared" si="142"/>
        <v>0</v>
      </c>
      <c r="N241" s="77">
        <f t="shared" si="142"/>
        <v>123599</v>
      </c>
      <c r="O241" s="77">
        <f t="shared" si="142"/>
        <v>0</v>
      </c>
      <c r="P241" s="77">
        <f t="shared" si="142"/>
        <v>123599</v>
      </c>
      <c r="Q241" s="77">
        <f t="shared" si="142"/>
        <v>0</v>
      </c>
      <c r="R241" s="77">
        <f t="shared" si="142"/>
        <v>123599</v>
      </c>
      <c r="S241" s="77">
        <f t="shared" si="142"/>
        <v>0</v>
      </c>
      <c r="T241" s="77">
        <f t="shared" si="142"/>
        <v>123599</v>
      </c>
      <c r="U241" s="77">
        <f t="shared" si="142"/>
        <v>0</v>
      </c>
      <c r="V241" s="77">
        <f t="shared" si="142"/>
        <v>85604</v>
      </c>
      <c r="W241" s="77">
        <f t="shared" si="142"/>
        <v>0</v>
      </c>
      <c r="X241" s="77">
        <f t="shared" si="142"/>
        <v>85604</v>
      </c>
      <c r="Y241" s="77">
        <f t="shared" si="142"/>
        <v>0</v>
      </c>
      <c r="Z241" s="77">
        <f t="shared" si="142"/>
        <v>209203</v>
      </c>
      <c r="AA241" s="77">
        <f t="shared" si="142"/>
        <v>0</v>
      </c>
      <c r="AB241" s="77">
        <f t="shared" si="142"/>
        <v>209203</v>
      </c>
      <c r="AC241" s="77">
        <f t="shared" si="142"/>
        <v>0</v>
      </c>
      <c r="AD241" s="77">
        <f t="shared" si="142"/>
        <v>0</v>
      </c>
      <c r="AE241" s="77">
        <f t="shared" si="142"/>
        <v>0</v>
      </c>
      <c r="AF241" s="77">
        <f t="shared" si="142"/>
        <v>0</v>
      </c>
      <c r="AG241" s="77">
        <f t="shared" si="142"/>
        <v>0</v>
      </c>
      <c r="AH241" s="77">
        <f t="shared" si="142"/>
        <v>0</v>
      </c>
      <c r="AI241" s="77">
        <f t="shared" si="142"/>
        <v>0</v>
      </c>
      <c r="AJ241" s="77">
        <f t="shared" si="142"/>
        <v>0</v>
      </c>
      <c r="AK241" s="77">
        <f t="shared" si="142"/>
        <v>0</v>
      </c>
      <c r="AL241" s="77">
        <f t="shared" si="142"/>
        <v>0</v>
      </c>
      <c r="AM241" s="77">
        <f t="shared" si="142"/>
        <v>0</v>
      </c>
      <c r="AN241" s="77">
        <f t="shared" si="142"/>
        <v>0</v>
      </c>
      <c r="AO241" s="77">
        <f t="shared" si="142"/>
        <v>0</v>
      </c>
      <c r="AP241" s="77">
        <f t="shared" si="142"/>
        <v>0</v>
      </c>
      <c r="AQ241" s="77">
        <f t="shared" si="142"/>
        <v>0</v>
      </c>
      <c r="AR241" s="77">
        <f t="shared" si="142"/>
        <v>0</v>
      </c>
      <c r="AS241" s="77">
        <f t="shared" si="142"/>
        <v>0</v>
      </c>
      <c r="AT241" s="77">
        <f t="shared" si="143"/>
        <v>0</v>
      </c>
      <c r="AU241" s="77">
        <f t="shared" si="143"/>
        <v>0</v>
      </c>
      <c r="AV241" s="77">
        <f t="shared" si="143"/>
        <v>0</v>
      </c>
      <c r="AW241" s="77">
        <f t="shared" si="143"/>
        <v>0</v>
      </c>
      <c r="AX241" s="77">
        <f t="shared" si="143"/>
        <v>0</v>
      </c>
      <c r="AY241" s="77">
        <f t="shared" si="143"/>
        <v>0</v>
      </c>
      <c r="AZ241" s="77">
        <f t="shared" si="143"/>
        <v>0</v>
      </c>
      <c r="BA241" s="77">
        <f t="shared" si="143"/>
        <v>0</v>
      </c>
      <c r="BB241" s="103">
        <v>0</v>
      </c>
      <c r="BC241" s="103">
        <v>0</v>
      </c>
    </row>
    <row r="242" spans="1:55" s="11" customFormat="1" ht="30" x14ac:dyDescent="0.25">
      <c r="A242" s="27" t="s">
        <v>337</v>
      </c>
      <c r="B242" s="12">
        <v>51</v>
      </c>
      <c r="C242" s="12">
        <v>2</v>
      </c>
      <c r="D242" s="63" t="s">
        <v>756</v>
      </c>
      <c r="E242" s="12">
        <v>851</v>
      </c>
      <c r="F242" s="63" t="s">
        <v>421</v>
      </c>
      <c r="G242" s="63" t="s">
        <v>328</v>
      </c>
      <c r="H242" s="63" t="s">
        <v>757</v>
      </c>
      <c r="I242" s="74">
        <v>200</v>
      </c>
      <c r="J242" s="77">
        <f t="shared" si="142"/>
        <v>0</v>
      </c>
      <c r="K242" s="77">
        <f t="shared" si="142"/>
        <v>0</v>
      </c>
      <c r="L242" s="77">
        <f t="shared" si="142"/>
        <v>0</v>
      </c>
      <c r="M242" s="77">
        <f t="shared" si="142"/>
        <v>0</v>
      </c>
      <c r="N242" s="77">
        <f t="shared" si="142"/>
        <v>123599</v>
      </c>
      <c r="O242" s="77">
        <f t="shared" si="142"/>
        <v>0</v>
      </c>
      <c r="P242" s="77">
        <f t="shared" si="142"/>
        <v>123599</v>
      </c>
      <c r="Q242" s="77">
        <f t="shared" si="142"/>
        <v>0</v>
      </c>
      <c r="R242" s="77">
        <f t="shared" si="142"/>
        <v>123599</v>
      </c>
      <c r="S242" s="77">
        <f t="shared" si="142"/>
        <v>0</v>
      </c>
      <c r="T242" s="77">
        <f t="shared" si="142"/>
        <v>123599</v>
      </c>
      <c r="U242" s="77">
        <f t="shared" si="142"/>
        <v>0</v>
      </c>
      <c r="V242" s="77">
        <f t="shared" si="142"/>
        <v>85604</v>
      </c>
      <c r="W242" s="77">
        <f t="shared" si="142"/>
        <v>0</v>
      </c>
      <c r="X242" s="77">
        <f t="shared" si="142"/>
        <v>85604</v>
      </c>
      <c r="Y242" s="77">
        <f t="shared" si="142"/>
        <v>0</v>
      </c>
      <c r="Z242" s="77">
        <f t="shared" si="142"/>
        <v>209203</v>
      </c>
      <c r="AA242" s="77">
        <f t="shared" si="142"/>
        <v>0</v>
      </c>
      <c r="AB242" s="77">
        <f t="shared" si="142"/>
        <v>209203</v>
      </c>
      <c r="AC242" s="77">
        <f t="shared" si="142"/>
        <v>0</v>
      </c>
      <c r="AD242" s="77">
        <f t="shared" si="142"/>
        <v>0</v>
      </c>
      <c r="AE242" s="77">
        <f t="shared" si="142"/>
        <v>0</v>
      </c>
      <c r="AF242" s="77">
        <f t="shared" si="142"/>
        <v>0</v>
      </c>
      <c r="AG242" s="77">
        <f t="shared" si="142"/>
        <v>0</v>
      </c>
      <c r="AH242" s="77">
        <f t="shared" si="142"/>
        <v>0</v>
      </c>
      <c r="AI242" s="77">
        <f t="shared" si="142"/>
        <v>0</v>
      </c>
      <c r="AJ242" s="77">
        <f t="shared" si="142"/>
        <v>0</v>
      </c>
      <c r="AK242" s="77">
        <f t="shared" si="142"/>
        <v>0</v>
      </c>
      <c r="AL242" s="77">
        <f t="shared" si="142"/>
        <v>0</v>
      </c>
      <c r="AM242" s="77">
        <f t="shared" si="142"/>
        <v>0</v>
      </c>
      <c r="AN242" s="77">
        <f t="shared" si="142"/>
        <v>0</v>
      </c>
      <c r="AO242" s="77">
        <f t="shared" si="142"/>
        <v>0</v>
      </c>
      <c r="AP242" s="77">
        <f t="shared" si="142"/>
        <v>0</v>
      </c>
      <c r="AQ242" s="77">
        <f t="shared" si="142"/>
        <v>0</v>
      </c>
      <c r="AR242" s="77">
        <f t="shared" si="142"/>
        <v>0</v>
      </c>
      <c r="AS242" s="77">
        <f t="shared" si="142"/>
        <v>0</v>
      </c>
      <c r="AT242" s="77">
        <f t="shared" si="143"/>
        <v>0</v>
      </c>
      <c r="AU242" s="77">
        <f t="shared" si="143"/>
        <v>0</v>
      </c>
      <c r="AV242" s="77">
        <f t="shared" si="143"/>
        <v>0</v>
      </c>
      <c r="AW242" s="77">
        <f t="shared" si="143"/>
        <v>0</v>
      </c>
      <c r="AX242" s="77">
        <f t="shared" si="143"/>
        <v>0</v>
      </c>
      <c r="AY242" s="77">
        <f t="shared" si="143"/>
        <v>0</v>
      </c>
      <c r="AZ242" s="77">
        <f t="shared" si="143"/>
        <v>0</v>
      </c>
      <c r="BA242" s="77">
        <f t="shared" si="143"/>
        <v>0</v>
      </c>
      <c r="BB242" s="103">
        <v>0</v>
      </c>
      <c r="BC242" s="103">
        <v>0</v>
      </c>
    </row>
    <row r="243" spans="1:55" s="11" customFormat="1" ht="45" x14ac:dyDescent="0.25">
      <c r="A243" s="27" t="s">
        <v>339</v>
      </c>
      <c r="B243" s="12">
        <v>51</v>
      </c>
      <c r="C243" s="12">
        <v>2</v>
      </c>
      <c r="D243" s="63" t="s">
        <v>756</v>
      </c>
      <c r="E243" s="12">
        <v>851</v>
      </c>
      <c r="F243" s="63" t="s">
        <v>421</v>
      </c>
      <c r="G243" s="63" t="s">
        <v>328</v>
      </c>
      <c r="H243" s="63" t="s">
        <v>757</v>
      </c>
      <c r="I243" s="74">
        <v>240</v>
      </c>
      <c r="J243" s="77">
        <f>'3.ВС'!J243</f>
        <v>0</v>
      </c>
      <c r="K243" s="77">
        <f>'3.ВС'!K243</f>
        <v>0</v>
      </c>
      <c r="L243" s="77">
        <f>'3.ВС'!L243</f>
        <v>0</v>
      </c>
      <c r="M243" s="77">
        <f>'3.ВС'!M243</f>
        <v>0</v>
      </c>
      <c r="N243" s="77">
        <f>'3.ВС'!N243</f>
        <v>123599</v>
      </c>
      <c r="O243" s="77">
        <f>'3.ВС'!O243</f>
        <v>0</v>
      </c>
      <c r="P243" s="77">
        <f>'3.ВС'!P243</f>
        <v>123599</v>
      </c>
      <c r="Q243" s="77">
        <f>'3.ВС'!Q243</f>
        <v>0</v>
      </c>
      <c r="R243" s="77">
        <f>'3.ВС'!R243</f>
        <v>123599</v>
      </c>
      <c r="S243" s="77">
        <f>'3.ВС'!S243</f>
        <v>0</v>
      </c>
      <c r="T243" s="77">
        <f>'3.ВС'!T243</f>
        <v>123599</v>
      </c>
      <c r="U243" s="77">
        <f>'3.ВС'!U243</f>
        <v>0</v>
      </c>
      <c r="V243" s="77">
        <f>'3.ВС'!V243</f>
        <v>85604</v>
      </c>
      <c r="W243" s="77">
        <f>'3.ВС'!W243</f>
        <v>0</v>
      </c>
      <c r="X243" s="77">
        <f>'3.ВС'!X243</f>
        <v>85604</v>
      </c>
      <c r="Y243" s="77">
        <f>'3.ВС'!Y243</f>
        <v>0</v>
      </c>
      <c r="Z243" s="77">
        <f>'3.ВС'!Z243</f>
        <v>209203</v>
      </c>
      <c r="AA243" s="77">
        <f>'3.ВС'!AA243</f>
        <v>0</v>
      </c>
      <c r="AB243" s="77">
        <f>'3.ВС'!AB243</f>
        <v>209203</v>
      </c>
      <c r="AC243" s="77">
        <f>'3.ВС'!AC243</f>
        <v>0</v>
      </c>
      <c r="AD243" s="77">
        <f>'3.ВС'!AD243</f>
        <v>0</v>
      </c>
      <c r="AE243" s="77">
        <f>'3.ВС'!AE243</f>
        <v>0</v>
      </c>
      <c r="AF243" s="77">
        <f>'3.ВС'!AF243</f>
        <v>0</v>
      </c>
      <c r="AG243" s="77">
        <f>'3.ВС'!AG243</f>
        <v>0</v>
      </c>
      <c r="AH243" s="77">
        <f>'3.ВС'!AH243</f>
        <v>0</v>
      </c>
      <c r="AI243" s="77">
        <f>'3.ВС'!AI243</f>
        <v>0</v>
      </c>
      <c r="AJ243" s="77">
        <f>'3.ВС'!AJ243</f>
        <v>0</v>
      </c>
      <c r="AK243" s="77">
        <f>'3.ВС'!AK243</f>
        <v>0</v>
      </c>
      <c r="AL243" s="77">
        <f>'3.ВС'!AL243</f>
        <v>0</v>
      </c>
      <c r="AM243" s="77">
        <f>'3.ВС'!AM243</f>
        <v>0</v>
      </c>
      <c r="AN243" s="77">
        <f>'3.ВС'!AN243</f>
        <v>0</v>
      </c>
      <c r="AO243" s="77">
        <f>'3.ВС'!AO243</f>
        <v>0</v>
      </c>
      <c r="AP243" s="77">
        <f>'3.ВС'!AP243</f>
        <v>0</v>
      </c>
      <c r="AQ243" s="77">
        <f>'3.ВС'!AQ243</f>
        <v>0</v>
      </c>
      <c r="AR243" s="77">
        <f>'3.ВС'!AR243</f>
        <v>0</v>
      </c>
      <c r="AS243" s="77">
        <f>'3.ВС'!AS243</f>
        <v>0</v>
      </c>
      <c r="AT243" s="77">
        <f>'3.ВС'!AT243</f>
        <v>0</v>
      </c>
      <c r="AU243" s="77">
        <f>'3.ВС'!AU243</f>
        <v>0</v>
      </c>
      <c r="AV243" s="77">
        <f>'3.ВС'!AV243</f>
        <v>0</v>
      </c>
      <c r="AW243" s="77">
        <f>'3.ВС'!AW243</f>
        <v>0</v>
      </c>
      <c r="AX243" s="77">
        <f>'3.ВС'!AX243</f>
        <v>0</v>
      </c>
      <c r="AY243" s="77">
        <f>'3.ВС'!AY243</f>
        <v>0</v>
      </c>
      <c r="AZ243" s="77">
        <f>'3.ВС'!AZ243</f>
        <v>0</v>
      </c>
      <c r="BA243" s="77">
        <f>'3.ВС'!BA243</f>
        <v>0</v>
      </c>
      <c r="BB243" s="103">
        <v>0</v>
      </c>
      <c r="BC243" s="103">
        <v>0</v>
      </c>
    </row>
    <row r="244" spans="1:55" s="11" customFormat="1" ht="30" hidden="1" x14ac:dyDescent="0.25">
      <c r="A244" s="61" t="s">
        <v>758</v>
      </c>
      <c r="B244" s="12">
        <v>51</v>
      </c>
      <c r="C244" s="12">
        <v>2</v>
      </c>
      <c r="D244" s="63" t="s">
        <v>759</v>
      </c>
      <c r="E244" s="12"/>
      <c r="F244" s="63"/>
      <c r="G244" s="63"/>
      <c r="H244" s="63"/>
      <c r="I244" s="74"/>
      <c r="J244" s="77">
        <f t="shared" ref="J244:AT247" si="144">J245</f>
        <v>5742330</v>
      </c>
      <c r="K244" s="77">
        <f t="shared" si="144"/>
        <v>5141410</v>
      </c>
      <c r="L244" s="77">
        <f t="shared" si="144"/>
        <v>600920</v>
      </c>
      <c r="M244" s="77">
        <f t="shared" si="144"/>
        <v>0</v>
      </c>
      <c r="N244" s="77">
        <f t="shared" si="144"/>
        <v>0</v>
      </c>
      <c r="O244" s="77">
        <f t="shared" si="144"/>
        <v>0</v>
      </c>
      <c r="P244" s="77">
        <f t="shared" si="144"/>
        <v>0</v>
      </c>
      <c r="Q244" s="77">
        <f t="shared" si="144"/>
        <v>0</v>
      </c>
      <c r="R244" s="77">
        <f t="shared" si="144"/>
        <v>5742330</v>
      </c>
      <c r="S244" s="77">
        <f t="shared" si="144"/>
        <v>5141410</v>
      </c>
      <c r="T244" s="77">
        <f t="shared" si="144"/>
        <v>600920</v>
      </c>
      <c r="U244" s="77">
        <f t="shared" si="144"/>
        <v>0</v>
      </c>
      <c r="V244" s="77">
        <f t="shared" si="144"/>
        <v>0</v>
      </c>
      <c r="W244" s="77">
        <f t="shared" si="144"/>
        <v>0</v>
      </c>
      <c r="X244" s="77">
        <f t="shared" si="144"/>
        <v>0</v>
      </c>
      <c r="Y244" s="77">
        <f t="shared" si="144"/>
        <v>0</v>
      </c>
      <c r="Z244" s="77">
        <f t="shared" si="144"/>
        <v>5742330</v>
      </c>
      <c r="AA244" s="77">
        <f t="shared" si="144"/>
        <v>5141410</v>
      </c>
      <c r="AB244" s="77">
        <f t="shared" si="144"/>
        <v>600920</v>
      </c>
      <c r="AC244" s="77">
        <f t="shared" si="144"/>
        <v>0</v>
      </c>
      <c r="AD244" s="77">
        <f t="shared" si="144"/>
        <v>0</v>
      </c>
      <c r="AE244" s="77">
        <f t="shared" si="144"/>
        <v>0</v>
      </c>
      <c r="AF244" s="77">
        <f t="shared" si="144"/>
        <v>0</v>
      </c>
      <c r="AG244" s="77">
        <f t="shared" si="144"/>
        <v>0</v>
      </c>
      <c r="AH244" s="77">
        <f t="shared" si="144"/>
        <v>0</v>
      </c>
      <c r="AI244" s="77">
        <f t="shared" si="144"/>
        <v>0</v>
      </c>
      <c r="AJ244" s="77">
        <f t="shared" si="144"/>
        <v>0</v>
      </c>
      <c r="AK244" s="77">
        <f t="shared" si="144"/>
        <v>0</v>
      </c>
      <c r="AL244" s="77">
        <f t="shared" si="144"/>
        <v>0</v>
      </c>
      <c r="AM244" s="77">
        <f t="shared" si="144"/>
        <v>0</v>
      </c>
      <c r="AN244" s="77">
        <f t="shared" si="144"/>
        <v>0</v>
      </c>
      <c r="AO244" s="77">
        <f t="shared" si="144"/>
        <v>0</v>
      </c>
      <c r="AP244" s="77">
        <f t="shared" si="144"/>
        <v>0</v>
      </c>
      <c r="AQ244" s="77">
        <f t="shared" si="144"/>
        <v>0</v>
      </c>
      <c r="AR244" s="77">
        <f t="shared" si="144"/>
        <v>0</v>
      </c>
      <c r="AS244" s="77">
        <f t="shared" si="144"/>
        <v>0</v>
      </c>
      <c r="AT244" s="77">
        <f t="shared" si="144"/>
        <v>0</v>
      </c>
      <c r="AU244" s="77">
        <f t="shared" ref="AT244:BA247" si="145">AU245</f>
        <v>0</v>
      </c>
      <c r="AV244" s="77">
        <f t="shared" si="145"/>
        <v>0</v>
      </c>
      <c r="AW244" s="77">
        <f t="shared" si="145"/>
        <v>0</v>
      </c>
      <c r="AX244" s="77">
        <f t="shared" si="145"/>
        <v>0</v>
      </c>
      <c r="AY244" s="77">
        <f t="shared" si="145"/>
        <v>0</v>
      </c>
      <c r="AZ244" s="77">
        <f t="shared" si="145"/>
        <v>0</v>
      </c>
      <c r="BA244" s="77">
        <f t="shared" si="145"/>
        <v>0</v>
      </c>
      <c r="BB244" s="103">
        <v>0</v>
      </c>
      <c r="BC244" s="103">
        <v>0</v>
      </c>
    </row>
    <row r="245" spans="1:55" s="11" customFormat="1" hidden="1" x14ac:dyDescent="0.25">
      <c r="A245" s="148" t="s">
        <v>325</v>
      </c>
      <c r="B245" s="12">
        <v>51</v>
      </c>
      <c r="C245" s="12">
        <v>2</v>
      </c>
      <c r="D245" s="63" t="s">
        <v>759</v>
      </c>
      <c r="E245" s="12">
        <v>851</v>
      </c>
      <c r="F245" s="63"/>
      <c r="G245" s="63"/>
      <c r="H245" s="63"/>
      <c r="I245" s="74"/>
      <c r="J245" s="77">
        <f t="shared" si="144"/>
        <v>5742330</v>
      </c>
      <c r="K245" s="77">
        <f t="shared" si="144"/>
        <v>5141410</v>
      </c>
      <c r="L245" s="77">
        <f t="shared" si="144"/>
        <v>600920</v>
      </c>
      <c r="M245" s="77">
        <f t="shared" si="144"/>
        <v>0</v>
      </c>
      <c r="N245" s="77">
        <f t="shared" si="144"/>
        <v>0</v>
      </c>
      <c r="O245" s="77">
        <f t="shared" si="144"/>
        <v>0</v>
      </c>
      <c r="P245" s="77">
        <f t="shared" si="144"/>
        <v>0</v>
      </c>
      <c r="Q245" s="77">
        <f t="shared" si="144"/>
        <v>0</v>
      </c>
      <c r="R245" s="77">
        <f t="shared" si="144"/>
        <v>5742330</v>
      </c>
      <c r="S245" s="77">
        <f t="shared" si="144"/>
        <v>5141410</v>
      </c>
      <c r="T245" s="77">
        <f t="shared" si="144"/>
        <v>600920</v>
      </c>
      <c r="U245" s="77">
        <f t="shared" si="144"/>
        <v>0</v>
      </c>
      <c r="V245" s="77">
        <f t="shared" si="144"/>
        <v>0</v>
      </c>
      <c r="W245" s="77">
        <f t="shared" si="144"/>
        <v>0</v>
      </c>
      <c r="X245" s="77">
        <f t="shared" si="144"/>
        <v>0</v>
      </c>
      <c r="Y245" s="77">
        <f t="shared" si="144"/>
        <v>0</v>
      </c>
      <c r="Z245" s="77">
        <f t="shared" si="144"/>
        <v>5742330</v>
      </c>
      <c r="AA245" s="77">
        <f t="shared" si="144"/>
        <v>5141410</v>
      </c>
      <c r="AB245" s="77">
        <f t="shared" si="144"/>
        <v>600920</v>
      </c>
      <c r="AC245" s="77">
        <f t="shared" si="144"/>
        <v>0</v>
      </c>
      <c r="AD245" s="77">
        <f t="shared" si="144"/>
        <v>0</v>
      </c>
      <c r="AE245" s="77">
        <f t="shared" si="144"/>
        <v>0</v>
      </c>
      <c r="AF245" s="77">
        <f t="shared" si="144"/>
        <v>0</v>
      </c>
      <c r="AG245" s="77">
        <f t="shared" si="144"/>
        <v>0</v>
      </c>
      <c r="AH245" s="77">
        <f t="shared" si="144"/>
        <v>0</v>
      </c>
      <c r="AI245" s="77">
        <f t="shared" si="144"/>
        <v>0</v>
      </c>
      <c r="AJ245" s="77">
        <f t="shared" si="144"/>
        <v>0</v>
      </c>
      <c r="AK245" s="77">
        <f t="shared" si="144"/>
        <v>0</v>
      </c>
      <c r="AL245" s="77">
        <f t="shared" si="144"/>
        <v>0</v>
      </c>
      <c r="AM245" s="77">
        <f t="shared" si="144"/>
        <v>0</v>
      </c>
      <c r="AN245" s="77">
        <f t="shared" si="144"/>
        <v>0</v>
      </c>
      <c r="AO245" s="77">
        <f t="shared" si="144"/>
        <v>0</v>
      </c>
      <c r="AP245" s="77">
        <f t="shared" si="144"/>
        <v>0</v>
      </c>
      <c r="AQ245" s="77">
        <f t="shared" si="144"/>
        <v>0</v>
      </c>
      <c r="AR245" s="77">
        <f t="shared" si="144"/>
        <v>0</v>
      </c>
      <c r="AS245" s="77">
        <f t="shared" si="144"/>
        <v>0</v>
      </c>
      <c r="AT245" s="77">
        <f t="shared" si="145"/>
        <v>0</v>
      </c>
      <c r="AU245" s="77">
        <f t="shared" si="145"/>
        <v>0</v>
      </c>
      <c r="AV245" s="77">
        <f t="shared" si="145"/>
        <v>0</v>
      </c>
      <c r="AW245" s="77">
        <f t="shared" si="145"/>
        <v>0</v>
      </c>
      <c r="AX245" s="77">
        <f t="shared" si="145"/>
        <v>0</v>
      </c>
      <c r="AY245" s="77">
        <f t="shared" si="145"/>
        <v>0</v>
      </c>
      <c r="AZ245" s="77">
        <f t="shared" si="145"/>
        <v>0</v>
      </c>
      <c r="BA245" s="77">
        <f t="shared" si="145"/>
        <v>0</v>
      </c>
      <c r="BB245" s="103">
        <v>0</v>
      </c>
      <c r="BC245" s="103">
        <v>0</v>
      </c>
    </row>
    <row r="246" spans="1:55" s="11" customFormat="1" hidden="1" x14ac:dyDescent="0.25">
      <c r="A246" s="146" t="s">
        <v>479</v>
      </c>
      <c r="B246" s="12">
        <v>51</v>
      </c>
      <c r="C246" s="12">
        <v>2</v>
      </c>
      <c r="D246" s="63" t="s">
        <v>759</v>
      </c>
      <c r="E246" s="63" t="s">
        <v>418</v>
      </c>
      <c r="F246" s="63"/>
      <c r="G246" s="63"/>
      <c r="H246" s="63" t="s">
        <v>760</v>
      </c>
      <c r="I246" s="63"/>
      <c r="J246" s="77">
        <f t="shared" si="144"/>
        <v>5742330</v>
      </c>
      <c r="K246" s="77">
        <f t="shared" si="144"/>
        <v>5141410</v>
      </c>
      <c r="L246" s="77">
        <f t="shared" si="144"/>
        <v>600920</v>
      </c>
      <c r="M246" s="77">
        <f t="shared" si="144"/>
        <v>0</v>
      </c>
      <c r="N246" s="77">
        <f t="shared" si="144"/>
        <v>0</v>
      </c>
      <c r="O246" s="77">
        <f t="shared" si="144"/>
        <v>0</v>
      </c>
      <c r="P246" s="77">
        <f t="shared" si="144"/>
        <v>0</v>
      </c>
      <c r="Q246" s="77">
        <f t="shared" si="144"/>
        <v>0</v>
      </c>
      <c r="R246" s="77">
        <f t="shared" si="144"/>
        <v>5742330</v>
      </c>
      <c r="S246" s="77">
        <f t="shared" si="144"/>
        <v>5141410</v>
      </c>
      <c r="T246" s="77">
        <f t="shared" si="144"/>
        <v>600920</v>
      </c>
      <c r="U246" s="77">
        <f t="shared" si="144"/>
        <v>0</v>
      </c>
      <c r="V246" s="77">
        <f t="shared" si="144"/>
        <v>0</v>
      </c>
      <c r="W246" s="77">
        <f t="shared" si="144"/>
        <v>0</v>
      </c>
      <c r="X246" s="77">
        <f t="shared" si="144"/>
        <v>0</v>
      </c>
      <c r="Y246" s="77">
        <f t="shared" si="144"/>
        <v>0</v>
      </c>
      <c r="Z246" s="77">
        <f t="shared" si="144"/>
        <v>5742330</v>
      </c>
      <c r="AA246" s="77">
        <f t="shared" si="144"/>
        <v>5141410</v>
      </c>
      <c r="AB246" s="77">
        <f t="shared" si="144"/>
        <v>600920</v>
      </c>
      <c r="AC246" s="77">
        <f t="shared" si="144"/>
        <v>0</v>
      </c>
      <c r="AD246" s="77">
        <f t="shared" si="144"/>
        <v>0</v>
      </c>
      <c r="AE246" s="77">
        <f t="shared" si="144"/>
        <v>0</v>
      </c>
      <c r="AF246" s="77">
        <f t="shared" si="144"/>
        <v>0</v>
      </c>
      <c r="AG246" s="77">
        <f t="shared" si="144"/>
        <v>0</v>
      </c>
      <c r="AH246" s="77">
        <f t="shared" si="144"/>
        <v>0</v>
      </c>
      <c r="AI246" s="77">
        <f t="shared" si="144"/>
        <v>0</v>
      </c>
      <c r="AJ246" s="77">
        <f t="shared" si="144"/>
        <v>0</v>
      </c>
      <c r="AK246" s="77">
        <f t="shared" si="144"/>
        <v>0</v>
      </c>
      <c r="AL246" s="77">
        <f t="shared" si="144"/>
        <v>0</v>
      </c>
      <c r="AM246" s="77">
        <f t="shared" si="144"/>
        <v>0</v>
      </c>
      <c r="AN246" s="77">
        <f t="shared" si="144"/>
        <v>0</v>
      </c>
      <c r="AO246" s="77">
        <f t="shared" si="144"/>
        <v>0</v>
      </c>
      <c r="AP246" s="77">
        <f t="shared" si="144"/>
        <v>0</v>
      </c>
      <c r="AQ246" s="77">
        <f t="shared" si="144"/>
        <v>0</v>
      </c>
      <c r="AR246" s="77">
        <f t="shared" si="144"/>
        <v>0</v>
      </c>
      <c r="AS246" s="77">
        <f t="shared" si="144"/>
        <v>0</v>
      </c>
      <c r="AT246" s="77">
        <f t="shared" si="145"/>
        <v>0</v>
      </c>
      <c r="AU246" s="77">
        <f t="shared" si="145"/>
        <v>0</v>
      </c>
      <c r="AV246" s="77">
        <f t="shared" si="145"/>
        <v>0</v>
      </c>
      <c r="AW246" s="77">
        <f t="shared" si="145"/>
        <v>0</v>
      </c>
      <c r="AX246" s="77">
        <f t="shared" si="145"/>
        <v>0</v>
      </c>
      <c r="AY246" s="77">
        <f t="shared" si="145"/>
        <v>0</v>
      </c>
      <c r="AZ246" s="77">
        <f t="shared" si="145"/>
        <v>0</v>
      </c>
      <c r="BA246" s="77">
        <f t="shared" si="145"/>
        <v>0</v>
      </c>
      <c r="BB246" s="103">
        <v>0</v>
      </c>
      <c r="BC246" s="103">
        <v>0</v>
      </c>
    </row>
    <row r="247" spans="1:55" s="11" customFormat="1" ht="45" hidden="1" x14ac:dyDescent="0.25">
      <c r="A247" s="27" t="s">
        <v>392</v>
      </c>
      <c r="B247" s="12">
        <v>51</v>
      </c>
      <c r="C247" s="12">
        <v>2</v>
      </c>
      <c r="D247" s="63" t="s">
        <v>759</v>
      </c>
      <c r="E247" s="63" t="s">
        <v>418</v>
      </c>
      <c r="F247" s="63"/>
      <c r="G247" s="63"/>
      <c r="H247" s="63" t="s">
        <v>760</v>
      </c>
      <c r="I247" s="63" t="s">
        <v>396</v>
      </c>
      <c r="J247" s="77">
        <f t="shared" si="144"/>
        <v>5742330</v>
      </c>
      <c r="K247" s="77">
        <f t="shared" si="144"/>
        <v>5141410</v>
      </c>
      <c r="L247" s="77">
        <f t="shared" si="144"/>
        <v>600920</v>
      </c>
      <c r="M247" s="77">
        <f t="shared" si="144"/>
        <v>0</v>
      </c>
      <c r="N247" s="77">
        <f t="shared" si="144"/>
        <v>0</v>
      </c>
      <c r="O247" s="77">
        <f t="shared" si="144"/>
        <v>0</v>
      </c>
      <c r="P247" s="77">
        <f t="shared" si="144"/>
        <v>0</v>
      </c>
      <c r="Q247" s="77">
        <f t="shared" si="144"/>
        <v>0</v>
      </c>
      <c r="R247" s="77">
        <f t="shared" si="144"/>
        <v>5742330</v>
      </c>
      <c r="S247" s="77">
        <f t="shared" si="144"/>
        <v>5141410</v>
      </c>
      <c r="T247" s="77">
        <f t="shared" si="144"/>
        <v>600920</v>
      </c>
      <c r="U247" s="77">
        <f t="shared" si="144"/>
        <v>0</v>
      </c>
      <c r="V247" s="77">
        <f t="shared" si="144"/>
        <v>0</v>
      </c>
      <c r="W247" s="77">
        <f t="shared" si="144"/>
        <v>0</v>
      </c>
      <c r="X247" s="77">
        <f t="shared" si="144"/>
        <v>0</v>
      </c>
      <c r="Y247" s="77">
        <f t="shared" si="144"/>
        <v>0</v>
      </c>
      <c r="Z247" s="77">
        <f t="shared" si="144"/>
        <v>5742330</v>
      </c>
      <c r="AA247" s="77">
        <f t="shared" si="144"/>
        <v>5141410</v>
      </c>
      <c r="AB247" s="77">
        <f t="shared" si="144"/>
        <v>600920</v>
      </c>
      <c r="AC247" s="77">
        <f t="shared" si="144"/>
        <v>0</v>
      </c>
      <c r="AD247" s="77">
        <f t="shared" si="144"/>
        <v>0</v>
      </c>
      <c r="AE247" s="77">
        <f t="shared" si="144"/>
        <v>0</v>
      </c>
      <c r="AF247" s="77">
        <f t="shared" si="144"/>
        <v>0</v>
      </c>
      <c r="AG247" s="77">
        <f t="shared" si="144"/>
        <v>0</v>
      </c>
      <c r="AH247" s="77">
        <f t="shared" si="144"/>
        <v>0</v>
      </c>
      <c r="AI247" s="77">
        <f t="shared" si="144"/>
        <v>0</v>
      </c>
      <c r="AJ247" s="77">
        <f t="shared" si="144"/>
        <v>0</v>
      </c>
      <c r="AK247" s="77">
        <f t="shared" si="144"/>
        <v>0</v>
      </c>
      <c r="AL247" s="77">
        <f t="shared" si="144"/>
        <v>0</v>
      </c>
      <c r="AM247" s="77">
        <f t="shared" si="144"/>
        <v>0</v>
      </c>
      <c r="AN247" s="77">
        <f t="shared" si="144"/>
        <v>0</v>
      </c>
      <c r="AO247" s="77">
        <f t="shared" si="144"/>
        <v>0</v>
      </c>
      <c r="AP247" s="77">
        <f t="shared" si="144"/>
        <v>0</v>
      </c>
      <c r="AQ247" s="77">
        <f t="shared" si="144"/>
        <v>0</v>
      </c>
      <c r="AR247" s="77">
        <f t="shared" si="144"/>
        <v>0</v>
      </c>
      <c r="AS247" s="77">
        <f t="shared" si="144"/>
        <v>0</v>
      </c>
      <c r="AT247" s="77">
        <f t="shared" si="145"/>
        <v>0</v>
      </c>
      <c r="AU247" s="77">
        <f t="shared" si="145"/>
        <v>0</v>
      </c>
      <c r="AV247" s="77">
        <f t="shared" si="145"/>
        <v>0</v>
      </c>
      <c r="AW247" s="77">
        <f t="shared" si="145"/>
        <v>0</v>
      </c>
      <c r="AX247" s="77">
        <f t="shared" si="145"/>
        <v>0</v>
      </c>
      <c r="AY247" s="77">
        <f t="shared" si="145"/>
        <v>0</v>
      </c>
      <c r="AZ247" s="77">
        <f t="shared" si="145"/>
        <v>0</v>
      </c>
      <c r="BA247" s="77">
        <f t="shared" si="145"/>
        <v>0</v>
      </c>
      <c r="BB247" s="103">
        <v>0</v>
      </c>
      <c r="BC247" s="103">
        <v>0</v>
      </c>
    </row>
    <row r="248" spans="1:55" s="11" customFormat="1" hidden="1" x14ac:dyDescent="0.25">
      <c r="A248" s="27" t="s">
        <v>393</v>
      </c>
      <c r="B248" s="12">
        <v>51</v>
      </c>
      <c r="C248" s="12">
        <v>2</v>
      </c>
      <c r="D248" s="63" t="s">
        <v>759</v>
      </c>
      <c r="E248" s="63" t="s">
        <v>418</v>
      </c>
      <c r="F248" s="63"/>
      <c r="G248" s="63"/>
      <c r="H248" s="63" t="s">
        <v>760</v>
      </c>
      <c r="I248" s="63" t="s">
        <v>397</v>
      </c>
      <c r="J248" s="77">
        <f>'3.ВС'!J186</f>
        <v>5742330</v>
      </c>
      <c r="K248" s="77">
        <f>'3.ВС'!K186</f>
        <v>5141410</v>
      </c>
      <c r="L248" s="77">
        <f>'3.ВС'!L186</f>
        <v>600920</v>
      </c>
      <c r="M248" s="77">
        <f>'3.ВС'!M186</f>
        <v>0</v>
      </c>
      <c r="N248" s="77">
        <f>'3.ВС'!N186</f>
        <v>0</v>
      </c>
      <c r="O248" s="77">
        <f>'3.ВС'!O186</f>
        <v>0</v>
      </c>
      <c r="P248" s="77">
        <f>'3.ВС'!P186</f>
        <v>0</v>
      </c>
      <c r="Q248" s="77">
        <f>'3.ВС'!Q186</f>
        <v>0</v>
      </c>
      <c r="R248" s="77">
        <f>'3.ВС'!R186</f>
        <v>5742330</v>
      </c>
      <c r="S248" s="77">
        <f>'3.ВС'!S186</f>
        <v>5141410</v>
      </c>
      <c r="T248" s="77">
        <f>'3.ВС'!T186</f>
        <v>600920</v>
      </c>
      <c r="U248" s="77">
        <f>'3.ВС'!U186</f>
        <v>0</v>
      </c>
      <c r="V248" s="77">
        <f>'3.ВС'!V186</f>
        <v>0</v>
      </c>
      <c r="W248" s="77">
        <f>'3.ВС'!W186</f>
        <v>0</v>
      </c>
      <c r="X248" s="77">
        <f>'3.ВС'!X186</f>
        <v>0</v>
      </c>
      <c r="Y248" s="77">
        <f>'3.ВС'!Y186</f>
        <v>0</v>
      </c>
      <c r="Z248" s="77">
        <f>'3.ВС'!Z186</f>
        <v>5742330</v>
      </c>
      <c r="AA248" s="77">
        <f>'3.ВС'!AA186</f>
        <v>5141410</v>
      </c>
      <c r="AB248" s="77">
        <f>'3.ВС'!AB186</f>
        <v>600920</v>
      </c>
      <c r="AC248" s="77">
        <f>'3.ВС'!AC186</f>
        <v>0</v>
      </c>
      <c r="AD248" s="77">
        <f>'3.ВС'!AD186</f>
        <v>0</v>
      </c>
      <c r="AE248" s="77">
        <f>'3.ВС'!AE186</f>
        <v>0</v>
      </c>
      <c r="AF248" s="77">
        <f>'3.ВС'!AF186</f>
        <v>0</v>
      </c>
      <c r="AG248" s="77">
        <f>'3.ВС'!AG186</f>
        <v>0</v>
      </c>
      <c r="AH248" s="77">
        <f>'3.ВС'!AH186</f>
        <v>0</v>
      </c>
      <c r="AI248" s="77">
        <f>'3.ВС'!AI186</f>
        <v>0</v>
      </c>
      <c r="AJ248" s="77">
        <f>'3.ВС'!AJ186</f>
        <v>0</v>
      </c>
      <c r="AK248" s="77">
        <f>'3.ВС'!AK186</f>
        <v>0</v>
      </c>
      <c r="AL248" s="77">
        <f>'3.ВС'!AL186</f>
        <v>0</v>
      </c>
      <c r="AM248" s="77">
        <f>'3.ВС'!AM186</f>
        <v>0</v>
      </c>
      <c r="AN248" s="77">
        <f>'3.ВС'!AN186</f>
        <v>0</v>
      </c>
      <c r="AO248" s="77">
        <f>'3.ВС'!AO186</f>
        <v>0</v>
      </c>
      <c r="AP248" s="77">
        <f>'3.ВС'!AP186</f>
        <v>0</v>
      </c>
      <c r="AQ248" s="77">
        <f>'3.ВС'!AQ186</f>
        <v>0</v>
      </c>
      <c r="AR248" s="77">
        <f>'3.ВС'!AR186</f>
        <v>0</v>
      </c>
      <c r="AS248" s="77">
        <f>'3.ВС'!AS186</f>
        <v>0</v>
      </c>
      <c r="AT248" s="77">
        <f>'3.ВС'!AT186</f>
        <v>0</v>
      </c>
      <c r="AU248" s="77">
        <f>'3.ВС'!AU186</f>
        <v>0</v>
      </c>
      <c r="AV248" s="77">
        <f>'3.ВС'!AV186</f>
        <v>0</v>
      </c>
      <c r="AW248" s="77">
        <f>'3.ВС'!AW186</f>
        <v>0</v>
      </c>
      <c r="AX248" s="77">
        <f>'3.ВС'!AX186</f>
        <v>0</v>
      </c>
      <c r="AY248" s="77">
        <f>'3.ВС'!AY186</f>
        <v>0</v>
      </c>
      <c r="AZ248" s="77">
        <f>'3.ВС'!AZ186</f>
        <v>0</v>
      </c>
      <c r="BA248" s="77">
        <f>'3.ВС'!BA186</f>
        <v>0</v>
      </c>
      <c r="BB248" s="103">
        <v>0</v>
      </c>
      <c r="BC248" s="103">
        <v>0</v>
      </c>
    </row>
    <row r="249" spans="1:55" s="11" customFormat="1" ht="30" hidden="1" x14ac:dyDescent="0.25">
      <c r="A249" s="146" t="s">
        <v>761</v>
      </c>
      <c r="B249" s="12">
        <v>51</v>
      </c>
      <c r="C249" s="12">
        <v>2</v>
      </c>
      <c r="D249" s="63" t="s">
        <v>762</v>
      </c>
      <c r="E249" s="12"/>
      <c r="F249" s="63"/>
      <c r="G249" s="63"/>
      <c r="H249" s="63"/>
      <c r="I249" s="63"/>
      <c r="J249" s="77">
        <f t="shared" ref="J249:AT252" si="146">J250</f>
        <v>0</v>
      </c>
      <c r="K249" s="77">
        <f t="shared" si="146"/>
        <v>0</v>
      </c>
      <c r="L249" s="77">
        <f t="shared" si="146"/>
        <v>0</v>
      </c>
      <c r="M249" s="77">
        <f t="shared" si="146"/>
        <v>0</v>
      </c>
      <c r="N249" s="77">
        <f t="shared" si="146"/>
        <v>107458</v>
      </c>
      <c r="O249" s="77">
        <f t="shared" si="146"/>
        <v>106383</v>
      </c>
      <c r="P249" s="77">
        <f t="shared" si="146"/>
        <v>1075</v>
      </c>
      <c r="Q249" s="77">
        <f t="shared" si="146"/>
        <v>0</v>
      </c>
      <c r="R249" s="77">
        <f t="shared" si="146"/>
        <v>107458</v>
      </c>
      <c r="S249" s="77">
        <f t="shared" si="146"/>
        <v>106383</v>
      </c>
      <c r="T249" s="77">
        <f t="shared" si="146"/>
        <v>1075</v>
      </c>
      <c r="U249" s="77">
        <f t="shared" si="146"/>
        <v>0</v>
      </c>
      <c r="V249" s="77">
        <f t="shared" si="146"/>
        <v>0</v>
      </c>
      <c r="W249" s="77">
        <f t="shared" si="146"/>
        <v>0</v>
      </c>
      <c r="X249" s="77">
        <f t="shared" si="146"/>
        <v>0</v>
      </c>
      <c r="Y249" s="77">
        <f t="shared" si="146"/>
        <v>0</v>
      </c>
      <c r="Z249" s="77">
        <f t="shared" si="146"/>
        <v>107458</v>
      </c>
      <c r="AA249" s="77">
        <f t="shared" si="146"/>
        <v>106383</v>
      </c>
      <c r="AB249" s="77">
        <f t="shared" si="146"/>
        <v>1075</v>
      </c>
      <c r="AC249" s="77">
        <f t="shared" si="146"/>
        <v>0</v>
      </c>
      <c r="AD249" s="77">
        <f t="shared" si="146"/>
        <v>0</v>
      </c>
      <c r="AE249" s="77">
        <f t="shared" si="146"/>
        <v>0</v>
      </c>
      <c r="AF249" s="77">
        <f t="shared" si="146"/>
        <v>0</v>
      </c>
      <c r="AG249" s="77">
        <f t="shared" si="146"/>
        <v>0</v>
      </c>
      <c r="AH249" s="77">
        <f t="shared" si="146"/>
        <v>0</v>
      </c>
      <c r="AI249" s="77">
        <f t="shared" si="146"/>
        <v>0</v>
      </c>
      <c r="AJ249" s="77">
        <f t="shared" si="146"/>
        <v>0</v>
      </c>
      <c r="AK249" s="77">
        <f t="shared" si="146"/>
        <v>0</v>
      </c>
      <c r="AL249" s="77">
        <f t="shared" si="146"/>
        <v>0</v>
      </c>
      <c r="AM249" s="77">
        <f t="shared" si="146"/>
        <v>0</v>
      </c>
      <c r="AN249" s="77">
        <f t="shared" si="146"/>
        <v>0</v>
      </c>
      <c r="AO249" s="77">
        <f t="shared" si="146"/>
        <v>0</v>
      </c>
      <c r="AP249" s="77">
        <f t="shared" si="146"/>
        <v>0</v>
      </c>
      <c r="AQ249" s="77">
        <f t="shared" si="146"/>
        <v>0</v>
      </c>
      <c r="AR249" s="77">
        <f t="shared" si="146"/>
        <v>0</v>
      </c>
      <c r="AS249" s="77">
        <f t="shared" si="146"/>
        <v>0</v>
      </c>
      <c r="AT249" s="77">
        <f t="shared" si="146"/>
        <v>0</v>
      </c>
      <c r="AU249" s="77">
        <f t="shared" ref="AT249:BA252" si="147">AU250</f>
        <v>0</v>
      </c>
      <c r="AV249" s="77">
        <f t="shared" si="147"/>
        <v>0</v>
      </c>
      <c r="AW249" s="77">
        <f t="shared" si="147"/>
        <v>0</v>
      </c>
      <c r="AX249" s="77">
        <f t="shared" si="147"/>
        <v>0</v>
      </c>
      <c r="AY249" s="77">
        <f t="shared" si="147"/>
        <v>0</v>
      </c>
      <c r="AZ249" s="77">
        <f t="shared" si="147"/>
        <v>0</v>
      </c>
      <c r="BA249" s="77">
        <f t="shared" si="147"/>
        <v>0</v>
      </c>
      <c r="BB249" s="103">
        <v>0</v>
      </c>
      <c r="BC249" s="103">
        <v>0</v>
      </c>
    </row>
    <row r="250" spans="1:55" s="11" customFormat="1" hidden="1" x14ac:dyDescent="0.25">
      <c r="A250" s="146" t="s">
        <v>325</v>
      </c>
      <c r="B250" s="12">
        <v>51</v>
      </c>
      <c r="C250" s="12">
        <v>2</v>
      </c>
      <c r="D250" s="63" t="s">
        <v>762</v>
      </c>
      <c r="E250" s="63" t="s">
        <v>418</v>
      </c>
      <c r="F250" s="63"/>
      <c r="G250" s="63"/>
      <c r="H250" s="63"/>
      <c r="I250" s="63"/>
      <c r="J250" s="77">
        <f t="shared" si="146"/>
        <v>0</v>
      </c>
      <c r="K250" s="77">
        <f t="shared" si="146"/>
        <v>0</v>
      </c>
      <c r="L250" s="77">
        <f t="shared" si="146"/>
        <v>0</v>
      </c>
      <c r="M250" s="77">
        <f t="shared" si="146"/>
        <v>0</v>
      </c>
      <c r="N250" s="77">
        <f t="shared" si="146"/>
        <v>107458</v>
      </c>
      <c r="O250" s="77">
        <f t="shared" si="146"/>
        <v>106383</v>
      </c>
      <c r="P250" s="77">
        <f t="shared" si="146"/>
        <v>1075</v>
      </c>
      <c r="Q250" s="77">
        <f t="shared" si="146"/>
        <v>0</v>
      </c>
      <c r="R250" s="77">
        <f t="shared" si="146"/>
        <v>107458</v>
      </c>
      <c r="S250" s="77">
        <f t="shared" si="146"/>
        <v>106383</v>
      </c>
      <c r="T250" s="77">
        <f t="shared" si="146"/>
        <v>1075</v>
      </c>
      <c r="U250" s="77">
        <f t="shared" si="146"/>
        <v>0</v>
      </c>
      <c r="V250" s="77">
        <f t="shared" si="146"/>
        <v>0</v>
      </c>
      <c r="W250" s="77">
        <f t="shared" si="146"/>
        <v>0</v>
      </c>
      <c r="X250" s="77">
        <f t="shared" si="146"/>
        <v>0</v>
      </c>
      <c r="Y250" s="77">
        <f t="shared" si="146"/>
        <v>0</v>
      </c>
      <c r="Z250" s="77">
        <f t="shared" si="146"/>
        <v>107458</v>
      </c>
      <c r="AA250" s="77">
        <f t="shared" si="146"/>
        <v>106383</v>
      </c>
      <c r="AB250" s="77">
        <f t="shared" si="146"/>
        <v>1075</v>
      </c>
      <c r="AC250" s="77">
        <f t="shared" si="146"/>
        <v>0</v>
      </c>
      <c r="AD250" s="77">
        <f t="shared" si="146"/>
        <v>0</v>
      </c>
      <c r="AE250" s="77">
        <f t="shared" si="146"/>
        <v>0</v>
      </c>
      <c r="AF250" s="77">
        <f t="shared" si="146"/>
        <v>0</v>
      </c>
      <c r="AG250" s="77">
        <f t="shared" si="146"/>
        <v>0</v>
      </c>
      <c r="AH250" s="77">
        <f t="shared" si="146"/>
        <v>0</v>
      </c>
      <c r="AI250" s="77">
        <f t="shared" si="146"/>
        <v>0</v>
      </c>
      <c r="AJ250" s="77">
        <f t="shared" si="146"/>
        <v>0</v>
      </c>
      <c r="AK250" s="77">
        <f t="shared" si="146"/>
        <v>0</v>
      </c>
      <c r="AL250" s="77">
        <f t="shared" si="146"/>
        <v>0</v>
      </c>
      <c r="AM250" s="77">
        <f t="shared" si="146"/>
        <v>0</v>
      </c>
      <c r="AN250" s="77">
        <f t="shared" si="146"/>
        <v>0</v>
      </c>
      <c r="AO250" s="77">
        <f t="shared" si="146"/>
        <v>0</v>
      </c>
      <c r="AP250" s="77">
        <f t="shared" si="146"/>
        <v>0</v>
      </c>
      <c r="AQ250" s="77">
        <f t="shared" si="146"/>
        <v>0</v>
      </c>
      <c r="AR250" s="77">
        <f t="shared" si="146"/>
        <v>0</v>
      </c>
      <c r="AS250" s="77">
        <f t="shared" si="146"/>
        <v>0</v>
      </c>
      <c r="AT250" s="77">
        <f t="shared" si="147"/>
        <v>0</v>
      </c>
      <c r="AU250" s="77">
        <f t="shared" si="147"/>
        <v>0</v>
      </c>
      <c r="AV250" s="77">
        <f t="shared" si="147"/>
        <v>0</v>
      </c>
      <c r="AW250" s="77">
        <f t="shared" si="147"/>
        <v>0</v>
      </c>
      <c r="AX250" s="77">
        <f t="shared" si="147"/>
        <v>0</v>
      </c>
      <c r="AY250" s="77">
        <f t="shared" si="147"/>
        <v>0</v>
      </c>
      <c r="AZ250" s="77">
        <f t="shared" si="147"/>
        <v>0</v>
      </c>
      <c r="BA250" s="77">
        <f t="shared" si="147"/>
        <v>0</v>
      </c>
      <c r="BB250" s="103">
        <v>0</v>
      </c>
      <c r="BC250" s="103">
        <v>0</v>
      </c>
    </row>
    <row r="251" spans="1:55" s="11" customFormat="1" hidden="1" x14ac:dyDescent="0.25">
      <c r="A251" s="146" t="s">
        <v>479</v>
      </c>
      <c r="B251" s="12">
        <v>51</v>
      </c>
      <c r="C251" s="12">
        <v>2</v>
      </c>
      <c r="D251" s="63" t="s">
        <v>762</v>
      </c>
      <c r="E251" s="63" t="s">
        <v>418</v>
      </c>
      <c r="F251" s="63"/>
      <c r="G251" s="63"/>
      <c r="H251" s="63" t="s">
        <v>760</v>
      </c>
      <c r="I251" s="63"/>
      <c r="J251" s="77">
        <f t="shared" si="146"/>
        <v>0</v>
      </c>
      <c r="K251" s="77">
        <f t="shared" si="146"/>
        <v>0</v>
      </c>
      <c r="L251" s="77">
        <f t="shared" si="146"/>
        <v>0</v>
      </c>
      <c r="M251" s="77">
        <f t="shared" si="146"/>
        <v>0</v>
      </c>
      <c r="N251" s="77">
        <f t="shared" si="146"/>
        <v>107458</v>
      </c>
      <c r="O251" s="77">
        <f t="shared" si="146"/>
        <v>106383</v>
      </c>
      <c r="P251" s="77">
        <f t="shared" si="146"/>
        <v>1075</v>
      </c>
      <c r="Q251" s="77">
        <f t="shared" si="146"/>
        <v>0</v>
      </c>
      <c r="R251" s="77">
        <f t="shared" si="146"/>
        <v>107458</v>
      </c>
      <c r="S251" s="77">
        <f t="shared" si="146"/>
        <v>106383</v>
      </c>
      <c r="T251" s="77">
        <f t="shared" si="146"/>
        <v>1075</v>
      </c>
      <c r="U251" s="77">
        <f t="shared" si="146"/>
        <v>0</v>
      </c>
      <c r="V251" s="77">
        <f t="shared" si="146"/>
        <v>0</v>
      </c>
      <c r="W251" s="77">
        <f t="shared" si="146"/>
        <v>0</v>
      </c>
      <c r="X251" s="77">
        <f t="shared" si="146"/>
        <v>0</v>
      </c>
      <c r="Y251" s="77">
        <f t="shared" si="146"/>
        <v>0</v>
      </c>
      <c r="Z251" s="77">
        <f t="shared" si="146"/>
        <v>107458</v>
      </c>
      <c r="AA251" s="77">
        <f t="shared" si="146"/>
        <v>106383</v>
      </c>
      <c r="AB251" s="77">
        <f t="shared" si="146"/>
        <v>1075</v>
      </c>
      <c r="AC251" s="77">
        <f t="shared" si="146"/>
        <v>0</v>
      </c>
      <c r="AD251" s="77">
        <f t="shared" si="146"/>
        <v>0</v>
      </c>
      <c r="AE251" s="77">
        <f t="shared" si="146"/>
        <v>0</v>
      </c>
      <c r="AF251" s="77">
        <f t="shared" si="146"/>
        <v>0</v>
      </c>
      <c r="AG251" s="77">
        <f t="shared" si="146"/>
        <v>0</v>
      </c>
      <c r="AH251" s="77">
        <f t="shared" si="146"/>
        <v>0</v>
      </c>
      <c r="AI251" s="77">
        <f t="shared" si="146"/>
        <v>0</v>
      </c>
      <c r="AJ251" s="77">
        <f t="shared" si="146"/>
        <v>0</v>
      </c>
      <c r="AK251" s="77">
        <f t="shared" si="146"/>
        <v>0</v>
      </c>
      <c r="AL251" s="77">
        <f t="shared" si="146"/>
        <v>0</v>
      </c>
      <c r="AM251" s="77">
        <f t="shared" si="146"/>
        <v>0</v>
      </c>
      <c r="AN251" s="77">
        <f t="shared" si="146"/>
        <v>0</v>
      </c>
      <c r="AO251" s="77">
        <f t="shared" si="146"/>
        <v>0</v>
      </c>
      <c r="AP251" s="77">
        <f t="shared" si="146"/>
        <v>0</v>
      </c>
      <c r="AQ251" s="77">
        <f t="shared" si="146"/>
        <v>0</v>
      </c>
      <c r="AR251" s="77">
        <f t="shared" si="146"/>
        <v>0</v>
      </c>
      <c r="AS251" s="77">
        <f t="shared" si="146"/>
        <v>0</v>
      </c>
      <c r="AT251" s="77">
        <f t="shared" si="147"/>
        <v>0</v>
      </c>
      <c r="AU251" s="77">
        <f t="shared" si="147"/>
        <v>0</v>
      </c>
      <c r="AV251" s="77">
        <f t="shared" si="147"/>
        <v>0</v>
      </c>
      <c r="AW251" s="77">
        <f t="shared" si="147"/>
        <v>0</v>
      </c>
      <c r="AX251" s="77">
        <f t="shared" si="147"/>
        <v>0</v>
      </c>
      <c r="AY251" s="77">
        <f t="shared" si="147"/>
        <v>0</v>
      </c>
      <c r="AZ251" s="77">
        <f t="shared" si="147"/>
        <v>0</v>
      </c>
      <c r="BA251" s="77">
        <f t="shared" si="147"/>
        <v>0</v>
      </c>
      <c r="BB251" s="103">
        <v>0</v>
      </c>
      <c r="BC251" s="103">
        <v>0</v>
      </c>
    </row>
    <row r="252" spans="1:55" s="11" customFormat="1" ht="45" hidden="1" x14ac:dyDescent="0.25">
      <c r="A252" s="27" t="s">
        <v>392</v>
      </c>
      <c r="B252" s="12">
        <v>51</v>
      </c>
      <c r="C252" s="12">
        <v>2</v>
      </c>
      <c r="D252" s="63" t="s">
        <v>762</v>
      </c>
      <c r="E252" s="63" t="s">
        <v>418</v>
      </c>
      <c r="F252" s="63"/>
      <c r="G252" s="63"/>
      <c r="H252" s="63" t="s">
        <v>760</v>
      </c>
      <c r="I252" s="63" t="s">
        <v>396</v>
      </c>
      <c r="J252" s="77">
        <f t="shared" si="146"/>
        <v>0</v>
      </c>
      <c r="K252" s="77">
        <f t="shared" si="146"/>
        <v>0</v>
      </c>
      <c r="L252" s="77">
        <f t="shared" si="146"/>
        <v>0</v>
      </c>
      <c r="M252" s="77">
        <f t="shared" si="146"/>
        <v>0</v>
      </c>
      <c r="N252" s="77">
        <f t="shared" si="146"/>
        <v>107458</v>
      </c>
      <c r="O252" s="77">
        <f t="shared" si="146"/>
        <v>106383</v>
      </c>
      <c r="P252" s="77">
        <f t="shared" si="146"/>
        <v>1075</v>
      </c>
      <c r="Q252" s="77">
        <f t="shared" si="146"/>
        <v>0</v>
      </c>
      <c r="R252" s="77">
        <f t="shared" si="146"/>
        <v>107458</v>
      </c>
      <c r="S252" s="77">
        <f t="shared" si="146"/>
        <v>106383</v>
      </c>
      <c r="T252" s="77">
        <f t="shared" si="146"/>
        <v>1075</v>
      </c>
      <c r="U252" s="77">
        <f t="shared" si="146"/>
        <v>0</v>
      </c>
      <c r="V252" s="77">
        <f t="shared" si="146"/>
        <v>0</v>
      </c>
      <c r="W252" s="77">
        <f t="shared" si="146"/>
        <v>0</v>
      </c>
      <c r="X252" s="77">
        <f t="shared" si="146"/>
        <v>0</v>
      </c>
      <c r="Y252" s="77">
        <f t="shared" si="146"/>
        <v>0</v>
      </c>
      <c r="Z252" s="77">
        <f t="shared" si="146"/>
        <v>107458</v>
      </c>
      <c r="AA252" s="77">
        <f t="shared" si="146"/>
        <v>106383</v>
      </c>
      <c r="AB252" s="77">
        <f t="shared" si="146"/>
        <v>1075</v>
      </c>
      <c r="AC252" s="77">
        <f t="shared" si="146"/>
        <v>0</v>
      </c>
      <c r="AD252" s="77">
        <f t="shared" si="146"/>
        <v>0</v>
      </c>
      <c r="AE252" s="77">
        <f t="shared" si="146"/>
        <v>0</v>
      </c>
      <c r="AF252" s="77">
        <f t="shared" si="146"/>
        <v>0</v>
      </c>
      <c r="AG252" s="77">
        <f t="shared" si="146"/>
        <v>0</v>
      </c>
      <c r="AH252" s="77">
        <f t="shared" si="146"/>
        <v>0</v>
      </c>
      <c r="AI252" s="77">
        <f t="shared" si="146"/>
        <v>0</v>
      </c>
      <c r="AJ252" s="77">
        <f t="shared" si="146"/>
        <v>0</v>
      </c>
      <c r="AK252" s="77">
        <f t="shared" si="146"/>
        <v>0</v>
      </c>
      <c r="AL252" s="77">
        <f t="shared" si="146"/>
        <v>0</v>
      </c>
      <c r="AM252" s="77">
        <f t="shared" si="146"/>
        <v>0</v>
      </c>
      <c r="AN252" s="77">
        <f t="shared" si="146"/>
        <v>0</v>
      </c>
      <c r="AO252" s="77">
        <f t="shared" si="146"/>
        <v>0</v>
      </c>
      <c r="AP252" s="77">
        <f t="shared" si="146"/>
        <v>0</v>
      </c>
      <c r="AQ252" s="77">
        <f t="shared" si="146"/>
        <v>0</v>
      </c>
      <c r="AR252" s="77">
        <f t="shared" si="146"/>
        <v>0</v>
      </c>
      <c r="AS252" s="77">
        <f t="shared" si="146"/>
        <v>0</v>
      </c>
      <c r="AT252" s="77">
        <f t="shared" si="147"/>
        <v>0</v>
      </c>
      <c r="AU252" s="77">
        <f t="shared" si="147"/>
        <v>0</v>
      </c>
      <c r="AV252" s="77">
        <f t="shared" si="147"/>
        <v>0</v>
      </c>
      <c r="AW252" s="77">
        <f t="shared" si="147"/>
        <v>0</v>
      </c>
      <c r="AX252" s="77">
        <f t="shared" si="147"/>
        <v>0</v>
      </c>
      <c r="AY252" s="77">
        <f t="shared" si="147"/>
        <v>0</v>
      </c>
      <c r="AZ252" s="77">
        <f t="shared" si="147"/>
        <v>0</v>
      </c>
      <c r="BA252" s="77">
        <f t="shared" si="147"/>
        <v>0</v>
      </c>
      <c r="BB252" s="103">
        <v>0</v>
      </c>
      <c r="BC252" s="103">
        <v>0</v>
      </c>
    </row>
    <row r="253" spans="1:55" s="11" customFormat="1" hidden="1" x14ac:dyDescent="0.25">
      <c r="A253" s="27" t="s">
        <v>393</v>
      </c>
      <c r="B253" s="12">
        <v>51</v>
      </c>
      <c r="C253" s="12">
        <v>2</v>
      </c>
      <c r="D253" s="63" t="s">
        <v>762</v>
      </c>
      <c r="E253" s="63" t="s">
        <v>418</v>
      </c>
      <c r="F253" s="63"/>
      <c r="G253" s="63"/>
      <c r="H253" s="63" t="s">
        <v>760</v>
      </c>
      <c r="I253" s="63" t="s">
        <v>397</v>
      </c>
      <c r="J253" s="77">
        <f>'3.ВС'!J206</f>
        <v>0</v>
      </c>
      <c r="K253" s="77">
        <f>'3.ВС'!K206</f>
        <v>0</v>
      </c>
      <c r="L253" s="77">
        <f>'3.ВС'!L206</f>
        <v>0</v>
      </c>
      <c r="M253" s="77">
        <f>'3.ВС'!M206</f>
        <v>0</v>
      </c>
      <c r="N253" s="77">
        <f>'3.ВС'!N206</f>
        <v>107458</v>
      </c>
      <c r="O253" s="77">
        <f>'3.ВС'!O206</f>
        <v>106383</v>
      </c>
      <c r="P253" s="77">
        <f>'3.ВС'!P206</f>
        <v>1075</v>
      </c>
      <c r="Q253" s="77">
        <f>'3.ВС'!Q206</f>
        <v>0</v>
      </c>
      <c r="R253" s="77">
        <f>'3.ВС'!R206</f>
        <v>107458</v>
      </c>
      <c r="S253" s="77">
        <f>'3.ВС'!S206</f>
        <v>106383</v>
      </c>
      <c r="T253" s="77">
        <f>'3.ВС'!T206</f>
        <v>1075</v>
      </c>
      <c r="U253" s="77">
        <f>'3.ВС'!U206</f>
        <v>0</v>
      </c>
      <c r="V253" s="77">
        <f>'3.ВС'!V206</f>
        <v>0</v>
      </c>
      <c r="W253" s="77">
        <f>'3.ВС'!W206</f>
        <v>0</v>
      </c>
      <c r="X253" s="77">
        <f>'3.ВС'!X206</f>
        <v>0</v>
      </c>
      <c r="Y253" s="77">
        <f>'3.ВС'!Y206</f>
        <v>0</v>
      </c>
      <c r="Z253" s="77">
        <f>'3.ВС'!Z206</f>
        <v>107458</v>
      </c>
      <c r="AA253" s="77">
        <f>'3.ВС'!AA206</f>
        <v>106383</v>
      </c>
      <c r="AB253" s="77">
        <f>'3.ВС'!AB206</f>
        <v>1075</v>
      </c>
      <c r="AC253" s="77">
        <f>'3.ВС'!AC206</f>
        <v>0</v>
      </c>
      <c r="AD253" s="77">
        <f>'3.ВС'!AD206</f>
        <v>0</v>
      </c>
      <c r="AE253" s="77">
        <f>'3.ВС'!AE206</f>
        <v>0</v>
      </c>
      <c r="AF253" s="77">
        <f>'3.ВС'!AF206</f>
        <v>0</v>
      </c>
      <c r="AG253" s="77">
        <f>'3.ВС'!AG206</f>
        <v>0</v>
      </c>
      <c r="AH253" s="77">
        <f>'3.ВС'!AH206</f>
        <v>0</v>
      </c>
      <c r="AI253" s="77">
        <f>'3.ВС'!AI206</f>
        <v>0</v>
      </c>
      <c r="AJ253" s="77">
        <f>'3.ВС'!AJ206</f>
        <v>0</v>
      </c>
      <c r="AK253" s="77">
        <f>'3.ВС'!AK206</f>
        <v>0</v>
      </c>
      <c r="AL253" s="77">
        <f>'3.ВС'!AL206</f>
        <v>0</v>
      </c>
      <c r="AM253" s="77">
        <f>'3.ВС'!AM206</f>
        <v>0</v>
      </c>
      <c r="AN253" s="77">
        <f>'3.ВС'!AN206</f>
        <v>0</v>
      </c>
      <c r="AO253" s="77">
        <f>'3.ВС'!AO206</f>
        <v>0</v>
      </c>
      <c r="AP253" s="77">
        <f>'3.ВС'!AP206</f>
        <v>0</v>
      </c>
      <c r="AQ253" s="77">
        <f>'3.ВС'!AQ206</f>
        <v>0</v>
      </c>
      <c r="AR253" s="77">
        <f>'3.ВС'!AR206</f>
        <v>0</v>
      </c>
      <c r="AS253" s="77">
        <f>'3.ВС'!AS206</f>
        <v>0</v>
      </c>
      <c r="AT253" s="77">
        <f>'3.ВС'!AT206</f>
        <v>0</v>
      </c>
      <c r="AU253" s="77">
        <f>'3.ВС'!AU206</f>
        <v>0</v>
      </c>
      <c r="AV253" s="77">
        <f>'3.ВС'!AV206</f>
        <v>0</v>
      </c>
      <c r="AW253" s="77">
        <f>'3.ВС'!AW206</f>
        <v>0</v>
      </c>
      <c r="AX253" s="77">
        <f>'3.ВС'!AX206</f>
        <v>0</v>
      </c>
      <c r="AY253" s="77">
        <f>'3.ВС'!AY206</f>
        <v>0</v>
      </c>
      <c r="AZ253" s="77">
        <f>'3.ВС'!AZ206</f>
        <v>0</v>
      </c>
      <c r="BA253" s="77">
        <f>'3.ВС'!BA206</f>
        <v>0</v>
      </c>
      <c r="BB253" s="103">
        <v>0</v>
      </c>
      <c r="BC253" s="103">
        <v>0</v>
      </c>
    </row>
    <row r="254" spans="1:55" s="11" customFormat="1" ht="45" hidden="1" x14ac:dyDescent="0.25">
      <c r="A254" s="148" t="s">
        <v>763</v>
      </c>
      <c r="B254" s="12">
        <v>51</v>
      </c>
      <c r="C254" s="12">
        <v>3</v>
      </c>
      <c r="D254" s="63"/>
      <c r="E254" s="12"/>
      <c r="F254" s="63"/>
      <c r="G254" s="62"/>
      <c r="H254" s="62"/>
      <c r="I254" s="63"/>
      <c r="J254" s="77">
        <f t="shared" ref="J254:BA254" si="148">J256</f>
        <v>5000</v>
      </c>
      <c r="K254" s="77">
        <f t="shared" si="148"/>
        <v>0</v>
      </c>
      <c r="L254" s="77">
        <f t="shared" si="148"/>
        <v>5000</v>
      </c>
      <c r="M254" s="77">
        <f t="shared" si="148"/>
        <v>0</v>
      </c>
      <c r="N254" s="77">
        <f t="shared" si="148"/>
        <v>0</v>
      </c>
      <c r="O254" s="77">
        <f t="shared" si="148"/>
        <v>0</v>
      </c>
      <c r="P254" s="77">
        <f t="shared" si="148"/>
        <v>0</v>
      </c>
      <c r="Q254" s="77">
        <f t="shared" si="148"/>
        <v>0</v>
      </c>
      <c r="R254" s="77">
        <f t="shared" si="148"/>
        <v>5000</v>
      </c>
      <c r="S254" s="77">
        <f t="shared" si="148"/>
        <v>0</v>
      </c>
      <c r="T254" s="77">
        <f t="shared" si="148"/>
        <v>5000</v>
      </c>
      <c r="U254" s="77">
        <f t="shared" si="148"/>
        <v>0</v>
      </c>
      <c r="V254" s="77">
        <f t="shared" si="148"/>
        <v>0</v>
      </c>
      <c r="W254" s="77">
        <f t="shared" si="148"/>
        <v>0</v>
      </c>
      <c r="X254" s="77">
        <f t="shared" si="148"/>
        <v>0</v>
      </c>
      <c r="Y254" s="77">
        <f t="shared" si="148"/>
        <v>0</v>
      </c>
      <c r="Z254" s="77">
        <f t="shared" si="148"/>
        <v>5000</v>
      </c>
      <c r="AA254" s="77">
        <f t="shared" si="148"/>
        <v>0</v>
      </c>
      <c r="AB254" s="77">
        <f t="shared" si="148"/>
        <v>5000</v>
      </c>
      <c r="AC254" s="77">
        <f t="shared" si="148"/>
        <v>0</v>
      </c>
      <c r="AD254" s="77">
        <f t="shared" si="148"/>
        <v>0</v>
      </c>
      <c r="AE254" s="77">
        <f t="shared" si="148"/>
        <v>0</v>
      </c>
      <c r="AF254" s="77">
        <f t="shared" si="148"/>
        <v>0</v>
      </c>
      <c r="AG254" s="77">
        <f t="shared" si="148"/>
        <v>0</v>
      </c>
      <c r="AH254" s="77">
        <f t="shared" si="148"/>
        <v>0</v>
      </c>
      <c r="AI254" s="77">
        <f t="shared" si="148"/>
        <v>0</v>
      </c>
      <c r="AJ254" s="77">
        <f t="shared" si="148"/>
        <v>0</v>
      </c>
      <c r="AK254" s="77">
        <f t="shared" si="148"/>
        <v>0</v>
      </c>
      <c r="AL254" s="77">
        <f t="shared" si="148"/>
        <v>0</v>
      </c>
      <c r="AM254" s="77">
        <f t="shared" si="148"/>
        <v>0</v>
      </c>
      <c r="AN254" s="77">
        <f t="shared" si="148"/>
        <v>0</v>
      </c>
      <c r="AO254" s="77">
        <f t="shared" si="148"/>
        <v>0</v>
      </c>
      <c r="AP254" s="77">
        <f t="shared" si="148"/>
        <v>0</v>
      </c>
      <c r="AQ254" s="77">
        <f t="shared" si="148"/>
        <v>0</v>
      </c>
      <c r="AR254" s="77">
        <f t="shared" si="148"/>
        <v>0</v>
      </c>
      <c r="AS254" s="77">
        <f t="shared" si="148"/>
        <v>0</v>
      </c>
      <c r="AT254" s="77">
        <f t="shared" si="148"/>
        <v>0</v>
      </c>
      <c r="AU254" s="77">
        <f t="shared" si="148"/>
        <v>0</v>
      </c>
      <c r="AV254" s="77">
        <f t="shared" si="148"/>
        <v>0</v>
      </c>
      <c r="AW254" s="77">
        <f t="shared" si="148"/>
        <v>0</v>
      </c>
      <c r="AX254" s="77">
        <f t="shared" si="148"/>
        <v>0</v>
      </c>
      <c r="AY254" s="77">
        <f t="shared" si="148"/>
        <v>0</v>
      </c>
      <c r="AZ254" s="77">
        <f t="shared" si="148"/>
        <v>0</v>
      </c>
      <c r="BA254" s="77">
        <f t="shared" si="148"/>
        <v>0</v>
      </c>
      <c r="BB254" s="103">
        <v>0</v>
      </c>
      <c r="BC254" s="103">
        <v>0</v>
      </c>
    </row>
    <row r="255" spans="1:55" s="11" customFormat="1" ht="60" hidden="1" x14ac:dyDescent="0.25">
      <c r="A255" s="148" t="s">
        <v>764</v>
      </c>
      <c r="B255" s="12">
        <v>51</v>
      </c>
      <c r="C255" s="12">
        <v>3</v>
      </c>
      <c r="D255" s="63" t="s">
        <v>765</v>
      </c>
      <c r="E255" s="12"/>
      <c r="F255" s="63"/>
      <c r="G255" s="62"/>
      <c r="H255" s="62"/>
      <c r="I255" s="63"/>
      <c r="J255" s="77">
        <f t="shared" ref="J255:AT258" si="149">J256</f>
        <v>5000</v>
      </c>
      <c r="K255" s="77">
        <f t="shared" si="149"/>
        <v>0</v>
      </c>
      <c r="L255" s="77">
        <f t="shared" si="149"/>
        <v>5000</v>
      </c>
      <c r="M255" s="77">
        <f t="shared" si="149"/>
        <v>0</v>
      </c>
      <c r="N255" s="77">
        <f t="shared" si="149"/>
        <v>0</v>
      </c>
      <c r="O255" s="77">
        <f t="shared" si="149"/>
        <v>0</v>
      </c>
      <c r="P255" s="77">
        <f t="shared" si="149"/>
        <v>0</v>
      </c>
      <c r="Q255" s="77">
        <f t="shared" si="149"/>
        <v>0</v>
      </c>
      <c r="R255" s="77">
        <f t="shared" si="149"/>
        <v>5000</v>
      </c>
      <c r="S255" s="77">
        <f t="shared" si="149"/>
        <v>0</v>
      </c>
      <c r="T255" s="77">
        <f t="shared" si="149"/>
        <v>5000</v>
      </c>
      <c r="U255" s="77">
        <f t="shared" si="149"/>
        <v>0</v>
      </c>
      <c r="V255" s="77">
        <f t="shared" si="149"/>
        <v>0</v>
      </c>
      <c r="W255" s="77">
        <f t="shared" si="149"/>
        <v>0</v>
      </c>
      <c r="X255" s="77">
        <f t="shared" si="149"/>
        <v>0</v>
      </c>
      <c r="Y255" s="77">
        <f t="shared" si="149"/>
        <v>0</v>
      </c>
      <c r="Z255" s="77">
        <f t="shared" si="149"/>
        <v>5000</v>
      </c>
      <c r="AA255" s="77">
        <f t="shared" si="149"/>
        <v>0</v>
      </c>
      <c r="AB255" s="77">
        <f t="shared" si="149"/>
        <v>5000</v>
      </c>
      <c r="AC255" s="77">
        <f t="shared" si="149"/>
        <v>0</v>
      </c>
      <c r="AD255" s="77">
        <f t="shared" si="149"/>
        <v>0</v>
      </c>
      <c r="AE255" s="77">
        <f t="shared" si="149"/>
        <v>0</v>
      </c>
      <c r="AF255" s="77">
        <f t="shared" si="149"/>
        <v>0</v>
      </c>
      <c r="AG255" s="77">
        <f t="shared" si="149"/>
        <v>0</v>
      </c>
      <c r="AH255" s="77">
        <f t="shared" si="149"/>
        <v>0</v>
      </c>
      <c r="AI255" s="77">
        <f t="shared" si="149"/>
        <v>0</v>
      </c>
      <c r="AJ255" s="77">
        <f t="shared" si="149"/>
        <v>0</v>
      </c>
      <c r="AK255" s="77">
        <f t="shared" si="149"/>
        <v>0</v>
      </c>
      <c r="AL255" s="77">
        <f t="shared" si="149"/>
        <v>0</v>
      </c>
      <c r="AM255" s="77">
        <f t="shared" si="149"/>
        <v>0</v>
      </c>
      <c r="AN255" s="77">
        <f t="shared" si="149"/>
        <v>0</v>
      </c>
      <c r="AO255" s="77">
        <f t="shared" si="149"/>
        <v>0</v>
      </c>
      <c r="AP255" s="77">
        <f t="shared" si="149"/>
        <v>0</v>
      </c>
      <c r="AQ255" s="77">
        <f t="shared" si="149"/>
        <v>0</v>
      </c>
      <c r="AR255" s="77">
        <f t="shared" si="149"/>
        <v>0</v>
      </c>
      <c r="AS255" s="77">
        <f t="shared" si="149"/>
        <v>0</v>
      </c>
      <c r="AT255" s="77">
        <f t="shared" si="149"/>
        <v>0</v>
      </c>
      <c r="AU255" s="77">
        <f t="shared" ref="AT255:BA258" si="150">AU256</f>
        <v>0</v>
      </c>
      <c r="AV255" s="77">
        <f t="shared" si="150"/>
        <v>0</v>
      </c>
      <c r="AW255" s="77">
        <f t="shared" si="150"/>
        <v>0</v>
      </c>
      <c r="AX255" s="77">
        <f t="shared" si="150"/>
        <v>0</v>
      </c>
      <c r="AY255" s="77">
        <f t="shared" si="150"/>
        <v>0</v>
      </c>
      <c r="AZ255" s="77">
        <f t="shared" si="150"/>
        <v>0</v>
      </c>
      <c r="BA255" s="77">
        <f t="shared" si="150"/>
        <v>0</v>
      </c>
      <c r="BB255" s="103">
        <v>0</v>
      </c>
      <c r="BC255" s="103">
        <v>0</v>
      </c>
    </row>
    <row r="256" spans="1:55" s="11" customFormat="1" hidden="1" x14ac:dyDescent="0.25">
      <c r="A256" s="148" t="s">
        <v>325</v>
      </c>
      <c r="B256" s="12">
        <v>51</v>
      </c>
      <c r="C256" s="12">
        <v>3</v>
      </c>
      <c r="D256" s="63" t="s">
        <v>765</v>
      </c>
      <c r="E256" s="12">
        <v>851</v>
      </c>
      <c r="F256" s="63"/>
      <c r="G256" s="62"/>
      <c r="H256" s="62"/>
      <c r="I256" s="63"/>
      <c r="J256" s="77">
        <f t="shared" si="149"/>
        <v>5000</v>
      </c>
      <c r="K256" s="77">
        <f t="shared" si="149"/>
        <v>0</v>
      </c>
      <c r="L256" s="77">
        <f t="shared" si="149"/>
        <v>5000</v>
      </c>
      <c r="M256" s="77">
        <f t="shared" si="149"/>
        <v>0</v>
      </c>
      <c r="N256" s="77">
        <f t="shared" si="149"/>
        <v>0</v>
      </c>
      <c r="O256" s="77">
        <f t="shared" si="149"/>
        <v>0</v>
      </c>
      <c r="P256" s="77">
        <f t="shared" si="149"/>
        <v>0</v>
      </c>
      <c r="Q256" s="77">
        <f t="shared" si="149"/>
        <v>0</v>
      </c>
      <c r="R256" s="77">
        <f t="shared" si="149"/>
        <v>5000</v>
      </c>
      <c r="S256" s="77">
        <f t="shared" si="149"/>
        <v>0</v>
      </c>
      <c r="T256" s="77">
        <f t="shared" si="149"/>
        <v>5000</v>
      </c>
      <c r="U256" s="77">
        <f t="shared" si="149"/>
        <v>0</v>
      </c>
      <c r="V256" s="77">
        <f t="shared" si="149"/>
        <v>0</v>
      </c>
      <c r="W256" s="77">
        <f t="shared" si="149"/>
        <v>0</v>
      </c>
      <c r="X256" s="77">
        <f t="shared" si="149"/>
        <v>0</v>
      </c>
      <c r="Y256" s="77">
        <f t="shared" si="149"/>
        <v>0</v>
      </c>
      <c r="Z256" s="77">
        <f t="shared" si="149"/>
        <v>5000</v>
      </c>
      <c r="AA256" s="77">
        <f t="shared" si="149"/>
        <v>0</v>
      </c>
      <c r="AB256" s="77">
        <f t="shared" si="149"/>
        <v>5000</v>
      </c>
      <c r="AC256" s="77">
        <f t="shared" si="149"/>
        <v>0</v>
      </c>
      <c r="AD256" s="77">
        <f t="shared" si="149"/>
        <v>0</v>
      </c>
      <c r="AE256" s="77">
        <f t="shared" si="149"/>
        <v>0</v>
      </c>
      <c r="AF256" s="77">
        <f t="shared" si="149"/>
        <v>0</v>
      </c>
      <c r="AG256" s="77">
        <f t="shared" si="149"/>
        <v>0</v>
      </c>
      <c r="AH256" s="77">
        <f t="shared" si="149"/>
        <v>0</v>
      </c>
      <c r="AI256" s="77">
        <f t="shared" si="149"/>
        <v>0</v>
      </c>
      <c r="AJ256" s="77">
        <f t="shared" si="149"/>
        <v>0</v>
      </c>
      <c r="AK256" s="77">
        <f t="shared" si="149"/>
        <v>0</v>
      </c>
      <c r="AL256" s="77">
        <f t="shared" si="149"/>
        <v>0</v>
      </c>
      <c r="AM256" s="77">
        <f t="shared" si="149"/>
        <v>0</v>
      </c>
      <c r="AN256" s="77">
        <f t="shared" si="149"/>
        <v>0</v>
      </c>
      <c r="AO256" s="77">
        <f t="shared" si="149"/>
        <v>0</v>
      </c>
      <c r="AP256" s="77">
        <f t="shared" si="149"/>
        <v>0</v>
      </c>
      <c r="AQ256" s="77">
        <f t="shared" si="149"/>
        <v>0</v>
      </c>
      <c r="AR256" s="77">
        <f t="shared" si="149"/>
        <v>0</v>
      </c>
      <c r="AS256" s="77">
        <f t="shared" si="149"/>
        <v>0</v>
      </c>
      <c r="AT256" s="77">
        <f t="shared" si="150"/>
        <v>0</v>
      </c>
      <c r="AU256" s="77">
        <f t="shared" si="150"/>
        <v>0</v>
      </c>
      <c r="AV256" s="77">
        <f t="shared" si="150"/>
        <v>0</v>
      </c>
      <c r="AW256" s="77">
        <f t="shared" si="150"/>
        <v>0</v>
      </c>
      <c r="AX256" s="77">
        <f t="shared" si="150"/>
        <v>0</v>
      </c>
      <c r="AY256" s="77">
        <f t="shared" si="150"/>
        <v>0</v>
      </c>
      <c r="AZ256" s="77">
        <f t="shared" si="150"/>
        <v>0</v>
      </c>
      <c r="BA256" s="77">
        <f t="shared" si="150"/>
        <v>0</v>
      </c>
      <c r="BB256" s="103">
        <v>0</v>
      </c>
      <c r="BC256" s="103">
        <v>0</v>
      </c>
    </row>
    <row r="257" spans="1:55" s="11" customFormat="1" ht="30" hidden="1" x14ac:dyDescent="0.25">
      <c r="A257" s="148" t="s">
        <v>518</v>
      </c>
      <c r="B257" s="12">
        <v>51</v>
      </c>
      <c r="C257" s="12">
        <v>3</v>
      </c>
      <c r="D257" s="63" t="s">
        <v>765</v>
      </c>
      <c r="E257" s="12">
        <v>851</v>
      </c>
      <c r="F257" s="63" t="s">
        <v>421</v>
      </c>
      <c r="G257" s="63" t="s">
        <v>330</v>
      </c>
      <c r="H257" s="63" t="s">
        <v>766</v>
      </c>
      <c r="I257" s="63"/>
      <c r="J257" s="77">
        <f t="shared" si="149"/>
        <v>5000</v>
      </c>
      <c r="K257" s="77">
        <f t="shared" si="149"/>
        <v>0</v>
      </c>
      <c r="L257" s="77">
        <f t="shared" si="149"/>
        <v>5000</v>
      </c>
      <c r="M257" s="77">
        <f t="shared" si="149"/>
        <v>0</v>
      </c>
      <c r="N257" s="77">
        <f t="shared" si="149"/>
        <v>0</v>
      </c>
      <c r="O257" s="77">
        <f t="shared" si="149"/>
        <v>0</v>
      </c>
      <c r="P257" s="77">
        <f t="shared" si="149"/>
        <v>0</v>
      </c>
      <c r="Q257" s="77">
        <f t="shared" si="149"/>
        <v>0</v>
      </c>
      <c r="R257" s="77">
        <f t="shared" si="149"/>
        <v>5000</v>
      </c>
      <c r="S257" s="77">
        <f t="shared" si="149"/>
        <v>0</v>
      </c>
      <c r="T257" s="77">
        <f t="shared" si="149"/>
        <v>5000</v>
      </c>
      <c r="U257" s="77">
        <f t="shared" si="149"/>
        <v>0</v>
      </c>
      <c r="V257" s="77">
        <f t="shared" si="149"/>
        <v>0</v>
      </c>
      <c r="W257" s="77">
        <f t="shared" si="149"/>
        <v>0</v>
      </c>
      <c r="X257" s="77">
        <f t="shared" si="149"/>
        <v>0</v>
      </c>
      <c r="Y257" s="77">
        <f t="shared" si="149"/>
        <v>0</v>
      </c>
      <c r="Z257" s="77">
        <f t="shared" si="149"/>
        <v>5000</v>
      </c>
      <c r="AA257" s="77">
        <f t="shared" si="149"/>
        <v>0</v>
      </c>
      <c r="AB257" s="77">
        <f t="shared" si="149"/>
        <v>5000</v>
      </c>
      <c r="AC257" s="77">
        <f t="shared" si="149"/>
        <v>0</v>
      </c>
      <c r="AD257" s="77">
        <f t="shared" si="149"/>
        <v>0</v>
      </c>
      <c r="AE257" s="77">
        <f t="shared" si="149"/>
        <v>0</v>
      </c>
      <c r="AF257" s="77">
        <f t="shared" si="149"/>
        <v>0</v>
      </c>
      <c r="AG257" s="77">
        <f t="shared" si="149"/>
        <v>0</v>
      </c>
      <c r="AH257" s="77">
        <f t="shared" si="149"/>
        <v>0</v>
      </c>
      <c r="AI257" s="77">
        <f t="shared" si="149"/>
        <v>0</v>
      </c>
      <c r="AJ257" s="77">
        <f t="shared" si="149"/>
        <v>0</v>
      </c>
      <c r="AK257" s="77">
        <f t="shared" si="149"/>
        <v>0</v>
      </c>
      <c r="AL257" s="77">
        <f t="shared" si="149"/>
        <v>0</v>
      </c>
      <c r="AM257" s="77">
        <f t="shared" si="149"/>
        <v>0</v>
      </c>
      <c r="AN257" s="77">
        <f t="shared" si="149"/>
        <v>0</v>
      </c>
      <c r="AO257" s="77">
        <f t="shared" si="149"/>
        <v>0</v>
      </c>
      <c r="AP257" s="77">
        <f t="shared" si="149"/>
        <v>0</v>
      </c>
      <c r="AQ257" s="77">
        <f t="shared" si="149"/>
        <v>0</v>
      </c>
      <c r="AR257" s="77">
        <f t="shared" si="149"/>
        <v>0</v>
      </c>
      <c r="AS257" s="77">
        <f t="shared" si="149"/>
        <v>0</v>
      </c>
      <c r="AT257" s="77">
        <f t="shared" si="150"/>
        <v>0</v>
      </c>
      <c r="AU257" s="77">
        <f t="shared" si="150"/>
        <v>0</v>
      </c>
      <c r="AV257" s="77">
        <f t="shared" si="150"/>
        <v>0</v>
      </c>
      <c r="AW257" s="77">
        <f t="shared" si="150"/>
        <v>0</v>
      </c>
      <c r="AX257" s="77">
        <f t="shared" si="150"/>
        <v>0</v>
      </c>
      <c r="AY257" s="77">
        <f t="shared" si="150"/>
        <v>0</v>
      </c>
      <c r="AZ257" s="77">
        <f t="shared" si="150"/>
        <v>0</v>
      </c>
      <c r="BA257" s="77">
        <f t="shared" si="150"/>
        <v>0</v>
      </c>
      <c r="BB257" s="103">
        <v>0</v>
      </c>
      <c r="BC257" s="103">
        <v>0</v>
      </c>
    </row>
    <row r="258" spans="1:55" s="11" customFormat="1" ht="30" hidden="1" x14ac:dyDescent="0.25">
      <c r="A258" s="27" t="s">
        <v>337</v>
      </c>
      <c r="B258" s="12">
        <v>51</v>
      </c>
      <c r="C258" s="12">
        <v>3</v>
      </c>
      <c r="D258" s="63" t="s">
        <v>765</v>
      </c>
      <c r="E258" s="12">
        <v>851</v>
      </c>
      <c r="F258" s="63" t="s">
        <v>421</v>
      </c>
      <c r="G258" s="63" t="s">
        <v>330</v>
      </c>
      <c r="H258" s="63" t="s">
        <v>766</v>
      </c>
      <c r="I258" s="63" t="s">
        <v>338</v>
      </c>
      <c r="J258" s="77">
        <f t="shared" si="149"/>
        <v>5000</v>
      </c>
      <c r="K258" s="77">
        <f t="shared" si="149"/>
        <v>0</v>
      </c>
      <c r="L258" s="77">
        <f t="shared" si="149"/>
        <v>5000</v>
      </c>
      <c r="M258" s="77">
        <f t="shared" si="149"/>
        <v>0</v>
      </c>
      <c r="N258" s="77">
        <f t="shared" si="149"/>
        <v>0</v>
      </c>
      <c r="O258" s="77">
        <f t="shared" si="149"/>
        <v>0</v>
      </c>
      <c r="P258" s="77">
        <f t="shared" si="149"/>
        <v>0</v>
      </c>
      <c r="Q258" s="77">
        <f t="shared" si="149"/>
        <v>0</v>
      </c>
      <c r="R258" s="77">
        <f t="shared" si="149"/>
        <v>5000</v>
      </c>
      <c r="S258" s="77">
        <f t="shared" si="149"/>
        <v>0</v>
      </c>
      <c r="T258" s="77">
        <f t="shared" si="149"/>
        <v>5000</v>
      </c>
      <c r="U258" s="77">
        <f t="shared" si="149"/>
        <v>0</v>
      </c>
      <c r="V258" s="77">
        <f t="shared" si="149"/>
        <v>0</v>
      </c>
      <c r="W258" s="77">
        <f t="shared" si="149"/>
        <v>0</v>
      </c>
      <c r="X258" s="77">
        <f t="shared" si="149"/>
        <v>0</v>
      </c>
      <c r="Y258" s="77">
        <f t="shared" si="149"/>
        <v>0</v>
      </c>
      <c r="Z258" s="77">
        <f t="shared" si="149"/>
        <v>5000</v>
      </c>
      <c r="AA258" s="77">
        <f t="shared" si="149"/>
        <v>0</v>
      </c>
      <c r="AB258" s="77">
        <f t="shared" si="149"/>
        <v>5000</v>
      </c>
      <c r="AC258" s="77">
        <f t="shared" si="149"/>
        <v>0</v>
      </c>
      <c r="AD258" s="77">
        <f t="shared" si="149"/>
        <v>0</v>
      </c>
      <c r="AE258" s="77">
        <f t="shared" si="149"/>
        <v>0</v>
      </c>
      <c r="AF258" s="77">
        <f t="shared" si="149"/>
        <v>0</v>
      </c>
      <c r="AG258" s="77">
        <f t="shared" si="149"/>
        <v>0</v>
      </c>
      <c r="AH258" s="77">
        <f t="shared" si="149"/>
        <v>0</v>
      </c>
      <c r="AI258" s="77">
        <f t="shared" si="149"/>
        <v>0</v>
      </c>
      <c r="AJ258" s="77">
        <f t="shared" si="149"/>
        <v>0</v>
      </c>
      <c r="AK258" s="77">
        <f t="shared" si="149"/>
        <v>0</v>
      </c>
      <c r="AL258" s="77">
        <f t="shared" si="149"/>
        <v>0</v>
      </c>
      <c r="AM258" s="77">
        <f t="shared" si="149"/>
        <v>0</v>
      </c>
      <c r="AN258" s="77">
        <f t="shared" si="149"/>
        <v>0</v>
      </c>
      <c r="AO258" s="77">
        <f t="shared" si="149"/>
        <v>0</v>
      </c>
      <c r="AP258" s="77">
        <f t="shared" si="149"/>
        <v>0</v>
      </c>
      <c r="AQ258" s="77">
        <f t="shared" si="149"/>
        <v>0</v>
      </c>
      <c r="AR258" s="77">
        <f t="shared" si="149"/>
        <v>0</v>
      </c>
      <c r="AS258" s="77">
        <f t="shared" si="149"/>
        <v>0</v>
      </c>
      <c r="AT258" s="77">
        <f t="shared" si="150"/>
        <v>0</v>
      </c>
      <c r="AU258" s="77">
        <f t="shared" si="150"/>
        <v>0</v>
      </c>
      <c r="AV258" s="77">
        <f t="shared" si="150"/>
        <v>0</v>
      </c>
      <c r="AW258" s="77">
        <f t="shared" si="150"/>
        <v>0</v>
      </c>
      <c r="AX258" s="77">
        <f t="shared" si="150"/>
        <v>0</v>
      </c>
      <c r="AY258" s="77">
        <f t="shared" si="150"/>
        <v>0</v>
      </c>
      <c r="AZ258" s="77">
        <f t="shared" si="150"/>
        <v>0</v>
      </c>
      <c r="BA258" s="77">
        <f t="shared" si="150"/>
        <v>0</v>
      </c>
      <c r="BB258" s="103">
        <v>0</v>
      </c>
      <c r="BC258" s="103">
        <v>0</v>
      </c>
    </row>
    <row r="259" spans="1:55" s="11" customFormat="1" ht="45" hidden="1" x14ac:dyDescent="0.25">
      <c r="A259" s="27" t="s">
        <v>339</v>
      </c>
      <c r="B259" s="12">
        <v>51</v>
      </c>
      <c r="C259" s="12">
        <v>3</v>
      </c>
      <c r="D259" s="63" t="s">
        <v>765</v>
      </c>
      <c r="E259" s="12">
        <v>851</v>
      </c>
      <c r="F259" s="63" t="s">
        <v>421</v>
      </c>
      <c r="G259" s="63" t="s">
        <v>330</v>
      </c>
      <c r="H259" s="63" t="s">
        <v>766</v>
      </c>
      <c r="I259" s="63" t="s">
        <v>340</v>
      </c>
      <c r="J259" s="77">
        <f>'3.ВС'!J247</f>
        <v>5000</v>
      </c>
      <c r="K259" s="77">
        <f>'3.ВС'!K247</f>
        <v>0</v>
      </c>
      <c r="L259" s="77">
        <f>'3.ВС'!L247</f>
        <v>5000</v>
      </c>
      <c r="M259" s="77">
        <f>'3.ВС'!M247</f>
        <v>0</v>
      </c>
      <c r="N259" s="77">
        <f>'3.ВС'!N247</f>
        <v>0</v>
      </c>
      <c r="O259" s="77">
        <f>'3.ВС'!O247</f>
        <v>0</v>
      </c>
      <c r="P259" s="77">
        <f>'3.ВС'!P247</f>
        <v>0</v>
      </c>
      <c r="Q259" s="77">
        <f>'3.ВС'!Q247</f>
        <v>0</v>
      </c>
      <c r="R259" s="77">
        <f>'3.ВС'!R247</f>
        <v>5000</v>
      </c>
      <c r="S259" s="77">
        <f>'3.ВС'!S247</f>
        <v>0</v>
      </c>
      <c r="T259" s="77">
        <f>'3.ВС'!T247</f>
        <v>5000</v>
      </c>
      <c r="U259" s="77">
        <f>'3.ВС'!U247</f>
        <v>0</v>
      </c>
      <c r="V259" s="77">
        <f>'3.ВС'!V247</f>
        <v>0</v>
      </c>
      <c r="W259" s="77">
        <f>'3.ВС'!W247</f>
        <v>0</v>
      </c>
      <c r="X259" s="77">
        <f>'3.ВС'!X247</f>
        <v>0</v>
      </c>
      <c r="Y259" s="77">
        <f>'3.ВС'!Y247</f>
        <v>0</v>
      </c>
      <c r="Z259" s="77">
        <f>'3.ВС'!Z247</f>
        <v>5000</v>
      </c>
      <c r="AA259" s="77">
        <f>'3.ВС'!AA247</f>
        <v>0</v>
      </c>
      <c r="AB259" s="77">
        <f>'3.ВС'!AB247</f>
        <v>5000</v>
      </c>
      <c r="AC259" s="77">
        <f>'3.ВС'!AC247</f>
        <v>0</v>
      </c>
      <c r="AD259" s="77">
        <f>'3.ВС'!AD247</f>
        <v>0</v>
      </c>
      <c r="AE259" s="77">
        <f>'3.ВС'!AE247</f>
        <v>0</v>
      </c>
      <c r="AF259" s="77">
        <f>'3.ВС'!AF247</f>
        <v>0</v>
      </c>
      <c r="AG259" s="77">
        <f>'3.ВС'!AG247</f>
        <v>0</v>
      </c>
      <c r="AH259" s="77">
        <f>'3.ВС'!AH247</f>
        <v>0</v>
      </c>
      <c r="AI259" s="77">
        <f>'3.ВС'!AI247</f>
        <v>0</v>
      </c>
      <c r="AJ259" s="77">
        <f>'3.ВС'!AJ247</f>
        <v>0</v>
      </c>
      <c r="AK259" s="77">
        <f>'3.ВС'!AK247</f>
        <v>0</v>
      </c>
      <c r="AL259" s="77">
        <f>'3.ВС'!AL247</f>
        <v>0</v>
      </c>
      <c r="AM259" s="77">
        <f>'3.ВС'!AM247</f>
        <v>0</v>
      </c>
      <c r="AN259" s="77">
        <f>'3.ВС'!AN247</f>
        <v>0</v>
      </c>
      <c r="AO259" s="77">
        <f>'3.ВС'!AO247</f>
        <v>0</v>
      </c>
      <c r="AP259" s="77">
        <f>'3.ВС'!AP247</f>
        <v>0</v>
      </c>
      <c r="AQ259" s="77">
        <f>'3.ВС'!AQ247</f>
        <v>0</v>
      </c>
      <c r="AR259" s="77">
        <f>'3.ВС'!AR247</f>
        <v>0</v>
      </c>
      <c r="AS259" s="77">
        <f>'3.ВС'!AS247</f>
        <v>0</v>
      </c>
      <c r="AT259" s="77">
        <f>'3.ВС'!AT247</f>
        <v>0</v>
      </c>
      <c r="AU259" s="77">
        <f>'3.ВС'!AU247</f>
        <v>0</v>
      </c>
      <c r="AV259" s="77">
        <f>'3.ВС'!AV247</f>
        <v>0</v>
      </c>
      <c r="AW259" s="77">
        <f>'3.ВС'!AW247</f>
        <v>0</v>
      </c>
      <c r="AX259" s="77">
        <f>'3.ВС'!AX247</f>
        <v>0</v>
      </c>
      <c r="AY259" s="77">
        <f>'3.ВС'!AY247</f>
        <v>0</v>
      </c>
      <c r="AZ259" s="77">
        <f>'3.ВС'!AZ247</f>
        <v>0</v>
      </c>
      <c r="BA259" s="77">
        <f>'3.ВС'!BA247</f>
        <v>0</v>
      </c>
      <c r="BB259" s="103">
        <v>0</v>
      </c>
      <c r="BC259" s="103">
        <v>0</v>
      </c>
    </row>
    <row r="260" spans="1:55" s="11" customFormat="1" ht="45" hidden="1" x14ac:dyDescent="0.25">
      <c r="A260" s="148" t="s">
        <v>767</v>
      </c>
      <c r="B260" s="12">
        <v>51</v>
      </c>
      <c r="C260" s="12">
        <v>4</v>
      </c>
      <c r="D260" s="62"/>
      <c r="E260" s="12"/>
      <c r="F260" s="63"/>
      <c r="G260" s="62"/>
      <c r="H260" s="62"/>
      <c r="I260" s="63"/>
      <c r="J260" s="77">
        <f t="shared" ref="J260:BA260" si="151">J261+J281</f>
        <v>788500</v>
      </c>
      <c r="K260" s="77">
        <f t="shared" si="151"/>
        <v>0</v>
      </c>
      <c r="L260" s="77">
        <f t="shared" si="151"/>
        <v>520500</v>
      </c>
      <c r="M260" s="77">
        <f t="shared" si="151"/>
        <v>268000</v>
      </c>
      <c r="N260" s="77">
        <f t="shared" si="151"/>
        <v>0</v>
      </c>
      <c r="O260" s="77">
        <f t="shared" si="151"/>
        <v>0</v>
      </c>
      <c r="P260" s="77">
        <f t="shared" si="151"/>
        <v>0</v>
      </c>
      <c r="Q260" s="77">
        <f t="shared" si="151"/>
        <v>0</v>
      </c>
      <c r="R260" s="77">
        <f t="shared" si="151"/>
        <v>788500</v>
      </c>
      <c r="S260" s="77">
        <f t="shared" si="151"/>
        <v>0</v>
      </c>
      <c r="T260" s="77">
        <f t="shared" si="151"/>
        <v>520500</v>
      </c>
      <c r="U260" s="77">
        <f t="shared" si="151"/>
        <v>268000</v>
      </c>
      <c r="V260" s="77">
        <f t="shared" si="151"/>
        <v>0</v>
      </c>
      <c r="W260" s="77">
        <f t="shared" si="151"/>
        <v>0</v>
      </c>
      <c r="X260" s="77">
        <f t="shared" si="151"/>
        <v>0</v>
      </c>
      <c r="Y260" s="77">
        <f t="shared" si="151"/>
        <v>0</v>
      </c>
      <c r="Z260" s="77">
        <f t="shared" si="151"/>
        <v>788500</v>
      </c>
      <c r="AA260" s="77">
        <f t="shared" si="151"/>
        <v>0</v>
      </c>
      <c r="AB260" s="77">
        <f t="shared" si="151"/>
        <v>520500</v>
      </c>
      <c r="AC260" s="77">
        <f t="shared" si="151"/>
        <v>268000</v>
      </c>
      <c r="AD260" s="77">
        <f t="shared" si="151"/>
        <v>268000</v>
      </c>
      <c r="AE260" s="77">
        <f t="shared" si="151"/>
        <v>0</v>
      </c>
      <c r="AF260" s="77">
        <f t="shared" si="151"/>
        <v>0</v>
      </c>
      <c r="AG260" s="77">
        <f t="shared" si="151"/>
        <v>268000</v>
      </c>
      <c r="AH260" s="77">
        <f t="shared" si="151"/>
        <v>0</v>
      </c>
      <c r="AI260" s="77">
        <f t="shared" si="151"/>
        <v>0</v>
      </c>
      <c r="AJ260" s="77">
        <f t="shared" si="151"/>
        <v>0</v>
      </c>
      <c r="AK260" s="77">
        <f t="shared" si="151"/>
        <v>0</v>
      </c>
      <c r="AL260" s="77">
        <f t="shared" si="151"/>
        <v>268000</v>
      </c>
      <c r="AM260" s="77">
        <f t="shared" si="151"/>
        <v>0</v>
      </c>
      <c r="AN260" s="77">
        <f t="shared" si="151"/>
        <v>0</v>
      </c>
      <c r="AO260" s="77">
        <f t="shared" si="151"/>
        <v>268000</v>
      </c>
      <c r="AP260" s="77">
        <f t="shared" si="151"/>
        <v>268000</v>
      </c>
      <c r="AQ260" s="77">
        <f t="shared" si="151"/>
        <v>0</v>
      </c>
      <c r="AR260" s="77">
        <f t="shared" si="151"/>
        <v>0</v>
      </c>
      <c r="AS260" s="77">
        <f t="shared" si="151"/>
        <v>268000</v>
      </c>
      <c r="AT260" s="77">
        <f t="shared" si="151"/>
        <v>0</v>
      </c>
      <c r="AU260" s="77">
        <f t="shared" si="151"/>
        <v>0</v>
      </c>
      <c r="AV260" s="77">
        <f t="shared" si="151"/>
        <v>0</v>
      </c>
      <c r="AW260" s="77">
        <f t="shared" si="151"/>
        <v>0</v>
      </c>
      <c r="AX260" s="77">
        <f t="shared" si="151"/>
        <v>268000</v>
      </c>
      <c r="AY260" s="77">
        <f t="shared" si="151"/>
        <v>0</v>
      </c>
      <c r="AZ260" s="77">
        <f t="shared" si="151"/>
        <v>0</v>
      </c>
      <c r="BA260" s="77">
        <f t="shared" si="151"/>
        <v>268000</v>
      </c>
      <c r="BB260" s="103">
        <v>0</v>
      </c>
      <c r="BC260" s="103">
        <v>0</v>
      </c>
    </row>
    <row r="261" spans="1:55" s="11" customFormat="1" ht="30" hidden="1" x14ac:dyDescent="0.25">
      <c r="A261" s="148" t="s">
        <v>768</v>
      </c>
      <c r="B261" s="12">
        <v>51</v>
      </c>
      <c r="C261" s="12">
        <v>4</v>
      </c>
      <c r="D261" s="62" t="s">
        <v>769</v>
      </c>
      <c r="E261" s="12"/>
      <c r="F261" s="63"/>
      <c r="G261" s="62"/>
      <c r="H261" s="62"/>
      <c r="I261" s="63"/>
      <c r="J261" s="77">
        <f t="shared" ref="J261:BA261" si="152">J262</f>
        <v>788500</v>
      </c>
      <c r="K261" s="77">
        <f t="shared" si="152"/>
        <v>0</v>
      </c>
      <c r="L261" s="77">
        <f t="shared" si="152"/>
        <v>520500</v>
      </c>
      <c r="M261" s="77">
        <f t="shared" si="152"/>
        <v>268000</v>
      </c>
      <c r="N261" s="77">
        <f t="shared" si="152"/>
        <v>0</v>
      </c>
      <c r="O261" s="77">
        <f t="shared" si="152"/>
        <v>0</v>
      </c>
      <c r="P261" s="77">
        <f t="shared" si="152"/>
        <v>0</v>
      </c>
      <c r="Q261" s="77">
        <f t="shared" si="152"/>
        <v>0</v>
      </c>
      <c r="R261" s="77">
        <f t="shared" si="152"/>
        <v>788500</v>
      </c>
      <c r="S261" s="77">
        <f t="shared" si="152"/>
        <v>0</v>
      </c>
      <c r="T261" s="77">
        <f t="shared" si="152"/>
        <v>520500</v>
      </c>
      <c r="U261" s="77">
        <f t="shared" si="152"/>
        <v>268000</v>
      </c>
      <c r="V261" s="77">
        <f t="shared" si="152"/>
        <v>0</v>
      </c>
      <c r="W261" s="77">
        <f t="shared" si="152"/>
        <v>0</v>
      </c>
      <c r="X261" s="77">
        <f t="shared" si="152"/>
        <v>0</v>
      </c>
      <c r="Y261" s="77">
        <f t="shared" si="152"/>
        <v>0</v>
      </c>
      <c r="Z261" s="77">
        <f t="shared" si="152"/>
        <v>788500</v>
      </c>
      <c r="AA261" s="77">
        <f t="shared" si="152"/>
        <v>0</v>
      </c>
      <c r="AB261" s="77">
        <f t="shared" si="152"/>
        <v>520500</v>
      </c>
      <c r="AC261" s="77">
        <f t="shared" si="152"/>
        <v>268000</v>
      </c>
      <c r="AD261" s="77">
        <f t="shared" si="152"/>
        <v>268000</v>
      </c>
      <c r="AE261" s="77">
        <f t="shared" si="152"/>
        <v>0</v>
      </c>
      <c r="AF261" s="77">
        <f t="shared" si="152"/>
        <v>0</v>
      </c>
      <c r="AG261" s="77">
        <f t="shared" si="152"/>
        <v>268000</v>
      </c>
      <c r="AH261" s="77">
        <f t="shared" si="152"/>
        <v>0</v>
      </c>
      <c r="AI261" s="77">
        <f t="shared" si="152"/>
        <v>0</v>
      </c>
      <c r="AJ261" s="77">
        <f t="shared" si="152"/>
        <v>0</v>
      </c>
      <c r="AK261" s="77">
        <f t="shared" si="152"/>
        <v>0</v>
      </c>
      <c r="AL261" s="77">
        <f t="shared" si="152"/>
        <v>268000</v>
      </c>
      <c r="AM261" s="77">
        <f t="shared" si="152"/>
        <v>0</v>
      </c>
      <c r="AN261" s="77">
        <f t="shared" si="152"/>
        <v>0</v>
      </c>
      <c r="AO261" s="77">
        <f t="shared" si="152"/>
        <v>268000</v>
      </c>
      <c r="AP261" s="77">
        <f t="shared" si="152"/>
        <v>268000</v>
      </c>
      <c r="AQ261" s="77">
        <f t="shared" si="152"/>
        <v>0</v>
      </c>
      <c r="AR261" s="77">
        <f t="shared" si="152"/>
        <v>0</v>
      </c>
      <c r="AS261" s="77">
        <f t="shared" si="152"/>
        <v>268000</v>
      </c>
      <c r="AT261" s="77">
        <f t="shared" si="152"/>
        <v>0</v>
      </c>
      <c r="AU261" s="77">
        <f t="shared" si="152"/>
        <v>0</v>
      </c>
      <c r="AV261" s="77">
        <f t="shared" si="152"/>
        <v>0</v>
      </c>
      <c r="AW261" s="77">
        <f t="shared" si="152"/>
        <v>0</v>
      </c>
      <c r="AX261" s="77">
        <f t="shared" si="152"/>
        <v>268000</v>
      </c>
      <c r="AY261" s="77">
        <f t="shared" si="152"/>
        <v>0</v>
      </c>
      <c r="AZ261" s="77">
        <f t="shared" si="152"/>
        <v>0</v>
      </c>
      <c r="BA261" s="77">
        <f t="shared" si="152"/>
        <v>268000</v>
      </c>
      <c r="BB261" s="103">
        <v>0</v>
      </c>
      <c r="BC261" s="103">
        <v>0</v>
      </c>
    </row>
    <row r="262" spans="1:55" s="11" customFormat="1" hidden="1" x14ac:dyDescent="0.25">
      <c r="A262" s="148" t="s">
        <v>325</v>
      </c>
      <c r="B262" s="12">
        <v>51</v>
      </c>
      <c r="C262" s="12">
        <v>4</v>
      </c>
      <c r="D262" s="63" t="s">
        <v>769</v>
      </c>
      <c r="E262" s="12">
        <v>851</v>
      </c>
      <c r="F262" s="63"/>
      <c r="G262" s="62"/>
      <c r="H262" s="62"/>
      <c r="I262" s="63"/>
      <c r="J262" s="77">
        <f t="shared" ref="J262:BA262" si="153">J263+J268+J273+J276</f>
        <v>788500</v>
      </c>
      <c r="K262" s="77">
        <f t="shared" si="153"/>
        <v>0</v>
      </c>
      <c r="L262" s="77">
        <f t="shared" si="153"/>
        <v>520500</v>
      </c>
      <c r="M262" s="77">
        <f t="shared" si="153"/>
        <v>268000</v>
      </c>
      <c r="N262" s="77">
        <f t="shared" si="153"/>
        <v>0</v>
      </c>
      <c r="O262" s="77">
        <f t="shared" si="153"/>
        <v>0</v>
      </c>
      <c r="P262" s="77">
        <f t="shared" si="153"/>
        <v>0</v>
      </c>
      <c r="Q262" s="77">
        <f t="shared" si="153"/>
        <v>0</v>
      </c>
      <c r="R262" s="77">
        <f t="shared" si="153"/>
        <v>788500</v>
      </c>
      <c r="S262" s="77">
        <f t="shared" si="153"/>
        <v>0</v>
      </c>
      <c r="T262" s="77">
        <f t="shared" si="153"/>
        <v>520500</v>
      </c>
      <c r="U262" s="77">
        <f t="shared" si="153"/>
        <v>268000</v>
      </c>
      <c r="V262" s="77">
        <f t="shared" si="153"/>
        <v>0</v>
      </c>
      <c r="W262" s="77">
        <f t="shared" si="153"/>
        <v>0</v>
      </c>
      <c r="X262" s="77">
        <f t="shared" si="153"/>
        <v>0</v>
      </c>
      <c r="Y262" s="77">
        <f t="shared" si="153"/>
        <v>0</v>
      </c>
      <c r="Z262" s="77">
        <f t="shared" si="153"/>
        <v>788500</v>
      </c>
      <c r="AA262" s="77">
        <f t="shared" si="153"/>
        <v>0</v>
      </c>
      <c r="AB262" s="77">
        <f t="shared" si="153"/>
        <v>520500</v>
      </c>
      <c r="AC262" s="77">
        <f t="shared" si="153"/>
        <v>268000</v>
      </c>
      <c r="AD262" s="77">
        <f t="shared" si="153"/>
        <v>268000</v>
      </c>
      <c r="AE262" s="77">
        <f t="shared" si="153"/>
        <v>0</v>
      </c>
      <c r="AF262" s="77">
        <f t="shared" si="153"/>
        <v>0</v>
      </c>
      <c r="AG262" s="77">
        <f t="shared" si="153"/>
        <v>268000</v>
      </c>
      <c r="AH262" s="77">
        <f t="shared" si="153"/>
        <v>0</v>
      </c>
      <c r="AI262" s="77">
        <f t="shared" si="153"/>
        <v>0</v>
      </c>
      <c r="AJ262" s="77">
        <f t="shared" si="153"/>
        <v>0</v>
      </c>
      <c r="AK262" s="77">
        <f t="shared" si="153"/>
        <v>0</v>
      </c>
      <c r="AL262" s="77">
        <f t="shared" si="153"/>
        <v>268000</v>
      </c>
      <c r="AM262" s="77">
        <f t="shared" si="153"/>
        <v>0</v>
      </c>
      <c r="AN262" s="77">
        <f t="shared" si="153"/>
        <v>0</v>
      </c>
      <c r="AO262" s="77">
        <f t="shared" si="153"/>
        <v>268000</v>
      </c>
      <c r="AP262" s="77">
        <f t="shared" si="153"/>
        <v>268000</v>
      </c>
      <c r="AQ262" s="77">
        <f t="shared" si="153"/>
        <v>0</v>
      </c>
      <c r="AR262" s="77">
        <f t="shared" si="153"/>
        <v>0</v>
      </c>
      <c r="AS262" s="77">
        <f t="shared" si="153"/>
        <v>268000</v>
      </c>
      <c r="AT262" s="77">
        <f t="shared" si="153"/>
        <v>0</v>
      </c>
      <c r="AU262" s="77">
        <f t="shared" si="153"/>
        <v>0</v>
      </c>
      <c r="AV262" s="77">
        <f t="shared" si="153"/>
        <v>0</v>
      </c>
      <c r="AW262" s="77">
        <f t="shared" si="153"/>
        <v>0</v>
      </c>
      <c r="AX262" s="77">
        <f t="shared" si="153"/>
        <v>268000</v>
      </c>
      <c r="AY262" s="77">
        <f t="shared" si="153"/>
        <v>0</v>
      </c>
      <c r="AZ262" s="77">
        <f t="shared" si="153"/>
        <v>0</v>
      </c>
      <c r="BA262" s="77">
        <f t="shared" si="153"/>
        <v>268000</v>
      </c>
      <c r="BB262" s="103">
        <v>0</v>
      </c>
      <c r="BC262" s="103">
        <v>0</v>
      </c>
    </row>
    <row r="263" spans="1:55" s="11" customFormat="1" ht="30" hidden="1" x14ac:dyDescent="0.25">
      <c r="A263" s="148" t="s">
        <v>540</v>
      </c>
      <c r="B263" s="12">
        <v>51</v>
      </c>
      <c r="C263" s="12">
        <v>4</v>
      </c>
      <c r="D263" s="63" t="s">
        <v>769</v>
      </c>
      <c r="E263" s="12">
        <v>851</v>
      </c>
      <c r="F263" s="63" t="s">
        <v>511</v>
      </c>
      <c r="G263" s="63" t="s">
        <v>399</v>
      </c>
      <c r="H263" s="63" t="s">
        <v>770</v>
      </c>
      <c r="I263" s="63"/>
      <c r="J263" s="77">
        <f t="shared" ref="J263:BA263" si="154">J264+J266</f>
        <v>90600</v>
      </c>
      <c r="K263" s="77">
        <f t="shared" si="154"/>
        <v>0</v>
      </c>
      <c r="L263" s="77">
        <f t="shared" si="154"/>
        <v>90600</v>
      </c>
      <c r="M263" s="77">
        <f t="shared" si="154"/>
        <v>0</v>
      </c>
      <c r="N263" s="77">
        <f t="shared" si="154"/>
        <v>0</v>
      </c>
      <c r="O263" s="77">
        <f t="shared" si="154"/>
        <v>0</v>
      </c>
      <c r="P263" s="77">
        <f t="shared" si="154"/>
        <v>0</v>
      </c>
      <c r="Q263" s="77">
        <f t="shared" si="154"/>
        <v>0</v>
      </c>
      <c r="R263" s="77">
        <f t="shared" si="154"/>
        <v>90600</v>
      </c>
      <c r="S263" s="77">
        <f t="shared" si="154"/>
        <v>0</v>
      </c>
      <c r="T263" s="77">
        <f t="shared" si="154"/>
        <v>90600</v>
      </c>
      <c r="U263" s="77">
        <f t="shared" si="154"/>
        <v>0</v>
      </c>
      <c r="V263" s="77">
        <f t="shared" si="154"/>
        <v>0</v>
      </c>
      <c r="W263" s="77">
        <f t="shared" si="154"/>
        <v>0</v>
      </c>
      <c r="X263" s="77">
        <f t="shared" si="154"/>
        <v>0</v>
      </c>
      <c r="Y263" s="77">
        <f t="shared" si="154"/>
        <v>0</v>
      </c>
      <c r="Z263" s="77">
        <f t="shared" si="154"/>
        <v>90600</v>
      </c>
      <c r="AA263" s="77">
        <f t="shared" si="154"/>
        <v>0</v>
      </c>
      <c r="AB263" s="77">
        <f t="shared" si="154"/>
        <v>90600</v>
      </c>
      <c r="AC263" s="77">
        <f t="shared" si="154"/>
        <v>0</v>
      </c>
      <c r="AD263" s="77">
        <f t="shared" si="154"/>
        <v>0</v>
      </c>
      <c r="AE263" s="77">
        <f t="shared" si="154"/>
        <v>0</v>
      </c>
      <c r="AF263" s="77">
        <f t="shared" si="154"/>
        <v>0</v>
      </c>
      <c r="AG263" s="77">
        <f t="shared" si="154"/>
        <v>0</v>
      </c>
      <c r="AH263" s="77">
        <f t="shared" si="154"/>
        <v>0</v>
      </c>
      <c r="AI263" s="77">
        <f t="shared" si="154"/>
        <v>0</v>
      </c>
      <c r="AJ263" s="77">
        <f t="shared" si="154"/>
        <v>0</v>
      </c>
      <c r="AK263" s="77">
        <f t="shared" si="154"/>
        <v>0</v>
      </c>
      <c r="AL263" s="77">
        <f t="shared" si="154"/>
        <v>0</v>
      </c>
      <c r="AM263" s="77">
        <f t="shared" si="154"/>
        <v>0</v>
      </c>
      <c r="AN263" s="77">
        <f t="shared" si="154"/>
        <v>0</v>
      </c>
      <c r="AO263" s="77">
        <f t="shared" si="154"/>
        <v>0</v>
      </c>
      <c r="AP263" s="77">
        <f t="shared" si="154"/>
        <v>0</v>
      </c>
      <c r="AQ263" s="77">
        <f t="shared" si="154"/>
        <v>0</v>
      </c>
      <c r="AR263" s="77">
        <f t="shared" si="154"/>
        <v>0</v>
      </c>
      <c r="AS263" s="77">
        <f t="shared" si="154"/>
        <v>0</v>
      </c>
      <c r="AT263" s="77">
        <f t="shared" si="154"/>
        <v>0</v>
      </c>
      <c r="AU263" s="77">
        <f t="shared" si="154"/>
        <v>0</v>
      </c>
      <c r="AV263" s="77">
        <f t="shared" si="154"/>
        <v>0</v>
      </c>
      <c r="AW263" s="77">
        <f t="shared" si="154"/>
        <v>0</v>
      </c>
      <c r="AX263" s="77">
        <f t="shared" si="154"/>
        <v>0</v>
      </c>
      <c r="AY263" s="77">
        <f t="shared" si="154"/>
        <v>0</v>
      </c>
      <c r="AZ263" s="77">
        <f t="shared" si="154"/>
        <v>0</v>
      </c>
      <c r="BA263" s="77">
        <f t="shared" si="154"/>
        <v>0</v>
      </c>
      <c r="BB263" s="103">
        <v>0</v>
      </c>
      <c r="BC263" s="103">
        <v>0</v>
      </c>
    </row>
    <row r="264" spans="1:55" s="11" customFormat="1" ht="75" hidden="1" x14ac:dyDescent="0.25">
      <c r="A264" s="15" t="s">
        <v>333</v>
      </c>
      <c r="B264" s="12">
        <v>51</v>
      </c>
      <c r="C264" s="12">
        <v>4</v>
      </c>
      <c r="D264" s="62" t="s">
        <v>769</v>
      </c>
      <c r="E264" s="12">
        <v>851</v>
      </c>
      <c r="F264" s="63" t="s">
        <v>511</v>
      </c>
      <c r="G264" s="63" t="s">
        <v>399</v>
      </c>
      <c r="H264" s="63" t="s">
        <v>770</v>
      </c>
      <c r="I264" s="63" t="s">
        <v>334</v>
      </c>
      <c r="J264" s="77">
        <f t="shared" ref="J264:BA264" si="155">J265</f>
        <v>26000</v>
      </c>
      <c r="K264" s="77">
        <f t="shared" si="155"/>
        <v>0</v>
      </c>
      <c r="L264" s="77">
        <f t="shared" si="155"/>
        <v>26000</v>
      </c>
      <c r="M264" s="77">
        <f t="shared" si="155"/>
        <v>0</v>
      </c>
      <c r="N264" s="77">
        <f t="shared" si="155"/>
        <v>0</v>
      </c>
      <c r="O264" s="77">
        <f t="shared" si="155"/>
        <v>0</v>
      </c>
      <c r="P264" s="77">
        <f t="shared" si="155"/>
        <v>0</v>
      </c>
      <c r="Q264" s="77">
        <f t="shared" si="155"/>
        <v>0</v>
      </c>
      <c r="R264" s="77">
        <f t="shared" si="155"/>
        <v>26000</v>
      </c>
      <c r="S264" s="77">
        <f t="shared" si="155"/>
        <v>0</v>
      </c>
      <c r="T264" s="77">
        <f t="shared" si="155"/>
        <v>26000</v>
      </c>
      <c r="U264" s="77">
        <f t="shared" si="155"/>
        <v>0</v>
      </c>
      <c r="V264" s="77">
        <f t="shared" si="155"/>
        <v>0</v>
      </c>
      <c r="W264" s="77">
        <f t="shared" si="155"/>
        <v>0</v>
      </c>
      <c r="X264" s="77">
        <f t="shared" si="155"/>
        <v>0</v>
      </c>
      <c r="Y264" s="77">
        <f t="shared" si="155"/>
        <v>0</v>
      </c>
      <c r="Z264" s="77">
        <f t="shared" si="155"/>
        <v>26000</v>
      </c>
      <c r="AA264" s="77">
        <f t="shared" si="155"/>
        <v>0</v>
      </c>
      <c r="AB264" s="77">
        <f t="shared" si="155"/>
        <v>26000</v>
      </c>
      <c r="AC264" s="77">
        <f t="shared" si="155"/>
        <v>0</v>
      </c>
      <c r="AD264" s="77">
        <f t="shared" si="155"/>
        <v>0</v>
      </c>
      <c r="AE264" s="77">
        <f t="shared" si="155"/>
        <v>0</v>
      </c>
      <c r="AF264" s="77">
        <f t="shared" si="155"/>
        <v>0</v>
      </c>
      <c r="AG264" s="77">
        <f t="shared" si="155"/>
        <v>0</v>
      </c>
      <c r="AH264" s="77">
        <f t="shared" si="155"/>
        <v>0</v>
      </c>
      <c r="AI264" s="77">
        <f t="shared" si="155"/>
        <v>0</v>
      </c>
      <c r="AJ264" s="77">
        <f t="shared" si="155"/>
        <v>0</v>
      </c>
      <c r="AK264" s="77">
        <f t="shared" si="155"/>
        <v>0</v>
      </c>
      <c r="AL264" s="77">
        <f t="shared" si="155"/>
        <v>0</v>
      </c>
      <c r="AM264" s="77">
        <f t="shared" si="155"/>
        <v>0</v>
      </c>
      <c r="AN264" s="77">
        <f t="shared" si="155"/>
        <v>0</v>
      </c>
      <c r="AO264" s="77">
        <f t="shared" si="155"/>
        <v>0</v>
      </c>
      <c r="AP264" s="77">
        <f t="shared" si="155"/>
        <v>0</v>
      </c>
      <c r="AQ264" s="77">
        <f t="shared" si="155"/>
        <v>0</v>
      </c>
      <c r="AR264" s="77">
        <f t="shared" si="155"/>
        <v>0</v>
      </c>
      <c r="AS264" s="77">
        <f t="shared" si="155"/>
        <v>0</v>
      </c>
      <c r="AT264" s="77">
        <f t="shared" si="155"/>
        <v>0</v>
      </c>
      <c r="AU264" s="77">
        <f t="shared" si="155"/>
        <v>0</v>
      </c>
      <c r="AV264" s="77">
        <f t="shared" si="155"/>
        <v>0</v>
      </c>
      <c r="AW264" s="77">
        <f t="shared" si="155"/>
        <v>0</v>
      </c>
      <c r="AX264" s="77">
        <f t="shared" si="155"/>
        <v>0</v>
      </c>
      <c r="AY264" s="77">
        <f t="shared" si="155"/>
        <v>0</v>
      </c>
      <c r="AZ264" s="77">
        <f t="shared" si="155"/>
        <v>0</v>
      </c>
      <c r="BA264" s="77">
        <f t="shared" si="155"/>
        <v>0</v>
      </c>
      <c r="BB264" s="103">
        <v>0</v>
      </c>
      <c r="BC264" s="103">
        <v>0</v>
      </c>
    </row>
    <row r="265" spans="1:55" s="11" customFormat="1" ht="30" hidden="1" x14ac:dyDescent="0.25">
      <c r="A265" s="27" t="s">
        <v>409</v>
      </c>
      <c r="B265" s="12">
        <v>51</v>
      </c>
      <c r="C265" s="12">
        <v>4</v>
      </c>
      <c r="D265" s="63" t="s">
        <v>769</v>
      </c>
      <c r="E265" s="12">
        <v>851</v>
      </c>
      <c r="F265" s="63" t="s">
        <v>511</v>
      </c>
      <c r="G265" s="63" t="s">
        <v>399</v>
      </c>
      <c r="H265" s="63" t="s">
        <v>770</v>
      </c>
      <c r="I265" s="63" t="s">
        <v>410</v>
      </c>
      <c r="J265" s="77">
        <f>'3.ВС'!J275</f>
        <v>26000</v>
      </c>
      <c r="K265" s="77">
        <f>'3.ВС'!K275</f>
        <v>0</v>
      </c>
      <c r="L265" s="77">
        <f>'3.ВС'!L275</f>
        <v>26000</v>
      </c>
      <c r="M265" s="77">
        <f>'3.ВС'!M275</f>
        <v>0</v>
      </c>
      <c r="N265" s="77">
        <f>'3.ВС'!N275</f>
        <v>0</v>
      </c>
      <c r="O265" s="77">
        <f>'3.ВС'!O275</f>
        <v>0</v>
      </c>
      <c r="P265" s="77">
        <f>'3.ВС'!P275</f>
        <v>0</v>
      </c>
      <c r="Q265" s="77">
        <f>'3.ВС'!Q275</f>
        <v>0</v>
      </c>
      <c r="R265" s="77">
        <f>'3.ВС'!R275</f>
        <v>26000</v>
      </c>
      <c r="S265" s="77">
        <f>'3.ВС'!S275</f>
        <v>0</v>
      </c>
      <c r="T265" s="77">
        <f>'3.ВС'!T275</f>
        <v>26000</v>
      </c>
      <c r="U265" s="77">
        <f>'3.ВС'!U275</f>
        <v>0</v>
      </c>
      <c r="V265" s="77">
        <f>'3.ВС'!V275</f>
        <v>0</v>
      </c>
      <c r="W265" s="77">
        <f>'3.ВС'!W275</f>
        <v>0</v>
      </c>
      <c r="X265" s="77">
        <f>'3.ВС'!X275</f>
        <v>0</v>
      </c>
      <c r="Y265" s="77">
        <f>'3.ВС'!Y275</f>
        <v>0</v>
      </c>
      <c r="Z265" s="77">
        <f>'3.ВС'!Z275</f>
        <v>26000</v>
      </c>
      <c r="AA265" s="77">
        <f>'3.ВС'!AA275</f>
        <v>0</v>
      </c>
      <c r="AB265" s="77">
        <f>'3.ВС'!AB275</f>
        <v>26000</v>
      </c>
      <c r="AC265" s="77">
        <f>'3.ВС'!AC275</f>
        <v>0</v>
      </c>
      <c r="AD265" s="77">
        <f>'3.ВС'!AD275</f>
        <v>0</v>
      </c>
      <c r="AE265" s="77">
        <f>'3.ВС'!AE275</f>
        <v>0</v>
      </c>
      <c r="AF265" s="77">
        <f>'3.ВС'!AF275</f>
        <v>0</v>
      </c>
      <c r="AG265" s="77">
        <f>'3.ВС'!AG275</f>
        <v>0</v>
      </c>
      <c r="AH265" s="77">
        <f>'3.ВС'!AH275</f>
        <v>0</v>
      </c>
      <c r="AI265" s="77">
        <f>'3.ВС'!AI275</f>
        <v>0</v>
      </c>
      <c r="AJ265" s="77">
        <f>'3.ВС'!AJ275</f>
        <v>0</v>
      </c>
      <c r="AK265" s="77">
        <f>'3.ВС'!AK275</f>
        <v>0</v>
      </c>
      <c r="AL265" s="77">
        <f>'3.ВС'!AL275</f>
        <v>0</v>
      </c>
      <c r="AM265" s="77">
        <f>'3.ВС'!AM275</f>
        <v>0</v>
      </c>
      <c r="AN265" s="77">
        <f>'3.ВС'!AN275</f>
        <v>0</v>
      </c>
      <c r="AO265" s="77">
        <f>'3.ВС'!AO275</f>
        <v>0</v>
      </c>
      <c r="AP265" s="77">
        <f>'3.ВС'!AP275</f>
        <v>0</v>
      </c>
      <c r="AQ265" s="77">
        <f>'3.ВС'!AQ275</f>
        <v>0</v>
      </c>
      <c r="AR265" s="77">
        <f>'3.ВС'!AR275</f>
        <v>0</v>
      </c>
      <c r="AS265" s="77">
        <f>'3.ВС'!AS275</f>
        <v>0</v>
      </c>
      <c r="AT265" s="77">
        <f>'3.ВС'!AT275</f>
        <v>0</v>
      </c>
      <c r="AU265" s="77">
        <f>'3.ВС'!AU275</f>
        <v>0</v>
      </c>
      <c r="AV265" s="77">
        <f>'3.ВС'!AV275</f>
        <v>0</v>
      </c>
      <c r="AW265" s="77">
        <f>'3.ВС'!AW275</f>
        <v>0</v>
      </c>
      <c r="AX265" s="77">
        <f>'3.ВС'!AX275</f>
        <v>0</v>
      </c>
      <c r="AY265" s="77">
        <f>'3.ВС'!AY275</f>
        <v>0</v>
      </c>
      <c r="AZ265" s="77">
        <f>'3.ВС'!AZ275</f>
        <v>0</v>
      </c>
      <c r="BA265" s="77">
        <f>'3.ВС'!BA275</f>
        <v>0</v>
      </c>
      <c r="BB265" s="103">
        <v>0</v>
      </c>
      <c r="BC265" s="103">
        <v>0</v>
      </c>
    </row>
    <row r="266" spans="1:55" s="11" customFormat="1" ht="30" hidden="1" x14ac:dyDescent="0.25">
      <c r="A266" s="27" t="s">
        <v>337</v>
      </c>
      <c r="B266" s="12">
        <v>51</v>
      </c>
      <c r="C266" s="12">
        <v>4</v>
      </c>
      <c r="D266" s="63" t="s">
        <v>769</v>
      </c>
      <c r="E266" s="12">
        <v>851</v>
      </c>
      <c r="F266" s="63" t="s">
        <v>511</v>
      </c>
      <c r="G266" s="63" t="s">
        <v>399</v>
      </c>
      <c r="H266" s="63" t="s">
        <v>770</v>
      </c>
      <c r="I266" s="63" t="s">
        <v>338</v>
      </c>
      <c r="J266" s="77">
        <f t="shared" ref="J266:BA266" si="156">J267</f>
        <v>64600</v>
      </c>
      <c r="K266" s="77">
        <f t="shared" si="156"/>
        <v>0</v>
      </c>
      <c r="L266" s="77">
        <f t="shared" si="156"/>
        <v>64600</v>
      </c>
      <c r="M266" s="77">
        <f t="shared" si="156"/>
        <v>0</v>
      </c>
      <c r="N266" s="77">
        <f t="shared" si="156"/>
        <v>0</v>
      </c>
      <c r="O266" s="77">
        <f t="shared" si="156"/>
        <v>0</v>
      </c>
      <c r="P266" s="77">
        <f t="shared" si="156"/>
        <v>0</v>
      </c>
      <c r="Q266" s="77">
        <f t="shared" si="156"/>
        <v>0</v>
      </c>
      <c r="R266" s="77">
        <f t="shared" si="156"/>
        <v>64600</v>
      </c>
      <c r="S266" s="77">
        <f t="shared" si="156"/>
        <v>0</v>
      </c>
      <c r="T266" s="77">
        <f t="shared" si="156"/>
        <v>64600</v>
      </c>
      <c r="U266" s="77">
        <f t="shared" si="156"/>
        <v>0</v>
      </c>
      <c r="V266" s="77">
        <f t="shared" si="156"/>
        <v>0</v>
      </c>
      <c r="W266" s="77">
        <f t="shared" si="156"/>
        <v>0</v>
      </c>
      <c r="X266" s="77">
        <f t="shared" si="156"/>
        <v>0</v>
      </c>
      <c r="Y266" s="77">
        <f t="shared" si="156"/>
        <v>0</v>
      </c>
      <c r="Z266" s="77">
        <f t="shared" si="156"/>
        <v>64600</v>
      </c>
      <c r="AA266" s="77">
        <f t="shared" si="156"/>
        <v>0</v>
      </c>
      <c r="AB266" s="77">
        <f t="shared" si="156"/>
        <v>64600</v>
      </c>
      <c r="AC266" s="77">
        <f t="shared" si="156"/>
        <v>0</v>
      </c>
      <c r="AD266" s="77">
        <f t="shared" si="156"/>
        <v>0</v>
      </c>
      <c r="AE266" s="77">
        <f t="shared" si="156"/>
        <v>0</v>
      </c>
      <c r="AF266" s="77">
        <f t="shared" si="156"/>
        <v>0</v>
      </c>
      <c r="AG266" s="77">
        <f t="shared" si="156"/>
        <v>0</v>
      </c>
      <c r="AH266" s="77">
        <f t="shared" si="156"/>
        <v>0</v>
      </c>
      <c r="AI266" s="77">
        <f t="shared" si="156"/>
        <v>0</v>
      </c>
      <c r="AJ266" s="77">
        <f t="shared" si="156"/>
        <v>0</v>
      </c>
      <c r="AK266" s="77">
        <f t="shared" si="156"/>
        <v>0</v>
      </c>
      <c r="AL266" s="77">
        <f t="shared" si="156"/>
        <v>0</v>
      </c>
      <c r="AM266" s="77">
        <f t="shared" si="156"/>
        <v>0</v>
      </c>
      <c r="AN266" s="77">
        <f t="shared" si="156"/>
        <v>0</v>
      </c>
      <c r="AO266" s="77">
        <f t="shared" si="156"/>
        <v>0</v>
      </c>
      <c r="AP266" s="77">
        <f t="shared" si="156"/>
        <v>0</v>
      </c>
      <c r="AQ266" s="77">
        <f t="shared" si="156"/>
        <v>0</v>
      </c>
      <c r="AR266" s="77">
        <f t="shared" si="156"/>
        <v>0</v>
      </c>
      <c r="AS266" s="77">
        <f t="shared" si="156"/>
        <v>0</v>
      </c>
      <c r="AT266" s="77">
        <f t="shared" si="156"/>
        <v>0</v>
      </c>
      <c r="AU266" s="77">
        <f t="shared" si="156"/>
        <v>0</v>
      </c>
      <c r="AV266" s="77">
        <f t="shared" si="156"/>
        <v>0</v>
      </c>
      <c r="AW266" s="77">
        <f t="shared" si="156"/>
        <v>0</v>
      </c>
      <c r="AX266" s="77">
        <f t="shared" si="156"/>
        <v>0</v>
      </c>
      <c r="AY266" s="77">
        <f t="shared" si="156"/>
        <v>0</v>
      </c>
      <c r="AZ266" s="77">
        <f t="shared" si="156"/>
        <v>0</v>
      </c>
      <c r="BA266" s="77">
        <f t="shared" si="156"/>
        <v>0</v>
      </c>
      <c r="BB266" s="103">
        <v>0</v>
      </c>
      <c r="BC266" s="103">
        <v>0</v>
      </c>
    </row>
    <row r="267" spans="1:55" s="11" customFormat="1" ht="45" hidden="1" x14ac:dyDescent="0.25">
      <c r="A267" s="27" t="s">
        <v>339</v>
      </c>
      <c r="B267" s="12">
        <v>51</v>
      </c>
      <c r="C267" s="12">
        <v>4</v>
      </c>
      <c r="D267" s="62" t="s">
        <v>769</v>
      </c>
      <c r="E267" s="12">
        <v>851</v>
      </c>
      <c r="F267" s="63" t="s">
        <v>511</v>
      </c>
      <c r="G267" s="63" t="s">
        <v>399</v>
      </c>
      <c r="H267" s="63" t="s">
        <v>770</v>
      </c>
      <c r="I267" s="63" t="s">
        <v>340</v>
      </c>
      <c r="J267" s="77">
        <f>'3.ВС'!J277</f>
        <v>64600</v>
      </c>
      <c r="K267" s="77">
        <f>'3.ВС'!K277</f>
        <v>0</v>
      </c>
      <c r="L267" s="77">
        <f>'3.ВС'!L277</f>
        <v>64600</v>
      </c>
      <c r="M267" s="77">
        <f>'3.ВС'!M277</f>
        <v>0</v>
      </c>
      <c r="N267" s="77">
        <f>'3.ВС'!N277</f>
        <v>0</v>
      </c>
      <c r="O267" s="77">
        <f>'3.ВС'!O277</f>
        <v>0</v>
      </c>
      <c r="P267" s="77">
        <f>'3.ВС'!P277</f>
        <v>0</v>
      </c>
      <c r="Q267" s="77">
        <f>'3.ВС'!Q277</f>
        <v>0</v>
      </c>
      <c r="R267" s="77">
        <f>'3.ВС'!R277</f>
        <v>64600</v>
      </c>
      <c r="S267" s="77">
        <f>'3.ВС'!S277</f>
        <v>0</v>
      </c>
      <c r="T267" s="77">
        <f>'3.ВС'!T277</f>
        <v>64600</v>
      </c>
      <c r="U267" s="77">
        <f>'3.ВС'!U277</f>
        <v>0</v>
      </c>
      <c r="V267" s="77">
        <f>'3.ВС'!V277</f>
        <v>0</v>
      </c>
      <c r="W267" s="77">
        <f>'3.ВС'!W277</f>
        <v>0</v>
      </c>
      <c r="X267" s="77">
        <f>'3.ВС'!X277</f>
        <v>0</v>
      </c>
      <c r="Y267" s="77">
        <f>'3.ВС'!Y277</f>
        <v>0</v>
      </c>
      <c r="Z267" s="77">
        <f>'3.ВС'!Z277</f>
        <v>64600</v>
      </c>
      <c r="AA267" s="77">
        <f>'3.ВС'!AA277</f>
        <v>0</v>
      </c>
      <c r="AB267" s="77">
        <f>'3.ВС'!AB277</f>
        <v>64600</v>
      </c>
      <c r="AC267" s="77">
        <f>'3.ВС'!AC277</f>
        <v>0</v>
      </c>
      <c r="AD267" s="77">
        <f>'3.ВС'!AD277</f>
        <v>0</v>
      </c>
      <c r="AE267" s="77">
        <f>'3.ВС'!AE277</f>
        <v>0</v>
      </c>
      <c r="AF267" s="77">
        <f>'3.ВС'!AF277</f>
        <v>0</v>
      </c>
      <c r="AG267" s="77">
        <f>'3.ВС'!AG277</f>
        <v>0</v>
      </c>
      <c r="AH267" s="77">
        <f>'3.ВС'!AH277</f>
        <v>0</v>
      </c>
      <c r="AI267" s="77">
        <f>'3.ВС'!AI277</f>
        <v>0</v>
      </c>
      <c r="AJ267" s="77">
        <f>'3.ВС'!AJ277</f>
        <v>0</v>
      </c>
      <c r="AK267" s="77">
        <f>'3.ВС'!AK277</f>
        <v>0</v>
      </c>
      <c r="AL267" s="77">
        <f>'3.ВС'!AL277</f>
        <v>0</v>
      </c>
      <c r="AM267" s="77">
        <f>'3.ВС'!AM277</f>
        <v>0</v>
      </c>
      <c r="AN267" s="77">
        <f>'3.ВС'!AN277</f>
        <v>0</v>
      </c>
      <c r="AO267" s="77">
        <f>'3.ВС'!AO277</f>
        <v>0</v>
      </c>
      <c r="AP267" s="77">
        <f>'3.ВС'!AP277</f>
        <v>0</v>
      </c>
      <c r="AQ267" s="77">
        <f>'3.ВС'!AQ277</f>
        <v>0</v>
      </c>
      <c r="AR267" s="77">
        <f>'3.ВС'!AR277</f>
        <v>0</v>
      </c>
      <c r="AS267" s="77">
        <f>'3.ВС'!AS277</f>
        <v>0</v>
      </c>
      <c r="AT267" s="77">
        <f>'3.ВС'!AT277</f>
        <v>0</v>
      </c>
      <c r="AU267" s="77">
        <f>'3.ВС'!AU277</f>
        <v>0</v>
      </c>
      <c r="AV267" s="77">
        <f>'3.ВС'!AV277</f>
        <v>0</v>
      </c>
      <c r="AW267" s="77">
        <f>'3.ВС'!AW277</f>
        <v>0</v>
      </c>
      <c r="AX267" s="77">
        <f>'3.ВС'!AX277</f>
        <v>0</v>
      </c>
      <c r="AY267" s="77">
        <f>'3.ВС'!AY277</f>
        <v>0</v>
      </c>
      <c r="AZ267" s="77">
        <f>'3.ВС'!AZ277</f>
        <v>0</v>
      </c>
      <c r="BA267" s="77">
        <f>'3.ВС'!BA277</f>
        <v>0</v>
      </c>
      <c r="BB267" s="103">
        <v>0</v>
      </c>
      <c r="BC267" s="103">
        <v>0</v>
      </c>
    </row>
    <row r="268" spans="1:55" s="11" customFormat="1" ht="30" hidden="1" x14ac:dyDescent="0.25">
      <c r="A268" s="148" t="s">
        <v>542</v>
      </c>
      <c r="B268" s="74">
        <v>51</v>
      </c>
      <c r="C268" s="12">
        <v>4</v>
      </c>
      <c r="D268" s="63" t="s">
        <v>769</v>
      </c>
      <c r="E268" s="12">
        <v>851</v>
      </c>
      <c r="F268" s="63" t="s">
        <v>511</v>
      </c>
      <c r="G268" s="63" t="s">
        <v>399</v>
      </c>
      <c r="H268" s="63" t="s">
        <v>771</v>
      </c>
      <c r="I268" s="63"/>
      <c r="J268" s="77">
        <f t="shared" ref="J268:BA268" si="157">J269+J271</f>
        <v>419900</v>
      </c>
      <c r="K268" s="77">
        <f t="shared" si="157"/>
        <v>0</v>
      </c>
      <c r="L268" s="77">
        <f t="shared" si="157"/>
        <v>419900</v>
      </c>
      <c r="M268" s="77">
        <f t="shared" si="157"/>
        <v>0</v>
      </c>
      <c r="N268" s="77">
        <f t="shared" si="157"/>
        <v>0</v>
      </c>
      <c r="O268" s="77">
        <f t="shared" si="157"/>
        <v>0</v>
      </c>
      <c r="P268" s="77">
        <f t="shared" si="157"/>
        <v>0</v>
      </c>
      <c r="Q268" s="77">
        <f t="shared" si="157"/>
        <v>0</v>
      </c>
      <c r="R268" s="77">
        <f t="shared" si="157"/>
        <v>419900</v>
      </c>
      <c r="S268" s="77">
        <f t="shared" si="157"/>
        <v>0</v>
      </c>
      <c r="T268" s="77">
        <f t="shared" si="157"/>
        <v>419900</v>
      </c>
      <c r="U268" s="77">
        <f t="shared" si="157"/>
        <v>0</v>
      </c>
      <c r="V268" s="77">
        <f t="shared" si="157"/>
        <v>0</v>
      </c>
      <c r="W268" s="77">
        <f t="shared" si="157"/>
        <v>0</v>
      </c>
      <c r="X268" s="77">
        <f t="shared" si="157"/>
        <v>0</v>
      </c>
      <c r="Y268" s="77">
        <f t="shared" si="157"/>
        <v>0</v>
      </c>
      <c r="Z268" s="77">
        <f t="shared" si="157"/>
        <v>419900</v>
      </c>
      <c r="AA268" s="77">
        <f t="shared" si="157"/>
        <v>0</v>
      </c>
      <c r="AB268" s="77">
        <f t="shared" si="157"/>
        <v>419900</v>
      </c>
      <c r="AC268" s="77">
        <f t="shared" si="157"/>
        <v>0</v>
      </c>
      <c r="AD268" s="77">
        <f t="shared" si="157"/>
        <v>0</v>
      </c>
      <c r="AE268" s="77">
        <f t="shared" si="157"/>
        <v>0</v>
      </c>
      <c r="AF268" s="77">
        <f t="shared" si="157"/>
        <v>0</v>
      </c>
      <c r="AG268" s="77">
        <f t="shared" si="157"/>
        <v>0</v>
      </c>
      <c r="AH268" s="77">
        <f t="shared" si="157"/>
        <v>0</v>
      </c>
      <c r="AI268" s="77">
        <f t="shared" si="157"/>
        <v>0</v>
      </c>
      <c r="AJ268" s="77">
        <f t="shared" si="157"/>
        <v>0</v>
      </c>
      <c r="AK268" s="77">
        <f t="shared" si="157"/>
        <v>0</v>
      </c>
      <c r="AL268" s="77">
        <f t="shared" si="157"/>
        <v>0</v>
      </c>
      <c r="AM268" s="77">
        <f t="shared" si="157"/>
        <v>0</v>
      </c>
      <c r="AN268" s="77">
        <f t="shared" si="157"/>
        <v>0</v>
      </c>
      <c r="AO268" s="77">
        <f t="shared" si="157"/>
        <v>0</v>
      </c>
      <c r="AP268" s="77">
        <f t="shared" si="157"/>
        <v>0</v>
      </c>
      <c r="AQ268" s="77">
        <f t="shared" si="157"/>
        <v>0</v>
      </c>
      <c r="AR268" s="77">
        <f t="shared" si="157"/>
        <v>0</v>
      </c>
      <c r="AS268" s="77">
        <f t="shared" si="157"/>
        <v>0</v>
      </c>
      <c r="AT268" s="77">
        <f t="shared" si="157"/>
        <v>0</v>
      </c>
      <c r="AU268" s="77">
        <f t="shared" si="157"/>
        <v>0</v>
      </c>
      <c r="AV268" s="77">
        <f t="shared" si="157"/>
        <v>0</v>
      </c>
      <c r="AW268" s="77">
        <f t="shared" si="157"/>
        <v>0</v>
      </c>
      <c r="AX268" s="77">
        <f t="shared" si="157"/>
        <v>0</v>
      </c>
      <c r="AY268" s="77">
        <f t="shared" si="157"/>
        <v>0</v>
      </c>
      <c r="AZ268" s="77">
        <f t="shared" si="157"/>
        <v>0</v>
      </c>
      <c r="BA268" s="77">
        <f t="shared" si="157"/>
        <v>0</v>
      </c>
      <c r="BB268" s="103">
        <v>0</v>
      </c>
      <c r="BC268" s="103">
        <v>0</v>
      </c>
    </row>
    <row r="269" spans="1:55" s="11" customFormat="1" ht="75" hidden="1" x14ac:dyDescent="0.25">
      <c r="A269" s="15" t="s">
        <v>333</v>
      </c>
      <c r="B269" s="74">
        <v>51</v>
      </c>
      <c r="C269" s="12">
        <v>4</v>
      </c>
      <c r="D269" s="63" t="s">
        <v>769</v>
      </c>
      <c r="E269" s="12">
        <v>851</v>
      </c>
      <c r="F269" s="63" t="s">
        <v>511</v>
      </c>
      <c r="G269" s="63" t="s">
        <v>399</v>
      </c>
      <c r="H269" s="63" t="s">
        <v>771</v>
      </c>
      <c r="I269" s="63" t="s">
        <v>334</v>
      </c>
      <c r="J269" s="77">
        <f t="shared" ref="J269:BA269" si="158">J270</f>
        <v>211200</v>
      </c>
      <c r="K269" s="77">
        <f t="shared" si="158"/>
        <v>0</v>
      </c>
      <c r="L269" s="77">
        <f t="shared" si="158"/>
        <v>211200</v>
      </c>
      <c r="M269" s="77">
        <f t="shared" si="158"/>
        <v>0</v>
      </c>
      <c r="N269" s="77">
        <f t="shared" si="158"/>
        <v>0</v>
      </c>
      <c r="O269" s="77">
        <f t="shared" si="158"/>
        <v>0</v>
      </c>
      <c r="P269" s="77">
        <f t="shared" si="158"/>
        <v>0</v>
      </c>
      <c r="Q269" s="77">
        <f t="shared" si="158"/>
        <v>0</v>
      </c>
      <c r="R269" s="77">
        <f t="shared" si="158"/>
        <v>211200</v>
      </c>
      <c r="S269" s="77">
        <f t="shared" si="158"/>
        <v>0</v>
      </c>
      <c r="T269" s="77">
        <f t="shared" si="158"/>
        <v>211200</v>
      </c>
      <c r="U269" s="77">
        <f t="shared" si="158"/>
        <v>0</v>
      </c>
      <c r="V269" s="77">
        <f t="shared" si="158"/>
        <v>0</v>
      </c>
      <c r="W269" s="77">
        <f t="shared" si="158"/>
        <v>0</v>
      </c>
      <c r="X269" s="77">
        <f t="shared" si="158"/>
        <v>0</v>
      </c>
      <c r="Y269" s="77">
        <f t="shared" si="158"/>
        <v>0</v>
      </c>
      <c r="Z269" s="77">
        <f t="shared" si="158"/>
        <v>211200</v>
      </c>
      <c r="AA269" s="77">
        <f t="shared" si="158"/>
        <v>0</v>
      </c>
      <c r="AB269" s="77">
        <f t="shared" si="158"/>
        <v>211200</v>
      </c>
      <c r="AC269" s="77">
        <f t="shared" si="158"/>
        <v>0</v>
      </c>
      <c r="AD269" s="77">
        <f t="shared" si="158"/>
        <v>0</v>
      </c>
      <c r="AE269" s="77">
        <f t="shared" si="158"/>
        <v>0</v>
      </c>
      <c r="AF269" s="77">
        <f t="shared" si="158"/>
        <v>0</v>
      </c>
      <c r="AG269" s="77">
        <f t="shared" si="158"/>
        <v>0</v>
      </c>
      <c r="AH269" s="77">
        <f t="shared" si="158"/>
        <v>0</v>
      </c>
      <c r="AI269" s="77">
        <f t="shared" si="158"/>
        <v>0</v>
      </c>
      <c r="AJ269" s="77">
        <f t="shared" si="158"/>
        <v>0</v>
      </c>
      <c r="AK269" s="77">
        <f t="shared" si="158"/>
        <v>0</v>
      </c>
      <c r="AL269" s="77">
        <f t="shared" si="158"/>
        <v>0</v>
      </c>
      <c r="AM269" s="77">
        <f t="shared" si="158"/>
        <v>0</v>
      </c>
      <c r="AN269" s="77">
        <f t="shared" si="158"/>
        <v>0</v>
      </c>
      <c r="AO269" s="77">
        <f t="shared" si="158"/>
        <v>0</v>
      </c>
      <c r="AP269" s="77">
        <f t="shared" si="158"/>
        <v>0</v>
      </c>
      <c r="AQ269" s="77">
        <f t="shared" si="158"/>
        <v>0</v>
      </c>
      <c r="AR269" s="77">
        <f t="shared" si="158"/>
        <v>0</v>
      </c>
      <c r="AS269" s="77">
        <f t="shared" si="158"/>
        <v>0</v>
      </c>
      <c r="AT269" s="77">
        <f t="shared" si="158"/>
        <v>0</v>
      </c>
      <c r="AU269" s="77">
        <f t="shared" si="158"/>
        <v>0</v>
      </c>
      <c r="AV269" s="77">
        <f t="shared" si="158"/>
        <v>0</v>
      </c>
      <c r="AW269" s="77">
        <f t="shared" si="158"/>
        <v>0</v>
      </c>
      <c r="AX269" s="77">
        <f t="shared" si="158"/>
        <v>0</v>
      </c>
      <c r="AY269" s="77">
        <f t="shared" si="158"/>
        <v>0</v>
      </c>
      <c r="AZ269" s="77">
        <f t="shared" si="158"/>
        <v>0</v>
      </c>
      <c r="BA269" s="77">
        <f t="shared" si="158"/>
        <v>0</v>
      </c>
      <c r="BB269" s="103">
        <v>0</v>
      </c>
      <c r="BC269" s="103">
        <v>0</v>
      </c>
    </row>
    <row r="270" spans="1:55" s="11" customFormat="1" ht="30" hidden="1" x14ac:dyDescent="0.25">
      <c r="A270" s="27" t="s">
        <v>409</v>
      </c>
      <c r="B270" s="74">
        <v>51</v>
      </c>
      <c r="C270" s="12">
        <v>4</v>
      </c>
      <c r="D270" s="62" t="s">
        <v>769</v>
      </c>
      <c r="E270" s="12">
        <v>851</v>
      </c>
      <c r="F270" s="63" t="s">
        <v>511</v>
      </c>
      <c r="G270" s="63" t="s">
        <v>399</v>
      </c>
      <c r="H270" s="63" t="s">
        <v>771</v>
      </c>
      <c r="I270" s="63" t="s">
        <v>410</v>
      </c>
      <c r="J270" s="77">
        <f>'3.ВС'!J280</f>
        <v>211200</v>
      </c>
      <c r="K270" s="77">
        <f>'3.ВС'!K280</f>
        <v>0</v>
      </c>
      <c r="L270" s="77">
        <f>'3.ВС'!L280</f>
        <v>211200</v>
      </c>
      <c r="M270" s="77">
        <f>'3.ВС'!M280</f>
        <v>0</v>
      </c>
      <c r="N270" s="77">
        <f>'3.ВС'!N280</f>
        <v>0</v>
      </c>
      <c r="O270" s="77">
        <f>'3.ВС'!O280</f>
        <v>0</v>
      </c>
      <c r="P270" s="77">
        <f>'3.ВС'!P280</f>
        <v>0</v>
      </c>
      <c r="Q270" s="77">
        <f>'3.ВС'!Q280</f>
        <v>0</v>
      </c>
      <c r="R270" s="77">
        <f>'3.ВС'!R280</f>
        <v>211200</v>
      </c>
      <c r="S270" s="77">
        <f>'3.ВС'!S280</f>
        <v>0</v>
      </c>
      <c r="T270" s="77">
        <f>'3.ВС'!T280</f>
        <v>211200</v>
      </c>
      <c r="U270" s="77">
        <f>'3.ВС'!U280</f>
        <v>0</v>
      </c>
      <c r="V270" s="77">
        <f>'3.ВС'!V280</f>
        <v>0</v>
      </c>
      <c r="W270" s="77">
        <f>'3.ВС'!W280</f>
        <v>0</v>
      </c>
      <c r="X270" s="77">
        <f>'3.ВС'!X280</f>
        <v>0</v>
      </c>
      <c r="Y270" s="77">
        <f>'3.ВС'!Y280</f>
        <v>0</v>
      </c>
      <c r="Z270" s="77">
        <f>'3.ВС'!Z280</f>
        <v>211200</v>
      </c>
      <c r="AA270" s="77">
        <f>'3.ВС'!AA280</f>
        <v>0</v>
      </c>
      <c r="AB270" s="77">
        <f>'3.ВС'!AB280</f>
        <v>211200</v>
      </c>
      <c r="AC270" s="77">
        <f>'3.ВС'!AC280</f>
        <v>0</v>
      </c>
      <c r="AD270" s="77">
        <f>'3.ВС'!AD280</f>
        <v>0</v>
      </c>
      <c r="AE270" s="77">
        <f>'3.ВС'!AE280</f>
        <v>0</v>
      </c>
      <c r="AF270" s="77">
        <f>'3.ВС'!AF280</f>
        <v>0</v>
      </c>
      <c r="AG270" s="77">
        <f>'3.ВС'!AG280</f>
        <v>0</v>
      </c>
      <c r="AH270" s="77">
        <f>'3.ВС'!AH280</f>
        <v>0</v>
      </c>
      <c r="AI270" s="77">
        <f>'3.ВС'!AI280</f>
        <v>0</v>
      </c>
      <c r="AJ270" s="77">
        <f>'3.ВС'!AJ280</f>
        <v>0</v>
      </c>
      <c r="AK270" s="77">
        <f>'3.ВС'!AK280</f>
        <v>0</v>
      </c>
      <c r="AL270" s="77">
        <f>'3.ВС'!AL280</f>
        <v>0</v>
      </c>
      <c r="AM270" s="77">
        <f>'3.ВС'!AM280</f>
        <v>0</v>
      </c>
      <c r="AN270" s="77">
        <f>'3.ВС'!AN280</f>
        <v>0</v>
      </c>
      <c r="AO270" s="77">
        <f>'3.ВС'!AO280</f>
        <v>0</v>
      </c>
      <c r="AP270" s="77">
        <f>'3.ВС'!AP280</f>
        <v>0</v>
      </c>
      <c r="AQ270" s="77">
        <f>'3.ВС'!AQ280</f>
        <v>0</v>
      </c>
      <c r="AR270" s="77">
        <f>'3.ВС'!AR280</f>
        <v>0</v>
      </c>
      <c r="AS270" s="77">
        <f>'3.ВС'!AS280</f>
        <v>0</v>
      </c>
      <c r="AT270" s="77">
        <f>'3.ВС'!AT280</f>
        <v>0</v>
      </c>
      <c r="AU270" s="77">
        <f>'3.ВС'!AU280</f>
        <v>0</v>
      </c>
      <c r="AV270" s="77">
        <f>'3.ВС'!AV280</f>
        <v>0</v>
      </c>
      <c r="AW270" s="77">
        <f>'3.ВС'!AW280</f>
        <v>0</v>
      </c>
      <c r="AX270" s="77">
        <f>'3.ВС'!AX280</f>
        <v>0</v>
      </c>
      <c r="AY270" s="77">
        <f>'3.ВС'!AY280</f>
        <v>0</v>
      </c>
      <c r="AZ270" s="77">
        <f>'3.ВС'!AZ280</f>
        <v>0</v>
      </c>
      <c r="BA270" s="77">
        <f>'3.ВС'!BA280</f>
        <v>0</v>
      </c>
      <c r="BB270" s="103">
        <v>0</v>
      </c>
      <c r="BC270" s="103">
        <v>0</v>
      </c>
    </row>
    <row r="271" spans="1:55" s="11" customFormat="1" ht="30" hidden="1" x14ac:dyDescent="0.25">
      <c r="A271" s="27" t="s">
        <v>337</v>
      </c>
      <c r="B271" s="74">
        <v>51</v>
      </c>
      <c r="C271" s="12">
        <v>4</v>
      </c>
      <c r="D271" s="63" t="s">
        <v>769</v>
      </c>
      <c r="E271" s="12">
        <v>851</v>
      </c>
      <c r="F271" s="63" t="s">
        <v>511</v>
      </c>
      <c r="G271" s="63" t="s">
        <v>399</v>
      </c>
      <c r="H271" s="63" t="s">
        <v>771</v>
      </c>
      <c r="I271" s="63" t="s">
        <v>338</v>
      </c>
      <c r="J271" s="77">
        <f t="shared" ref="J271:AT279" si="159">J272</f>
        <v>208700</v>
      </c>
      <c r="K271" s="77">
        <f t="shared" si="159"/>
        <v>0</v>
      </c>
      <c r="L271" s="77">
        <f t="shared" si="159"/>
        <v>208700</v>
      </c>
      <c r="M271" s="77">
        <f t="shared" si="159"/>
        <v>0</v>
      </c>
      <c r="N271" s="77">
        <f t="shared" si="159"/>
        <v>0</v>
      </c>
      <c r="O271" s="77">
        <f t="shared" si="159"/>
        <v>0</v>
      </c>
      <c r="P271" s="77">
        <f t="shared" si="159"/>
        <v>0</v>
      </c>
      <c r="Q271" s="77">
        <f t="shared" si="159"/>
        <v>0</v>
      </c>
      <c r="R271" s="77">
        <f t="shared" si="159"/>
        <v>208700</v>
      </c>
      <c r="S271" s="77">
        <f t="shared" si="159"/>
        <v>0</v>
      </c>
      <c r="T271" s="77">
        <f t="shared" si="159"/>
        <v>208700</v>
      </c>
      <c r="U271" s="77">
        <f t="shared" si="159"/>
        <v>0</v>
      </c>
      <c r="V271" s="77">
        <f t="shared" si="159"/>
        <v>0</v>
      </c>
      <c r="W271" s="77">
        <f t="shared" si="159"/>
        <v>0</v>
      </c>
      <c r="X271" s="77">
        <f t="shared" si="159"/>
        <v>0</v>
      </c>
      <c r="Y271" s="77">
        <f t="shared" si="159"/>
        <v>0</v>
      </c>
      <c r="Z271" s="77">
        <f t="shared" si="159"/>
        <v>208700</v>
      </c>
      <c r="AA271" s="77">
        <f t="shared" si="159"/>
        <v>0</v>
      </c>
      <c r="AB271" s="77">
        <f t="shared" si="159"/>
        <v>208700</v>
      </c>
      <c r="AC271" s="77">
        <f t="shared" si="159"/>
        <v>0</v>
      </c>
      <c r="AD271" s="77">
        <f t="shared" si="159"/>
        <v>0</v>
      </c>
      <c r="AE271" s="77">
        <f t="shared" si="159"/>
        <v>0</v>
      </c>
      <c r="AF271" s="77">
        <f t="shared" si="159"/>
        <v>0</v>
      </c>
      <c r="AG271" s="77">
        <f t="shared" si="159"/>
        <v>0</v>
      </c>
      <c r="AH271" s="77">
        <f t="shared" si="159"/>
        <v>0</v>
      </c>
      <c r="AI271" s="77">
        <f t="shared" si="159"/>
        <v>0</v>
      </c>
      <c r="AJ271" s="77">
        <f t="shared" si="159"/>
        <v>0</v>
      </c>
      <c r="AK271" s="77">
        <f t="shared" si="159"/>
        <v>0</v>
      </c>
      <c r="AL271" s="77">
        <f t="shared" si="159"/>
        <v>0</v>
      </c>
      <c r="AM271" s="77">
        <f t="shared" si="159"/>
        <v>0</v>
      </c>
      <c r="AN271" s="77">
        <f t="shared" si="159"/>
        <v>0</v>
      </c>
      <c r="AO271" s="77">
        <f t="shared" si="159"/>
        <v>0</v>
      </c>
      <c r="AP271" s="77">
        <f t="shared" si="159"/>
        <v>0</v>
      </c>
      <c r="AQ271" s="77">
        <f t="shared" si="159"/>
        <v>0</v>
      </c>
      <c r="AR271" s="77">
        <f t="shared" si="159"/>
        <v>0</v>
      </c>
      <c r="AS271" s="77">
        <f t="shared" si="159"/>
        <v>0</v>
      </c>
      <c r="AT271" s="77">
        <f t="shared" si="159"/>
        <v>0</v>
      </c>
      <c r="AU271" s="77">
        <f t="shared" ref="AT271:BA279" si="160">AU272</f>
        <v>0</v>
      </c>
      <c r="AV271" s="77">
        <f t="shared" si="160"/>
        <v>0</v>
      </c>
      <c r="AW271" s="77">
        <f t="shared" si="160"/>
        <v>0</v>
      </c>
      <c r="AX271" s="77">
        <f t="shared" si="160"/>
        <v>0</v>
      </c>
      <c r="AY271" s="77">
        <f t="shared" si="160"/>
        <v>0</v>
      </c>
      <c r="AZ271" s="77">
        <f t="shared" si="160"/>
        <v>0</v>
      </c>
      <c r="BA271" s="77">
        <f t="shared" si="160"/>
        <v>0</v>
      </c>
      <c r="BB271" s="103">
        <v>0</v>
      </c>
      <c r="BC271" s="103">
        <v>0</v>
      </c>
    </row>
    <row r="272" spans="1:55" s="11" customFormat="1" ht="45" hidden="1" x14ac:dyDescent="0.25">
      <c r="A272" s="27" t="s">
        <v>339</v>
      </c>
      <c r="B272" s="74">
        <v>51</v>
      </c>
      <c r="C272" s="12">
        <v>4</v>
      </c>
      <c r="D272" s="63" t="s">
        <v>769</v>
      </c>
      <c r="E272" s="12">
        <v>851</v>
      </c>
      <c r="F272" s="63" t="s">
        <v>511</v>
      </c>
      <c r="G272" s="63" t="s">
        <v>399</v>
      </c>
      <c r="H272" s="63" t="s">
        <v>771</v>
      </c>
      <c r="I272" s="63" t="s">
        <v>340</v>
      </c>
      <c r="J272" s="77">
        <f>'3.ВС'!J282</f>
        <v>208700</v>
      </c>
      <c r="K272" s="77">
        <f>'3.ВС'!K282</f>
        <v>0</v>
      </c>
      <c r="L272" s="77">
        <f>'3.ВС'!L282</f>
        <v>208700</v>
      </c>
      <c r="M272" s="77">
        <f>'3.ВС'!M282</f>
        <v>0</v>
      </c>
      <c r="N272" s="77">
        <f>'3.ВС'!N282</f>
        <v>0</v>
      </c>
      <c r="O272" s="77">
        <f>'3.ВС'!O282</f>
        <v>0</v>
      </c>
      <c r="P272" s="77">
        <f>'3.ВС'!P282</f>
        <v>0</v>
      </c>
      <c r="Q272" s="77">
        <f>'3.ВС'!Q282</f>
        <v>0</v>
      </c>
      <c r="R272" s="77">
        <f>'3.ВС'!R282</f>
        <v>208700</v>
      </c>
      <c r="S272" s="77">
        <f>'3.ВС'!S282</f>
        <v>0</v>
      </c>
      <c r="T272" s="77">
        <f>'3.ВС'!T282</f>
        <v>208700</v>
      </c>
      <c r="U272" s="77">
        <f>'3.ВС'!U282</f>
        <v>0</v>
      </c>
      <c r="V272" s="77">
        <f>'3.ВС'!V282</f>
        <v>0</v>
      </c>
      <c r="W272" s="77">
        <f>'3.ВС'!W282</f>
        <v>0</v>
      </c>
      <c r="X272" s="77">
        <f>'3.ВС'!X282</f>
        <v>0</v>
      </c>
      <c r="Y272" s="77">
        <f>'3.ВС'!Y282</f>
        <v>0</v>
      </c>
      <c r="Z272" s="77">
        <f>'3.ВС'!Z282</f>
        <v>208700</v>
      </c>
      <c r="AA272" s="77">
        <f>'3.ВС'!AA282</f>
        <v>0</v>
      </c>
      <c r="AB272" s="77">
        <f>'3.ВС'!AB282</f>
        <v>208700</v>
      </c>
      <c r="AC272" s="77">
        <f>'3.ВС'!AC282</f>
        <v>0</v>
      </c>
      <c r="AD272" s="77">
        <f>'3.ВС'!AD282</f>
        <v>0</v>
      </c>
      <c r="AE272" s="77">
        <f>'3.ВС'!AE282</f>
        <v>0</v>
      </c>
      <c r="AF272" s="77">
        <f>'3.ВС'!AF282</f>
        <v>0</v>
      </c>
      <c r="AG272" s="77">
        <f>'3.ВС'!AG282</f>
        <v>0</v>
      </c>
      <c r="AH272" s="77">
        <f>'3.ВС'!AH282</f>
        <v>0</v>
      </c>
      <c r="AI272" s="77">
        <f>'3.ВС'!AI282</f>
        <v>0</v>
      </c>
      <c r="AJ272" s="77">
        <f>'3.ВС'!AJ282</f>
        <v>0</v>
      </c>
      <c r="AK272" s="77">
        <f>'3.ВС'!AK282</f>
        <v>0</v>
      </c>
      <c r="AL272" s="77">
        <f>'3.ВС'!AL282</f>
        <v>0</v>
      </c>
      <c r="AM272" s="77">
        <f>'3.ВС'!AM282</f>
        <v>0</v>
      </c>
      <c r="AN272" s="77">
        <f>'3.ВС'!AN282</f>
        <v>0</v>
      </c>
      <c r="AO272" s="77">
        <f>'3.ВС'!AO282</f>
        <v>0</v>
      </c>
      <c r="AP272" s="77">
        <f>'3.ВС'!AP282</f>
        <v>0</v>
      </c>
      <c r="AQ272" s="77">
        <f>'3.ВС'!AQ282</f>
        <v>0</v>
      </c>
      <c r="AR272" s="77">
        <f>'3.ВС'!AR282</f>
        <v>0</v>
      </c>
      <c r="AS272" s="77">
        <f>'3.ВС'!AS282</f>
        <v>0</v>
      </c>
      <c r="AT272" s="77">
        <f>'3.ВС'!AT282</f>
        <v>0</v>
      </c>
      <c r="AU272" s="77">
        <f>'3.ВС'!AU282</f>
        <v>0</v>
      </c>
      <c r="AV272" s="77">
        <f>'3.ВС'!AV282</f>
        <v>0</v>
      </c>
      <c r="AW272" s="77">
        <f>'3.ВС'!AW282</f>
        <v>0</v>
      </c>
      <c r="AX272" s="77">
        <f>'3.ВС'!AX282</f>
        <v>0</v>
      </c>
      <c r="AY272" s="77">
        <f>'3.ВС'!AY282</f>
        <v>0</v>
      </c>
      <c r="AZ272" s="77">
        <f>'3.ВС'!AZ282</f>
        <v>0</v>
      </c>
      <c r="BA272" s="77">
        <f>'3.ВС'!BA282</f>
        <v>0</v>
      </c>
      <c r="BB272" s="103">
        <v>0</v>
      </c>
      <c r="BC272" s="103">
        <v>0</v>
      </c>
    </row>
    <row r="273" spans="1:55" s="120" customFormat="1" ht="60" hidden="1" x14ac:dyDescent="0.25">
      <c r="A273" s="148" t="s">
        <v>665</v>
      </c>
      <c r="B273" s="74">
        <v>51</v>
      </c>
      <c r="C273" s="12">
        <v>4</v>
      </c>
      <c r="D273" s="62" t="s">
        <v>769</v>
      </c>
      <c r="E273" s="12">
        <v>851</v>
      </c>
      <c r="F273" s="63" t="s">
        <v>511</v>
      </c>
      <c r="G273" s="63" t="s">
        <v>399</v>
      </c>
      <c r="H273" s="63" t="s">
        <v>772</v>
      </c>
      <c r="I273" s="63"/>
      <c r="J273" s="77">
        <f t="shared" ref="J273:AT274" si="161">J274</f>
        <v>10000</v>
      </c>
      <c r="K273" s="77">
        <f t="shared" si="161"/>
        <v>0</v>
      </c>
      <c r="L273" s="77">
        <f t="shared" si="161"/>
        <v>10000</v>
      </c>
      <c r="M273" s="77">
        <f t="shared" si="161"/>
        <v>0</v>
      </c>
      <c r="N273" s="77">
        <f t="shared" si="161"/>
        <v>0</v>
      </c>
      <c r="O273" s="77">
        <f t="shared" si="161"/>
        <v>0</v>
      </c>
      <c r="P273" s="77">
        <f t="shared" si="161"/>
        <v>0</v>
      </c>
      <c r="Q273" s="77">
        <f t="shared" si="161"/>
        <v>0</v>
      </c>
      <c r="R273" s="77">
        <f t="shared" si="161"/>
        <v>10000</v>
      </c>
      <c r="S273" s="77">
        <f t="shared" si="161"/>
        <v>0</v>
      </c>
      <c r="T273" s="77">
        <f t="shared" si="161"/>
        <v>10000</v>
      </c>
      <c r="U273" s="77">
        <f t="shared" si="161"/>
        <v>0</v>
      </c>
      <c r="V273" s="77">
        <f t="shared" si="161"/>
        <v>0</v>
      </c>
      <c r="W273" s="77">
        <f t="shared" si="161"/>
        <v>0</v>
      </c>
      <c r="X273" s="77">
        <f t="shared" si="161"/>
        <v>0</v>
      </c>
      <c r="Y273" s="77">
        <f t="shared" si="161"/>
        <v>0</v>
      </c>
      <c r="Z273" s="77">
        <f t="shared" si="161"/>
        <v>10000</v>
      </c>
      <c r="AA273" s="77">
        <f t="shared" si="161"/>
        <v>0</v>
      </c>
      <c r="AB273" s="77">
        <f t="shared" si="161"/>
        <v>10000</v>
      </c>
      <c r="AC273" s="77">
        <f t="shared" si="161"/>
        <v>0</v>
      </c>
      <c r="AD273" s="77">
        <f t="shared" si="161"/>
        <v>0</v>
      </c>
      <c r="AE273" s="77">
        <f t="shared" si="161"/>
        <v>0</v>
      </c>
      <c r="AF273" s="77">
        <f t="shared" si="161"/>
        <v>0</v>
      </c>
      <c r="AG273" s="77">
        <f t="shared" si="161"/>
        <v>0</v>
      </c>
      <c r="AH273" s="77">
        <f t="shared" si="161"/>
        <v>0</v>
      </c>
      <c r="AI273" s="77">
        <f t="shared" si="161"/>
        <v>0</v>
      </c>
      <c r="AJ273" s="77">
        <f t="shared" si="161"/>
        <v>0</v>
      </c>
      <c r="AK273" s="77">
        <f t="shared" si="161"/>
        <v>0</v>
      </c>
      <c r="AL273" s="77">
        <f t="shared" si="161"/>
        <v>0</v>
      </c>
      <c r="AM273" s="77">
        <f t="shared" si="161"/>
        <v>0</v>
      </c>
      <c r="AN273" s="77">
        <f t="shared" si="161"/>
        <v>0</v>
      </c>
      <c r="AO273" s="77">
        <f t="shared" si="161"/>
        <v>0</v>
      </c>
      <c r="AP273" s="77">
        <f t="shared" si="161"/>
        <v>0</v>
      </c>
      <c r="AQ273" s="77">
        <f t="shared" si="161"/>
        <v>0</v>
      </c>
      <c r="AR273" s="77">
        <f t="shared" si="161"/>
        <v>0</v>
      </c>
      <c r="AS273" s="77">
        <f t="shared" si="161"/>
        <v>0</v>
      </c>
      <c r="AT273" s="77">
        <f t="shared" si="161"/>
        <v>0</v>
      </c>
      <c r="AU273" s="77">
        <f t="shared" ref="AT273:BA274" si="162">AU274</f>
        <v>0</v>
      </c>
      <c r="AV273" s="77">
        <f t="shared" si="162"/>
        <v>0</v>
      </c>
      <c r="AW273" s="77">
        <f t="shared" si="162"/>
        <v>0</v>
      </c>
      <c r="AX273" s="77">
        <f t="shared" si="162"/>
        <v>0</v>
      </c>
      <c r="AY273" s="77">
        <f t="shared" si="162"/>
        <v>0</v>
      </c>
      <c r="AZ273" s="77">
        <f t="shared" si="162"/>
        <v>0</v>
      </c>
      <c r="BA273" s="77">
        <f t="shared" si="162"/>
        <v>0</v>
      </c>
      <c r="BB273" s="103">
        <v>0</v>
      </c>
      <c r="BC273" s="103">
        <v>0</v>
      </c>
    </row>
    <row r="274" spans="1:55" s="120" customFormat="1" ht="30" hidden="1" x14ac:dyDescent="0.25">
      <c r="A274" s="27" t="s">
        <v>337</v>
      </c>
      <c r="B274" s="74">
        <v>51</v>
      </c>
      <c r="C274" s="12">
        <v>4</v>
      </c>
      <c r="D274" s="63" t="s">
        <v>769</v>
      </c>
      <c r="E274" s="12">
        <v>851</v>
      </c>
      <c r="F274" s="63" t="s">
        <v>511</v>
      </c>
      <c r="G274" s="63" t="s">
        <v>399</v>
      </c>
      <c r="H274" s="63" t="s">
        <v>772</v>
      </c>
      <c r="I274" s="63" t="s">
        <v>338</v>
      </c>
      <c r="J274" s="77">
        <f t="shared" si="161"/>
        <v>10000</v>
      </c>
      <c r="K274" s="77">
        <f t="shared" si="161"/>
        <v>0</v>
      </c>
      <c r="L274" s="77">
        <f t="shared" si="161"/>
        <v>10000</v>
      </c>
      <c r="M274" s="77">
        <f t="shared" si="161"/>
        <v>0</v>
      </c>
      <c r="N274" s="77">
        <f t="shared" si="161"/>
        <v>0</v>
      </c>
      <c r="O274" s="77">
        <f t="shared" si="161"/>
        <v>0</v>
      </c>
      <c r="P274" s="77">
        <f t="shared" si="161"/>
        <v>0</v>
      </c>
      <c r="Q274" s="77">
        <f t="shared" si="161"/>
        <v>0</v>
      </c>
      <c r="R274" s="77">
        <f t="shared" si="161"/>
        <v>10000</v>
      </c>
      <c r="S274" s="77">
        <f t="shared" si="161"/>
        <v>0</v>
      </c>
      <c r="T274" s="77">
        <f t="shared" si="161"/>
        <v>10000</v>
      </c>
      <c r="U274" s="77">
        <f t="shared" si="161"/>
        <v>0</v>
      </c>
      <c r="V274" s="77">
        <f t="shared" si="161"/>
        <v>0</v>
      </c>
      <c r="W274" s="77">
        <f t="shared" si="161"/>
        <v>0</v>
      </c>
      <c r="X274" s="77">
        <f t="shared" si="161"/>
        <v>0</v>
      </c>
      <c r="Y274" s="77">
        <f t="shared" si="161"/>
        <v>0</v>
      </c>
      <c r="Z274" s="77">
        <f t="shared" si="161"/>
        <v>10000</v>
      </c>
      <c r="AA274" s="77">
        <f t="shared" si="161"/>
        <v>0</v>
      </c>
      <c r="AB274" s="77">
        <f t="shared" si="161"/>
        <v>10000</v>
      </c>
      <c r="AC274" s="77">
        <f t="shared" si="161"/>
        <v>0</v>
      </c>
      <c r="AD274" s="77">
        <f t="shared" si="161"/>
        <v>0</v>
      </c>
      <c r="AE274" s="77">
        <f t="shared" si="161"/>
        <v>0</v>
      </c>
      <c r="AF274" s="77">
        <f t="shared" si="161"/>
        <v>0</v>
      </c>
      <c r="AG274" s="77">
        <f t="shared" si="161"/>
        <v>0</v>
      </c>
      <c r="AH274" s="77">
        <f t="shared" si="161"/>
        <v>0</v>
      </c>
      <c r="AI274" s="77">
        <f t="shared" si="161"/>
        <v>0</v>
      </c>
      <c r="AJ274" s="77">
        <f t="shared" si="161"/>
        <v>0</v>
      </c>
      <c r="AK274" s="77">
        <f t="shared" si="161"/>
        <v>0</v>
      </c>
      <c r="AL274" s="77">
        <f t="shared" si="161"/>
        <v>0</v>
      </c>
      <c r="AM274" s="77">
        <f t="shared" si="161"/>
        <v>0</v>
      </c>
      <c r="AN274" s="77">
        <f t="shared" si="161"/>
        <v>0</v>
      </c>
      <c r="AO274" s="77">
        <f t="shared" si="161"/>
        <v>0</v>
      </c>
      <c r="AP274" s="77">
        <f t="shared" si="161"/>
        <v>0</v>
      </c>
      <c r="AQ274" s="77">
        <f t="shared" si="161"/>
        <v>0</v>
      </c>
      <c r="AR274" s="77">
        <f t="shared" si="161"/>
        <v>0</v>
      </c>
      <c r="AS274" s="77">
        <f t="shared" si="161"/>
        <v>0</v>
      </c>
      <c r="AT274" s="77">
        <f t="shared" si="162"/>
        <v>0</v>
      </c>
      <c r="AU274" s="77">
        <f t="shared" si="162"/>
        <v>0</v>
      </c>
      <c r="AV274" s="77">
        <f t="shared" si="162"/>
        <v>0</v>
      </c>
      <c r="AW274" s="77">
        <f t="shared" si="162"/>
        <v>0</v>
      </c>
      <c r="AX274" s="77">
        <f t="shared" si="162"/>
        <v>0</v>
      </c>
      <c r="AY274" s="77">
        <f t="shared" si="162"/>
        <v>0</v>
      </c>
      <c r="AZ274" s="77">
        <f t="shared" si="162"/>
        <v>0</v>
      </c>
      <c r="BA274" s="77">
        <f t="shared" si="162"/>
        <v>0</v>
      </c>
      <c r="BB274" s="103">
        <v>0</v>
      </c>
      <c r="BC274" s="103">
        <v>0</v>
      </c>
    </row>
    <row r="275" spans="1:55" s="120" customFormat="1" ht="45" hidden="1" x14ac:dyDescent="0.25">
      <c r="A275" s="27" t="s">
        <v>339</v>
      </c>
      <c r="B275" s="74">
        <v>51</v>
      </c>
      <c r="C275" s="12">
        <v>4</v>
      </c>
      <c r="D275" s="63" t="s">
        <v>769</v>
      </c>
      <c r="E275" s="12">
        <v>851</v>
      </c>
      <c r="F275" s="63" t="s">
        <v>511</v>
      </c>
      <c r="G275" s="63" t="s">
        <v>399</v>
      </c>
      <c r="H275" s="63" t="s">
        <v>772</v>
      </c>
      <c r="I275" s="63" t="s">
        <v>340</v>
      </c>
      <c r="J275" s="77">
        <f>'3.ВС'!J285</f>
        <v>10000</v>
      </c>
      <c r="K275" s="77">
        <f>'3.ВС'!K285</f>
        <v>0</v>
      </c>
      <c r="L275" s="77">
        <f>'3.ВС'!L285</f>
        <v>10000</v>
      </c>
      <c r="M275" s="77">
        <f>'3.ВС'!M285</f>
        <v>0</v>
      </c>
      <c r="N275" s="77">
        <f>'3.ВС'!N285</f>
        <v>0</v>
      </c>
      <c r="O275" s="77">
        <f>'3.ВС'!O285</f>
        <v>0</v>
      </c>
      <c r="P275" s="77">
        <f>'3.ВС'!P285</f>
        <v>0</v>
      </c>
      <c r="Q275" s="77">
        <f>'3.ВС'!Q285</f>
        <v>0</v>
      </c>
      <c r="R275" s="77">
        <f>'3.ВС'!R285</f>
        <v>10000</v>
      </c>
      <c r="S275" s="77">
        <f>'3.ВС'!S285</f>
        <v>0</v>
      </c>
      <c r="T275" s="77">
        <f>'3.ВС'!T285</f>
        <v>10000</v>
      </c>
      <c r="U275" s="77">
        <f>'3.ВС'!U285</f>
        <v>0</v>
      </c>
      <c r="V275" s="77">
        <f>'3.ВС'!V285</f>
        <v>0</v>
      </c>
      <c r="W275" s="77">
        <f>'3.ВС'!W285</f>
        <v>0</v>
      </c>
      <c r="X275" s="77">
        <f>'3.ВС'!X285</f>
        <v>0</v>
      </c>
      <c r="Y275" s="77">
        <f>'3.ВС'!Y285</f>
        <v>0</v>
      </c>
      <c r="Z275" s="77">
        <f>'3.ВС'!Z285</f>
        <v>10000</v>
      </c>
      <c r="AA275" s="77">
        <f>'3.ВС'!AA285</f>
        <v>0</v>
      </c>
      <c r="AB275" s="77">
        <f>'3.ВС'!AB285</f>
        <v>10000</v>
      </c>
      <c r="AC275" s="77">
        <f>'3.ВС'!AC285</f>
        <v>0</v>
      </c>
      <c r="AD275" s="77">
        <f>'3.ВС'!AD285</f>
        <v>0</v>
      </c>
      <c r="AE275" s="77">
        <f>'3.ВС'!AE285</f>
        <v>0</v>
      </c>
      <c r="AF275" s="77">
        <f>'3.ВС'!AF285</f>
        <v>0</v>
      </c>
      <c r="AG275" s="77">
        <f>'3.ВС'!AG285</f>
        <v>0</v>
      </c>
      <c r="AH275" s="77">
        <f>'3.ВС'!AH285</f>
        <v>0</v>
      </c>
      <c r="AI275" s="77">
        <f>'3.ВС'!AI285</f>
        <v>0</v>
      </c>
      <c r="AJ275" s="77">
        <f>'3.ВС'!AJ285</f>
        <v>0</v>
      </c>
      <c r="AK275" s="77">
        <f>'3.ВС'!AK285</f>
        <v>0</v>
      </c>
      <c r="AL275" s="77">
        <f>'3.ВС'!AL285</f>
        <v>0</v>
      </c>
      <c r="AM275" s="77">
        <f>'3.ВС'!AM285</f>
        <v>0</v>
      </c>
      <c r="AN275" s="77">
        <f>'3.ВС'!AN285</f>
        <v>0</v>
      </c>
      <c r="AO275" s="77">
        <f>'3.ВС'!AO285</f>
        <v>0</v>
      </c>
      <c r="AP275" s="77">
        <f>'3.ВС'!AP285</f>
        <v>0</v>
      </c>
      <c r="AQ275" s="77">
        <f>'3.ВС'!AQ285</f>
        <v>0</v>
      </c>
      <c r="AR275" s="77">
        <f>'3.ВС'!AR285</f>
        <v>0</v>
      </c>
      <c r="AS275" s="77">
        <f>'3.ВС'!AS285</f>
        <v>0</v>
      </c>
      <c r="AT275" s="77">
        <f>'3.ВС'!AT285</f>
        <v>0</v>
      </c>
      <c r="AU275" s="77">
        <f>'3.ВС'!AU285</f>
        <v>0</v>
      </c>
      <c r="AV275" s="77">
        <f>'3.ВС'!AV285</f>
        <v>0</v>
      </c>
      <c r="AW275" s="77">
        <f>'3.ВС'!AW285</f>
        <v>0</v>
      </c>
      <c r="AX275" s="77">
        <f>'3.ВС'!AX285</f>
        <v>0</v>
      </c>
      <c r="AY275" s="77">
        <f>'3.ВС'!AY285</f>
        <v>0</v>
      </c>
      <c r="AZ275" s="77">
        <f>'3.ВС'!AZ285</f>
        <v>0</v>
      </c>
      <c r="BA275" s="77">
        <f>'3.ВС'!BA285</f>
        <v>0</v>
      </c>
      <c r="BB275" s="103">
        <v>0</v>
      </c>
      <c r="BC275" s="103">
        <v>0</v>
      </c>
    </row>
    <row r="276" spans="1:55" s="11" customFormat="1" ht="135" hidden="1" x14ac:dyDescent="0.25">
      <c r="A276" s="148" t="s">
        <v>546</v>
      </c>
      <c r="B276" s="74">
        <v>51</v>
      </c>
      <c r="C276" s="12">
        <v>4</v>
      </c>
      <c r="D276" s="62" t="s">
        <v>769</v>
      </c>
      <c r="E276" s="12">
        <v>851</v>
      </c>
      <c r="F276" s="63" t="s">
        <v>511</v>
      </c>
      <c r="G276" s="63" t="s">
        <v>399</v>
      </c>
      <c r="H276" s="63" t="s">
        <v>773</v>
      </c>
      <c r="I276" s="63"/>
      <c r="J276" s="77">
        <f t="shared" ref="J276:BA276" si="163">J277+J279</f>
        <v>268000</v>
      </c>
      <c r="K276" s="77">
        <f t="shared" si="163"/>
        <v>0</v>
      </c>
      <c r="L276" s="77">
        <f t="shared" si="163"/>
        <v>0</v>
      </c>
      <c r="M276" s="77">
        <f t="shared" si="163"/>
        <v>268000</v>
      </c>
      <c r="N276" s="77">
        <f t="shared" si="163"/>
        <v>0</v>
      </c>
      <c r="O276" s="77">
        <f t="shared" si="163"/>
        <v>0</v>
      </c>
      <c r="P276" s="77">
        <f t="shared" si="163"/>
        <v>0</v>
      </c>
      <c r="Q276" s="77">
        <f t="shared" si="163"/>
        <v>0</v>
      </c>
      <c r="R276" s="77">
        <f t="shared" si="163"/>
        <v>268000</v>
      </c>
      <c r="S276" s="77">
        <f t="shared" si="163"/>
        <v>0</v>
      </c>
      <c r="T276" s="77">
        <f t="shared" si="163"/>
        <v>0</v>
      </c>
      <c r="U276" s="77">
        <f t="shared" si="163"/>
        <v>268000</v>
      </c>
      <c r="V276" s="77">
        <f t="shared" si="163"/>
        <v>0</v>
      </c>
      <c r="W276" s="77">
        <f t="shared" si="163"/>
        <v>0</v>
      </c>
      <c r="X276" s="77">
        <f t="shared" si="163"/>
        <v>0</v>
      </c>
      <c r="Y276" s="77">
        <f t="shared" si="163"/>
        <v>0</v>
      </c>
      <c r="Z276" s="77">
        <f t="shared" si="163"/>
        <v>268000</v>
      </c>
      <c r="AA276" s="77">
        <f t="shared" si="163"/>
        <v>0</v>
      </c>
      <c r="AB276" s="77">
        <f t="shared" si="163"/>
        <v>0</v>
      </c>
      <c r="AC276" s="77">
        <f t="shared" si="163"/>
        <v>268000</v>
      </c>
      <c r="AD276" s="77">
        <f t="shared" si="163"/>
        <v>268000</v>
      </c>
      <c r="AE276" s="77">
        <f t="shared" si="163"/>
        <v>0</v>
      </c>
      <c r="AF276" s="77">
        <f t="shared" si="163"/>
        <v>0</v>
      </c>
      <c r="AG276" s="77">
        <f t="shared" si="163"/>
        <v>268000</v>
      </c>
      <c r="AH276" s="77">
        <f t="shared" si="163"/>
        <v>0</v>
      </c>
      <c r="AI276" s="77">
        <f t="shared" si="163"/>
        <v>0</v>
      </c>
      <c r="AJ276" s="77">
        <f t="shared" si="163"/>
        <v>0</v>
      </c>
      <c r="AK276" s="77">
        <f t="shared" si="163"/>
        <v>0</v>
      </c>
      <c r="AL276" s="77">
        <f t="shared" si="163"/>
        <v>268000</v>
      </c>
      <c r="AM276" s="77">
        <f t="shared" si="163"/>
        <v>0</v>
      </c>
      <c r="AN276" s="77">
        <f t="shared" si="163"/>
        <v>0</v>
      </c>
      <c r="AO276" s="77">
        <f t="shared" si="163"/>
        <v>268000</v>
      </c>
      <c r="AP276" s="77">
        <f t="shared" si="163"/>
        <v>268000</v>
      </c>
      <c r="AQ276" s="77">
        <f t="shared" si="163"/>
        <v>0</v>
      </c>
      <c r="AR276" s="77">
        <f t="shared" si="163"/>
        <v>0</v>
      </c>
      <c r="AS276" s="77">
        <f t="shared" si="163"/>
        <v>268000</v>
      </c>
      <c r="AT276" s="77">
        <f t="shared" si="163"/>
        <v>0</v>
      </c>
      <c r="AU276" s="77">
        <f t="shared" si="163"/>
        <v>0</v>
      </c>
      <c r="AV276" s="77">
        <f t="shared" si="163"/>
        <v>0</v>
      </c>
      <c r="AW276" s="77">
        <f t="shared" si="163"/>
        <v>0</v>
      </c>
      <c r="AX276" s="77">
        <f t="shared" si="163"/>
        <v>268000</v>
      </c>
      <c r="AY276" s="77">
        <f t="shared" si="163"/>
        <v>0</v>
      </c>
      <c r="AZ276" s="77">
        <f t="shared" si="163"/>
        <v>0</v>
      </c>
      <c r="BA276" s="77">
        <f t="shared" si="163"/>
        <v>268000</v>
      </c>
      <c r="BB276" s="103">
        <v>0</v>
      </c>
      <c r="BC276" s="103">
        <v>0</v>
      </c>
    </row>
    <row r="277" spans="1:55" s="11" customFormat="1" ht="75" hidden="1" x14ac:dyDescent="0.25">
      <c r="A277" s="15" t="s">
        <v>333</v>
      </c>
      <c r="B277" s="74">
        <v>51</v>
      </c>
      <c r="C277" s="12">
        <v>4</v>
      </c>
      <c r="D277" s="63" t="s">
        <v>769</v>
      </c>
      <c r="E277" s="12">
        <v>851</v>
      </c>
      <c r="F277" s="63" t="s">
        <v>511</v>
      </c>
      <c r="G277" s="63" t="s">
        <v>399</v>
      </c>
      <c r="H277" s="63" t="s">
        <v>773</v>
      </c>
      <c r="I277" s="63" t="s">
        <v>334</v>
      </c>
      <c r="J277" s="77">
        <f t="shared" si="159"/>
        <v>71000</v>
      </c>
      <c r="K277" s="77">
        <f t="shared" si="159"/>
        <v>0</v>
      </c>
      <c r="L277" s="77">
        <f t="shared" si="159"/>
        <v>0</v>
      </c>
      <c r="M277" s="77">
        <f t="shared" si="159"/>
        <v>71000</v>
      </c>
      <c r="N277" s="77">
        <f t="shared" si="159"/>
        <v>0</v>
      </c>
      <c r="O277" s="77">
        <f t="shared" si="159"/>
        <v>0</v>
      </c>
      <c r="P277" s="77">
        <f t="shared" si="159"/>
        <v>0</v>
      </c>
      <c r="Q277" s="77">
        <f t="shared" si="159"/>
        <v>0</v>
      </c>
      <c r="R277" s="77">
        <f t="shared" si="159"/>
        <v>71000</v>
      </c>
      <c r="S277" s="77">
        <f t="shared" si="159"/>
        <v>0</v>
      </c>
      <c r="T277" s="77">
        <f t="shared" si="159"/>
        <v>0</v>
      </c>
      <c r="U277" s="77">
        <f t="shared" si="159"/>
        <v>71000</v>
      </c>
      <c r="V277" s="77">
        <f t="shared" si="159"/>
        <v>0</v>
      </c>
      <c r="W277" s="77">
        <f t="shared" si="159"/>
        <v>0</v>
      </c>
      <c r="X277" s="77">
        <f t="shared" si="159"/>
        <v>0</v>
      </c>
      <c r="Y277" s="77">
        <f t="shared" si="159"/>
        <v>0</v>
      </c>
      <c r="Z277" s="77">
        <f t="shared" si="159"/>
        <v>71000</v>
      </c>
      <c r="AA277" s="77">
        <f t="shared" si="159"/>
        <v>0</v>
      </c>
      <c r="AB277" s="77">
        <f t="shared" si="159"/>
        <v>0</v>
      </c>
      <c r="AC277" s="77">
        <f t="shared" si="159"/>
        <v>71000</v>
      </c>
      <c r="AD277" s="77">
        <f t="shared" si="159"/>
        <v>71000</v>
      </c>
      <c r="AE277" s="77">
        <f t="shared" si="159"/>
        <v>0</v>
      </c>
      <c r="AF277" s="77">
        <f t="shared" si="159"/>
        <v>0</v>
      </c>
      <c r="AG277" s="77">
        <f t="shared" si="159"/>
        <v>71000</v>
      </c>
      <c r="AH277" s="77">
        <f t="shared" si="159"/>
        <v>0</v>
      </c>
      <c r="AI277" s="77">
        <f t="shared" si="159"/>
        <v>0</v>
      </c>
      <c r="AJ277" s="77">
        <f t="shared" si="159"/>
        <v>0</v>
      </c>
      <c r="AK277" s="77">
        <f t="shared" si="159"/>
        <v>0</v>
      </c>
      <c r="AL277" s="77">
        <f t="shared" si="159"/>
        <v>71000</v>
      </c>
      <c r="AM277" s="77">
        <f t="shared" si="159"/>
        <v>0</v>
      </c>
      <c r="AN277" s="77">
        <f t="shared" si="159"/>
        <v>0</v>
      </c>
      <c r="AO277" s="77">
        <f t="shared" si="159"/>
        <v>71000</v>
      </c>
      <c r="AP277" s="77">
        <f t="shared" si="159"/>
        <v>71000</v>
      </c>
      <c r="AQ277" s="77">
        <f t="shared" si="159"/>
        <v>0</v>
      </c>
      <c r="AR277" s="77">
        <f t="shared" si="159"/>
        <v>0</v>
      </c>
      <c r="AS277" s="77">
        <f t="shared" si="159"/>
        <v>71000</v>
      </c>
      <c r="AT277" s="77">
        <f t="shared" si="160"/>
        <v>0</v>
      </c>
      <c r="AU277" s="77">
        <f t="shared" si="160"/>
        <v>0</v>
      </c>
      <c r="AV277" s="77">
        <f t="shared" si="160"/>
        <v>0</v>
      </c>
      <c r="AW277" s="77">
        <f t="shared" si="160"/>
        <v>0</v>
      </c>
      <c r="AX277" s="77">
        <f t="shared" si="160"/>
        <v>71000</v>
      </c>
      <c r="AY277" s="77">
        <f t="shared" si="160"/>
        <v>0</v>
      </c>
      <c r="AZ277" s="77">
        <f t="shared" si="160"/>
        <v>0</v>
      </c>
      <c r="BA277" s="77">
        <f t="shared" si="160"/>
        <v>71000</v>
      </c>
      <c r="BB277" s="103">
        <v>0</v>
      </c>
      <c r="BC277" s="103">
        <v>0</v>
      </c>
    </row>
    <row r="278" spans="1:55" s="11" customFormat="1" ht="30" hidden="1" x14ac:dyDescent="0.25">
      <c r="A278" s="27" t="s">
        <v>409</v>
      </c>
      <c r="B278" s="74">
        <v>51</v>
      </c>
      <c r="C278" s="12">
        <v>4</v>
      </c>
      <c r="D278" s="62" t="s">
        <v>769</v>
      </c>
      <c r="E278" s="12">
        <v>851</v>
      </c>
      <c r="F278" s="63" t="s">
        <v>511</v>
      </c>
      <c r="G278" s="63" t="s">
        <v>399</v>
      </c>
      <c r="H278" s="63" t="s">
        <v>773</v>
      </c>
      <c r="I278" s="63" t="s">
        <v>410</v>
      </c>
      <c r="J278" s="77">
        <f>'3.ВС'!J288</f>
        <v>71000</v>
      </c>
      <c r="K278" s="77">
        <f>'3.ВС'!K288</f>
        <v>0</v>
      </c>
      <c r="L278" s="77">
        <f>'3.ВС'!L288</f>
        <v>0</v>
      </c>
      <c r="M278" s="77">
        <f>'3.ВС'!M288</f>
        <v>71000</v>
      </c>
      <c r="N278" s="77">
        <f>'3.ВС'!N288</f>
        <v>0</v>
      </c>
      <c r="O278" s="77">
        <f>'3.ВС'!O288</f>
        <v>0</v>
      </c>
      <c r="P278" s="77">
        <f>'3.ВС'!P288</f>
        <v>0</v>
      </c>
      <c r="Q278" s="77">
        <f>'3.ВС'!Q288</f>
        <v>0</v>
      </c>
      <c r="R278" s="77">
        <f>'3.ВС'!R288</f>
        <v>71000</v>
      </c>
      <c r="S278" s="77">
        <f>'3.ВС'!S288</f>
        <v>0</v>
      </c>
      <c r="T278" s="77">
        <f>'3.ВС'!T288</f>
        <v>0</v>
      </c>
      <c r="U278" s="77">
        <f>'3.ВС'!U288</f>
        <v>71000</v>
      </c>
      <c r="V278" s="77">
        <f>'3.ВС'!V288</f>
        <v>0</v>
      </c>
      <c r="W278" s="77">
        <f>'3.ВС'!W288</f>
        <v>0</v>
      </c>
      <c r="X278" s="77">
        <f>'3.ВС'!X288</f>
        <v>0</v>
      </c>
      <c r="Y278" s="77">
        <f>'3.ВС'!Y288</f>
        <v>0</v>
      </c>
      <c r="Z278" s="77">
        <f>'3.ВС'!Z288</f>
        <v>71000</v>
      </c>
      <c r="AA278" s="77">
        <f>'3.ВС'!AA288</f>
        <v>0</v>
      </c>
      <c r="AB278" s="77">
        <f>'3.ВС'!AB288</f>
        <v>0</v>
      </c>
      <c r="AC278" s="77">
        <f>'3.ВС'!AC288</f>
        <v>71000</v>
      </c>
      <c r="AD278" s="77">
        <f>'3.ВС'!AD288</f>
        <v>71000</v>
      </c>
      <c r="AE278" s="77">
        <f>'3.ВС'!AE288</f>
        <v>0</v>
      </c>
      <c r="AF278" s="77">
        <f>'3.ВС'!AF288</f>
        <v>0</v>
      </c>
      <c r="AG278" s="77">
        <f>'3.ВС'!AG288</f>
        <v>71000</v>
      </c>
      <c r="AH278" s="77">
        <f>'3.ВС'!AH288</f>
        <v>0</v>
      </c>
      <c r="AI278" s="77">
        <f>'3.ВС'!AI288</f>
        <v>0</v>
      </c>
      <c r="AJ278" s="77">
        <f>'3.ВС'!AJ288</f>
        <v>0</v>
      </c>
      <c r="AK278" s="77">
        <f>'3.ВС'!AK288</f>
        <v>0</v>
      </c>
      <c r="AL278" s="77">
        <f>'3.ВС'!AL288</f>
        <v>71000</v>
      </c>
      <c r="AM278" s="77">
        <f>'3.ВС'!AM288</f>
        <v>0</v>
      </c>
      <c r="AN278" s="77">
        <f>'3.ВС'!AN288</f>
        <v>0</v>
      </c>
      <c r="AO278" s="77">
        <f>'3.ВС'!AO288</f>
        <v>71000</v>
      </c>
      <c r="AP278" s="77">
        <f>'3.ВС'!AP288</f>
        <v>71000</v>
      </c>
      <c r="AQ278" s="77">
        <f>'3.ВС'!AQ288</f>
        <v>0</v>
      </c>
      <c r="AR278" s="77">
        <f>'3.ВС'!AR288</f>
        <v>0</v>
      </c>
      <c r="AS278" s="77">
        <f>'3.ВС'!AS288</f>
        <v>71000</v>
      </c>
      <c r="AT278" s="77">
        <f>'3.ВС'!AT288</f>
        <v>0</v>
      </c>
      <c r="AU278" s="77">
        <f>'3.ВС'!AU288</f>
        <v>0</v>
      </c>
      <c r="AV278" s="77">
        <f>'3.ВС'!AV288</f>
        <v>0</v>
      </c>
      <c r="AW278" s="77">
        <f>'3.ВС'!AW288</f>
        <v>0</v>
      </c>
      <c r="AX278" s="77">
        <f>'3.ВС'!AX288</f>
        <v>71000</v>
      </c>
      <c r="AY278" s="77">
        <f>'3.ВС'!AY288</f>
        <v>0</v>
      </c>
      <c r="AZ278" s="77">
        <f>'3.ВС'!AZ288</f>
        <v>0</v>
      </c>
      <c r="BA278" s="77">
        <f>'3.ВС'!BA288</f>
        <v>71000</v>
      </c>
      <c r="BB278" s="103">
        <v>0</v>
      </c>
      <c r="BC278" s="103">
        <v>0</v>
      </c>
    </row>
    <row r="279" spans="1:55" s="11" customFormat="1" ht="30" hidden="1" x14ac:dyDescent="0.25">
      <c r="A279" s="27" t="s">
        <v>337</v>
      </c>
      <c r="B279" s="74">
        <v>51</v>
      </c>
      <c r="C279" s="12">
        <v>4</v>
      </c>
      <c r="D279" s="63" t="s">
        <v>769</v>
      </c>
      <c r="E279" s="12">
        <v>851</v>
      </c>
      <c r="F279" s="63" t="s">
        <v>511</v>
      </c>
      <c r="G279" s="63" t="s">
        <v>399</v>
      </c>
      <c r="H279" s="63" t="s">
        <v>773</v>
      </c>
      <c r="I279" s="63" t="s">
        <v>338</v>
      </c>
      <c r="J279" s="77">
        <f t="shared" si="159"/>
        <v>197000</v>
      </c>
      <c r="K279" s="77">
        <f t="shared" si="159"/>
        <v>0</v>
      </c>
      <c r="L279" s="77">
        <f t="shared" si="159"/>
        <v>0</v>
      </c>
      <c r="M279" s="77">
        <f t="shared" si="159"/>
        <v>197000</v>
      </c>
      <c r="N279" s="77">
        <f t="shared" si="159"/>
        <v>0</v>
      </c>
      <c r="O279" s="77">
        <f t="shared" si="159"/>
        <v>0</v>
      </c>
      <c r="P279" s="77">
        <f t="shared" si="159"/>
        <v>0</v>
      </c>
      <c r="Q279" s="77">
        <f t="shared" si="159"/>
        <v>0</v>
      </c>
      <c r="R279" s="77">
        <f t="shared" si="159"/>
        <v>197000</v>
      </c>
      <c r="S279" s="77">
        <f t="shared" si="159"/>
        <v>0</v>
      </c>
      <c r="T279" s="77">
        <f t="shared" si="159"/>
        <v>0</v>
      </c>
      <c r="U279" s="77">
        <f t="shared" si="159"/>
        <v>197000</v>
      </c>
      <c r="V279" s="77">
        <f t="shared" si="159"/>
        <v>0</v>
      </c>
      <c r="W279" s="77">
        <f t="shared" si="159"/>
        <v>0</v>
      </c>
      <c r="X279" s="77">
        <f t="shared" si="159"/>
        <v>0</v>
      </c>
      <c r="Y279" s="77">
        <f t="shared" si="159"/>
        <v>0</v>
      </c>
      <c r="Z279" s="77">
        <f t="shared" si="159"/>
        <v>197000</v>
      </c>
      <c r="AA279" s="77">
        <f t="shared" si="159"/>
        <v>0</v>
      </c>
      <c r="AB279" s="77">
        <f t="shared" si="159"/>
        <v>0</v>
      </c>
      <c r="AC279" s="77">
        <f t="shared" si="159"/>
        <v>197000</v>
      </c>
      <c r="AD279" s="77">
        <f t="shared" si="159"/>
        <v>197000</v>
      </c>
      <c r="AE279" s="77">
        <f t="shared" si="159"/>
        <v>0</v>
      </c>
      <c r="AF279" s="77">
        <f t="shared" si="159"/>
        <v>0</v>
      </c>
      <c r="AG279" s="77">
        <f t="shared" si="159"/>
        <v>197000</v>
      </c>
      <c r="AH279" s="77">
        <f t="shared" si="159"/>
        <v>0</v>
      </c>
      <c r="AI279" s="77">
        <f t="shared" si="159"/>
        <v>0</v>
      </c>
      <c r="AJ279" s="77">
        <f t="shared" si="159"/>
        <v>0</v>
      </c>
      <c r="AK279" s="77">
        <f t="shared" si="159"/>
        <v>0</v>
      </c>
      <c r="AL279" s="77">
        <f t="shared" si="159"/>
        <v>197000</v>
      </c>
      <c r="AM279" s="77">
        <f t="shared" si="159"/>
        <v>0</v>
      </c>
      <c r="AN279" s="77">
        <f t="shared" si="159"/>
        <v>0</v>
      </c>
      <c r="AO279" s="77">
        <f t="shared" si="159"/>
        <v>197000</v>
      </c>
      <c r="AP279" s="77">
        <f t="shared" si="159"/>
        <v>197000</v>
      </c>
      <c r="AQ279" s="77">
        <f t="shared" si="159"/>
        <v>0</v>
      </c>
      <c r="AR279" s="77">
        <f t="shared" si="159"/>
        <v>0</v>
      </c>
      <c r="AS279" s="77">
        <f t="shared" si="159"/>
        <v>197000</v>
      </c>
      <c r="AT279" s="77">
        <f t="shared" si="160"/>
        <v>0</v>
      </c>
      <c r="AU279" s="77">
        <f t="shared" si="160"/>
        <v>0</v>
      </c>
      <c r="AV279" s="77">
        <f t="shared" si="160"/>
        <v>0</v>
      </c>
      <c r="AW279" s="77">
        <f t="shared" si="160"/>
        <v>0</v>
      </c>
      <c r="AX279" s="77">
        <f t="shared" si="160"/>
        <v>197000</v>
      </c>
      <c r="AY279" s="77">
        <f t="shared" si="160"/>
        <v>0</v>
      </c>
      <c r="AZ279" s="77">
        <f t="shared" si="160"/>
        <v>0</v>
      </c>
      <c r="BA279" s="77">
        <f t="shared" si="160"/>
        <v>197000</v>
      </c>
      <c r="BB279" s="103">
        <v>0</v>
      </c>
      <c r="BC279" s="103">
        <v>0</v>
      </c>
    </row>
    <row r="280" spans="1:55" s="120" customFormat="1" ht="45" hidden="1" x14ac:dyDescent="0.25">
      <c r="A280" s="27" t="s">
        <v>339</v>
      </c>
      <c r="B280" s="74">
        <v>51</v>
      </c>
      <c r="C280" s="12">
        <v>4</v>
      </c>
      <c r="D280" s="63" t="s">
        <v>769</v>
      </c>
      <c r="E280" s="12">
        <v>851</v>
      </c>
      <c r="F280" s="63" t="s">
        <v>511</v>
      </c>
      <c r="G280" s="63" t="s">
        <v>399</v>
      </c>
      <c r="H280" s="63" t="s">
        <v>773</v>
      </c>
      <c r="I280" s="63" t="s">
        <v>340</v>
      </c>
      <c r="J280" s="77">
        <f>'3.ВС'!J290</f>
        <v>197000</v>
      </c>
      <c r="K280" s="77">
        <f>'3.ВС'!K290</f>
        <v>0</v>
      </c>
      <c r="L280" s="77">
        <f>'3.ВС'!L290</f>
        <v>0</v>
      </c>
      <c r="M280" s="77">
        <f>'3.ВС'!M290</f>
        <v>197000</v>
      </c>
      <c r="N280" s="77">
        <f>'3.ВС'!N290</f>
        <v>0</v>
      </c>
      <c r="O280" s="77">
        <f>'3.ВС'!O290</f>
        <v>0</v>
      </c>
      <c r="P280" s="77">
        <f>'3.ВС'!P290</f>
        <v>0</v>
      </c>
      <c r="Q280" s="77">
        <f>'3.ВС'!Q290</f>
        <v>0</v>
      </c>
      <c r="R280" s="77">
        <f>'3.ВС'!R290</f>
        <v>197000</v>
      </c>
      <c r="S280" s="77">
        <f>'3.ВС'!S290</f>
        <v>0</v>
      </c>
      <c r="T280" s="77">
        <f>'3.ВС'!T290</f>
        <v>0</v>
      </c>
      <c r="U280" s="77">
        <f>'3.ВС'!U290</f>
        <v>197000</v>
      </c>
      <c r="V280" s="77">
        <f>'3.ВС'!V290</f>
        <v>0</v>
      </c>
      <c r="W280" s="77">
        <f>'3.ВС'!W290</f>
        <v>0</v>
      </c>
      <c r="X280" s="77">
        <f>'3.ВС'!X290</f>
        <v>0</v>
      </c>
      <c r="Y280" s="77">
        <f>'3.ВС'!Y290</f>
        <v>0</v>
      </c>
      <c r="Z280" s="77">
        <f>'3.ВС'!Z290</f>
        <v>197000</v>
      </c>
      <c r="AA280" s="77">
        <f>'3.ВС'!AA290</f>
        <v>0</v>
      </c>
      <c r="AB280" s="77">
        <f>'3.ВС'!AB290</f>
        <v>0</v>
      </c>
      <c r="AC280" s="77">
        <f>'3.ВС'!AC290</f>
        <v>197000</v>
      </c>
      <c r="AD280" s="77">
        <f>'3.ВС'!AD290</f>
        <v>197000</v>
      </c>
      <c r="AE280" s="77">
        <f>'3.ВС'!AE290</f>
        <v>0</v>
      </c>
      <c r="AF280" s="77">
        <f>'3.ВС'!AF290</f>
        <v>0</v>
      </c>
      <c r="AG280" s="77">
        <f>'3.ВС'!AG290</f>
        <v>197000</v>
      </c>
      <c r="AH280" s="77">
        <f>'3.ВС'!AH290</f>
        <v>0</v>
      </c>
      <c r="AI280" s="77">
        <f>'3.ВС'!AI290</f>
        <v>0</v>
      </c>
      <c r="AJ280" s="77">
        <f>'3.ВС'!AJ290</f>
        <v>0</v>
      </c>
      <c r="AK280" s="77">
        <f>'3.ВС'!AK290</f>
        <v>0</v>
      </c>
      <c r="AL280" s="77">
        <f>'3.ВС'!AL290</f>
        <v>197000</v>
      </c>
      <c r="AM280" s="77">
        <f>'3.ВС'!AM290</f>
        <v>0</v>
      </c>
      <c r="AN280" s="77">
        <f>'3.ВС'!AN290</f>
        <v>0</v>
      </c>
      <c r="AO280" s="77">
        <f>'3.ВС'!AO290</f>
        <v>197000</v>
      </c>
      <c r="AP280" s="77">
        <f>'3.ВС'!AP290</f>
        <v>197000</v>
      </c>
      <c r="AQ280" s="77">
        <f>'3.ВС'!AQ290</f>
        <v>0</v>
      </c>
      <c r="AR280" s="77">
        <f>'3.ВС'!AR290</f>
        <v>0</v>
      </c>
      <c r="AS280" s="77">
        <f>'3.ВС'!AS290</f>
        <v>197000</v>
      </c>
      <c r="AT280" s="77">
        <f>'3.ВС'!AT290</f>
        <v>0</v>
      </c>
      <c r="AU280" s="77">
        <f>'3.ВС'!AU290</f>
        <v>0</v>
      </c>
      <c r="AV280" s="77">
        <f>'3.ВС'!AV290</f>
        <v>0</v>
      </c>
      <c r="AW280" s="77">
        <f>'3.ВС'!AW290</f>
        <v>0</v>
      </c>
      <c r="AX280" s="77">
        <f>'3.ВС'!AX290</f>
        <v>197000</v>
      </c>
      <c r="AY280" s="77">
        <f>'3.ВС'!AY290</f>
        <v>0</v>
      </c>
      <c r="AZ280" s="77">
        <f>'3.ВС'!AZ290</f>
        <v>0</v>
      </c>
      <c r="BA280" s="77">
        <f>'3.ВС'!BA290</f>
        <v>197000</v>
      </c>
      <c r="BB280" s="103">
        <v>0</v>
      </c>
      <c r="BC280" s="103">
        <v>0</v>
      </c>
    </row>
    <row r="281" spans="1:55" s="120" customFormat="1" hidden="1" x14ac:dyDescent="0.25">
      <c r="A281" s="146" t="s">
        <v>774</v>
      </c>
      <c r="B281" s="74">
        <v>51</v>
      </c>
      <c r="C281" s="12">
        <v>4</v>
      </c>
      <c r="D281" s="63" t="s">
        <v>775</v>
      </c>
      <c r="E281" s="12"/>
      <c r="F281" s="63"/>
      <c r="G281" s="63"/>
      <c r="H281" s="63"/>
      <c r="I281" s="63"/>
      <c r="J281" s="77">
        <f t="shared" ref="J281:AT284" si="164">J282</f>
        <v>0</v>
      </c>
      <c r="K281" s="77">
        <f t="shared" si="164"/>
        <v>0</v>
      </c>
      <c r="L281" s="77">
        <f t="shared" si="164"/>
        <v>0</v>
      </c>
      <c r="M281" s="77">
        <f t="shared" si="164"/>
        <v>0</v>
      </c>
      <c r="N281" s="77">
        <f t="shared" si="164"/>
        <v>0</v>
      </c>
      <c r="O281" s="77">
        <f t="shared" si="164"/>
        <v>0</v>
      </c>
      <c r="P281" s="77">
        <f t="shared" si="164"/>
        <v>0</v>
      </c>
      <c r="Q281" s="77">
        <f t="shared" si="164"/>
        <v>0</v>
      </c>
      <c r="R281" s="77">
        <f t="shared" si="164"/>
        <v>0</v>
      </c>
      <c r="S281" s="77">
        <f t="shared" si="164"/>
        <v>0</v>
      </c>
      <c r="T281" s="77">
        <f t="shared" si="164"/>
        <v>0</v>
      </c>
      <c r="U281" s="77">
        <f t="shared" si="164"/>
        <v>0</v>
      </c>
      <c r="V281" s="77">
        <f t="shared" si="164"/>
        <v>0</v>
      </c>
      <c r="W281" s="77">
        <f t="shared" si="164"/>
        <v>0</v>
      </c>
      <c r="X281" s="77">
        <f t="shared" si="164"/>
        <v>0</v>
      </c>
      <c r="Y281" s="77">
        <f t="shared" si="164"/>
        <v>0</v>
      </c>
      <c r="Z281" s="77">
        <f t="shared" si="164"/>
        <v>0</v>
      </c>
      <c r="AA281" s="77">
        <f t="shared" si="164"/>
        <v>0</v>
      </c>
      <c r="AB281" s="77">
        <f t="shared" si="164"/>
        <v>0</v>
      </c>
      <c r="AC281" s="77">
        <f t="shared" si="164"/>
        <v>0</v>
      </c>
      <c r="AD281" s="77">
        <f t="shared" si="164"/>
        <v>0</v>
      </c>
      <c r="AE281" s="77">
        <f t="shared" si="164"/>
        <v>0</v>
      </c>
      <c r="AF281" s="77">
        <f t="shared" si="164"/>
        <v>0</v>
      </c>
      <c r="AG281" s="77">
        <f t="shared" si="164"/>
        <v>0</v>
      </c>
      <c r="AH281" s="77">
        <f t="shared" si="164"/>
        <v>0</v>
      </c>
      <c r="AI281" s="77">
        <f t="shared" si="164"/>
        <v>0</v>
      </c>
      <c r="AJ281" s="77">
        <f t="shared" si="164"/>
        <v>0</v>
      </c>
      <c r="AK281" s="77">
        <f t="shared" si="164"/>
        <v>0</v>
      </c>
      <c r="AL281" s="77">
        <f t="shared" si="164"/>
        <v>0</v>
      </c>
      <c r="AM281" s="77">
        <f t="shared" si="164"/>
        <v>0</v>
      </c>
      <c r="AN281" s="77">
        <f t="shared" si="164"/>
        <v>0</v>
      </c>
      <c r="AO281" s="77">
        <f t="shared" si="164"/>
        <v>0</v>
      </c>
      <c r="AP281" s="77">
        <f t="shared" si="164"/>
        <v>0</v>
      </c>
      <c r="AQ281" s="77">
        <f t="shared" si="164"/>
        <v>0</v>
      </c>
      <c r="AR281" s="77">
        <f t="shared" si="164"/>
        <v>0</v>
      </c>
      <c r="AS281" s="77">
        <f t="shared" si="164"/>
        <v>0</v>
      </c>
      <c r="AT281" s="77">
        <f t="shared" si="164"/>
        <v>0</v>
      </c>
      <c r="AU281" s="77">
        <f t="shared" ref="AT281:BA284" si="165">AU282</f>
        <v>0</v>
      </c>
      <c r="AV281" s="77">
        <f t="shared" si="165"/>
        <v>0</v>
      </c>
      <c r="AW281" s="77">
        <f t="shared" si="165"/>
        <v>0</v>
      </c>
      <c r="AX281" s="77">
        <f t="shared" si="165"/>
        <v>0</v>
      </c>
      <c r="AY281" s="77">
        <f t="shared" si="165"/>
        <v>0</v>
      </c>
      <c r="AZ281" s="77">
        <f t="shared" si="165"/>
        <v>0</v>
      </c>
      <c r="BA281" s="77">
        <f t="shared" si="165"/>
        <v>0</v>
      </c>
      <c r="BB281" s="103">
        <v>0</v>
      </c>
      <c r="BC281" s="103">
        <v>0</v>
      </c>
    </row>
    <row r="282" spans="1:55" s="120" customFormat="1" hidden="1" x14ac:dyDescent="0.25">
      <c r="A282" s="148" t="s">
        <v>325</v>
      </c>
      <c r="B282" s="12">
        <v>51</v>
      </c>
      <c r="C282" s="12">
        <v>4</v>
      </c>
      <c r="D282" s="63" t="s">
        <v>775</v>
      </c>
      <c r="E282" s="12">
        <v>851</v>
      </c>
      <c r="F282" s="63"/>
      <c r="G282" s="63"/>
      <c r="H282" s="63"/>
      <c r="I282" s="63"/>
      <c r="J282" s="77">
        <f t="shared" si="164"/>
        <v>0</v>
      </c>
      <c r="K282" s="77">
        <f t="shared" si="164"/>
        <v>0</v>
      </c>
      <c r="L282" s="77">
        <f t="shared" si="164"/>
        <v>0</v>
      </c>
      <c r="M282" s="77">
        <f t="shared" si="164"/>
        <v>0</v>
      </c>
      <c r="N282" s="77">
        <f t="shared" si="164"/>
        <v>0</v>
      </c>
      <c r="O282" s="77">
        <f t="shared" si="164"/>
        <v>0</v>
      </c>
      <c r="P282" s="77">
        <f t="shared" si="164"/>
        <v>0</v>
      </c>
      <c r="Q282" s="77">
        <f t="shared" si="164"/>
        <v>0</v>
      </c>
      <c r="R282" s="77">
        <f t="shared" si="164"/>
        <v>0</v>
      </c>
      <c r="S282" s="77">
        <f t="shared" si="164"/>
        <v>0</v>
      </c>
      <c r="T282" s="77">
        <f t="shared" si="164"/>
        <v>0</v>
      </c>
      <c r="U282" s="77">
        <f t="shared" si="164"/>
        <v>0</v>
      </c>
      <c r="V282" s="77">
        <f t="shared" si="164"/>
        <v>0</v>
      </c>
      <c r="W282" s="77">
        <f t="shared" si="164"/>
        <v>0</v>
      </c>
      <c r="X282" s="77">
        <f t="shared" si="164"/>
        <v>0</v>
      </c>
      <c r="Y282" s="77">
        <f t="shared" si="164"/>
        <v>0</v>
      </c>
      <c r="Z282" s="77">
        <f t="shared" si="164"/>
        <v>0</v>
      </c>
      <c r="AA282" s="77">
        <f t="shared" si="164"/>
        <v>0</v>
      </c>
      <c r="AB282" s="77">
        <f t="shared" si="164"/>
        <v>0</v>
      </c>
      <c r="AC282" s="77">
        <f t="shared" si="164"/>
        <v>0</v>
      </c>
      <c r="AD282" s="77">
        <f t="shared" si="164"/>
        <v>0</v>
      </c>
      <c r="AE282" s="77">
        <f t="shared" si="164"/>
        <v>0</v>
      </c>
      <c r="AF282" s="77">
        <f t="shared" si="164"/>
        <v>0</v>
      </c>
      <c r="AG282" s="77">
        <f t="shared" si="164"/>
        <v>0</v>
      </c>
      <c r="AH282" s="77">
        <f t="shared" si="164"/>
        <v>0</v>
      </c>
      <c r="AI282" s="77">
        <f t="shared" si="164"/>
        <v>0</v>
      </c>
      <c r="AJ282" s="77">
        <f t="shared" si="164"/>
        <v>0</v>
      </c>
      <c r="AK282" s="77">
        <f t="shared" si="164"/>
        <v>0</v>
      </c>
      <c r="AL282" s="77">
        <f t="shared" si="164"/>
        <v>0</v>
      </c>
      <c r="AM282" s="77">
        <f t="shared" si="164"/>
        <v>0</v>
      </c>
      <c r="AN282" s="77">
        <f t="shared" si="164"/>
        <v>0</v>
      </c>
      <c r="AO282" s="77">
        <f t="shared" si="164"/>
        <v>0</v>
      </c>
      <c r="AP282" s="77">
        <f t="shared" si="164"/>
        <v>0</v>
      </c>
      <c r="AQ282" s="77">
        <f t="shared" si="164"/>
        <v>0</v>
      </c>
      <c r="AR282" s="77">
        <f t="shared" si="164"/>
        <v>0</v>
      </c>
      <c r="AS282" s="77">
        <f t="shared" si="164"/>
        <v>0</v>
      </c>
      <c r="AT282" s="77">
        <f t="shared" si="165"/>
        <v>0</v>
      </c>
      <c r="AU282" s="77">
        <f t="shared" si="165"/>
        <v>0</v>
      </c>
      <c r="AV282" s="77">
        <f t="shared" si="165"/>
        <v>0</v>
      </c>
      <c r="AW282" s="77">
        <f t="shared" si="165"/>
        <v>0</v>
      </c>
      <c r="AX282" s="77">
        <f t="shared" si="165"/>
        <v>0</v>
      </c>
      <c r="AY282" s="77">
        <f t="shared" si="165"/>
        <v>0</v>
      </c>
      <c r="AZ282" s="77">
        <f t="shared" si="165"/>
        <v>0</v>
      </c>
      <c r="BA282" s="77">
        <f t="shared" si="165"/>
        <v>0</v>
      </c>
      <c r="BB282" s="103">
        <v>0</v>
      </c>
      <c r="BC282" s="103">
        <v>0</v>
      </c>
    </row>
    <row r="283" spans="1:55" s="120" customFormat="1" ht="30" hidden="1" x14ac:dyDescent="0.25">
      <c r="A283" s="146" t="s">
        <v>548</v>
      </c>
      <c r="B283" s="74">
        <v>51</v>
      </c>
      <c r="C283" s="12">
        <v>4</v>
      </c>
      <c r="D283" s="63" t="s">
        <v>775</v>
      </c>
      <c r="E283" s="12">
        <v>851</v>
      </c>
      <c r="F283" s="63"/>
      <c r="G283" s="63"/>
      <c r="H283" s="63" t="s">
        <v>776</v>
      </c>
      <c r="I283" s="63"/>
      <c r="J283" s="77">
        <f t="shared" si="164"/>
        <v>0</v>
      </c>
      <c r="K283" s="77">
        <f t="shared" si="164"/>
        <v>0</v>
      </c>
      <c r="L283" s="77">
        <f t="shared" si="164"/>
        <v>0</v>
      </c>
      <c r="M283" s="77">
        <f t="shared" si="164"/>
        <v>0</v>
      </c>
      <c r="N283" s="77">
        <f t="shared" si="164"/>
        <v>0</v>
      </c>
      <c r="O283" s="77">
        <f t="shared" si="164"/>
        <v>0</v>
      </c>
      <c r="P283" s="77">
        <f t="shared" si="164"/>
        <v>0</v>
      </c>
      <c r="Q283" s="77">
        <f t="shared" si="164"/>
        <v>0</v>
      </c>
      <c r="R283" s="77">
        <f t="shared" si="164"/>
        <v>0</v>
      </c>
      <c r="S283" s="77">
        <f t="shared" si="164"/>
        <v>0</v>
      </c>
      <c r="T283" s="77">
        <f t="shared" si="164"/>
        <v>0</v>
      </c>
      <c r="U283" s="77">
        <f t="shared" si="164"/>
        <v>0</v>
      </c>
      <c r="V283" s="77">
        <f t="shared" si="164"/>
        <v>0</v>
      </c>
      <c r="W283" s="77">
        <f t="shared" si="164"/>
        <v>0</v>
      </c>
      <c r="X283" s="77">
        <f t="shared" si="164"/>
        <v>0</v>
      </c>
      <c r="Y283" s="77">
        <f t="shared" si="164"/>
        <v>0</v>
      </c>
      <c r="Z283" s="77">
        <f t="shared" si="164"/>
        <v>0</v>
      </c>
      <c r="AA283" s="77">
        <f t="shared" si="164"/>
        <v>0</v>
      </c>
      <c r="AB283" s="77">
        <f t="shared" si="164"/>
        <v>0</v>
      </c>
      <c r="AC283" s="77">
        <f t="shared" si="164"/>
        <v>0</v>
      </c>
      <c r="AD283" s="77">
        <f t="shared" si="164"/>
        <v>0</v>
      </c>
      <c r="AE283" s="77">
        <f t="shared" si="164"/>
        <v>0</v>
      </c>
      <c r="AF283" s="77">
        <f t="shared" si="164"/>
        <v>0</v>
      </c>
      <c r="AG283" s="77">
        <f t="shared" si="164"/>
        <v>0</v>
      </c>
      <c r="AH283" s="77">
        <f t="shared" si="164"/>
        <v>0</v>
      </c>
      <c r="AI283" s="77">
        <f t="shared" si="164"/>
        <v>0</v>
      </c>
      <c r="AJ283" s="77">
        <f t="shared" si="164"/>
        <v>0</v>
      </c>
      <c r="AK283" s="77">
        <f t="shared" si="164"/>
        <v>0</v>
      </c>
      <c r="AL283" s="77">
        <f t="shared" si="164"/>
        <v>0</v>
      </c>
      <c r="AM283" s="77">
        <f t="shared" si="164"/>
        <v>0</v>
      </c>
      <c r="AN283" s="77">
        <f t="shared" si="164"/>
        <v>0</v>
      </c>
      <c r="AO283" s="77">
        <f t="shared" si="164"/>
        <v>0</v>
      </c>
      <c r="AP283" s="77">
        <f t="shared" si="164"/>
        <v>0</v>
      </c>
      <c r="AQ283" s="77">
        <f t="shared" si="164"/>
        <v>0</v>
      </c>
      <c r="AR283" s="77">
        <f t="shared" si="164"/>
        <v>0</v>
      </c>
      <c r="AS283" s="77">
        <f t="shared" si="164"/>
        <v>0</v>
      </c>
      <c r="AT283" s="77">
        <f t="shared" si="165"/>
        <v>0</v>
      </c>
      <c r="AU283" s="77">
        <f t="shared" si="165"/>
        <v>0</v>
      </c>
      <c r="AV283" s="77">
        <f t="shared" si="165"/>
        <v>0</v>
      </c>
      <c r="AW283" s="77">
        <f t="shared" si="165"/>
        <v>0</v>
      </c>
      <c r="AX283" s="77">
        <f t="shared" si="165"/>
        <v>0</v>
      </c>
      <c r="AY283" s="77">
        <f t="shared" si="165"/>
        <v>0</v>
      </c>
      <c r="AZ283" s="77">
        <f t="shared" si="165"/>
        <v>0</v>
      </c>
      <c r="BA283" s="77">
        <f t="shared" si="165"/>
        <v>0</v>
      </c>
      <c r="BB283" s="103">
        <v>0</v>
      </c>
      <c r="BC283" s="103">
        <v>0</v>
      </c>
    </row>
    <row r="284" spans="1:55" s="120" customFormat="1" ht="30" hidden="1" x14ac:dyDescent="0.25">
      <c r="A284" s="27" t="s">
        <v>337</v>
      </c>
      <c r="B284" s="74">
        <v>51</v>
      </c>
      <c r="C284" s="12">
        <v>4</v>
      </c>
      <c r="D284" s="63" t="s">
        <v>775</v>
      </c>
      <c r="E284" s="12">
        <v>851</v>
      </c>
      <c r="F284" s="63"/>
      <c r="G284" s="63"/>
      <c r="H284" s="63" t="s">
        <v>776</v>
      </c>
      <c r="I284" s="63" t="s">
        <v>338</v>
      </c>
      <c r="J284" s="77">
        <f t="shared" si="164"/>
        <v>0</v>
      </c>
      <c r="K284" s="77">
        <f t="shared" si="164"/>
        <v>0</v>
      </c>
      <c r="L284" s="77">
        <f t="shared" si="164"/>
        <v>0</v>
      </c>
      <c r="M284" s="77">
        <f t="shared" si="164"/>
        <v>0</v>
      </c>
      <c r="N284" s="77">
        <f t="shared" si="164"/>
        <v>0</v>
      </c>
      <c r="O284" s="77">
        <f t="shared" si="164"/>
        <v>0</v>
      </c>
      <c r="P284" s="77">
        <f t="shared" si="164"/>
        <v>0</v>
      </c>
      <c r="Q284" s="77">
        <f t="shared" si="164"/>
        <v>0</v>
      </c>
      <c r="R284" s="77">
        <f t="shared" si="164"/>
        <v>0</v>
      </c>
      <c r="S284" s="77">
        <f t="shared" si="164"/>
        <v>0</v>
      </c>
      <c r="T284" s="77">
        <f t="shared" si="164"/>
        <v>0</v>
      </c>
      <c r="U284" s="77">
        <f t="shared" si="164"/>
        <v>0</v>
      </c>
      <c r="V284" s="77">
        <f t="shared" si="164"/>
        <v>0</v>
      </c>
      <c r="W284" s="77">
        <f t="shared" si="164"/>
        <v>0</v>
      </c>
      <c r="X284" s="77">
        <f t="shared" si="164"/>
        <v>0</v>
      </c>
      <c r="Y284" s="77">
        <f t="shared" si="164"/>
        <v>0</v>
      </c>
      <c r="Z284" s="77">
        <f t="shared" si="164"/>
        <v>0</v>
      </c>
      <c r="AA284" s="77">
        <f t="shared" si="164"/>
        <v>0</v>
      </c>
      <c r="AB284" s="77">
        <f t="shared" si="164"/>
        <v>0</v>
      </c>
      <c r="AC284" s="77">
        <f t="shared" si="164"/>
        <v>0</v>
      </c>
      <c r="AD284" s="77">
        <f t="shared" si="164"/>
        <v>0</v>
      </c>
      <c r="AE284" s="77">
        <f t="shared" si="164"/>
        <v>0</v>
      </c>
      <c r="AF284" s="77">
        <f t="shared" si="164"/>
        <v>0</v>
      </c>
      <c r="AG284" s="77">
        <f t="shared" si="164"/>
        <v>0</v>
      </c>
      <c r="AH284" s="77">
        <f t="shared" si="164"/>
        <v>0</v>
      </c>
      <c r="AI284" s="77">
        <f t="shared" si="164"/>
        <v>0</v>
      </c>
      <c r="AJ284" s="77">
        <f t="shared" si="164"/>
        <v>0</v>
      </c>
      <c r="AK284" s="77">
        <f t="shared" si="164"/>
        <v>0</v>
      </c>
      <c r="AL284" s="77">
        <f t="shared" si="164"/>
        <v>0</v>
      </c>
      <c r="AM284" s="77">
        <f t="shared" si="164"/>
        <v>0</v>
      </c>
      <c r="AN284" s="77">
        <f t="shared" si="164"/>
        <v>0</v>
      </c>
      <c r="AO284" s="77">
        <f t="shared" si="164"/>
        <v>0</v>
      </c>
      <c r="AP284" s="77">
        <f t="shared" si="164"/>
        <v>0</v>
      </c>
      <c r="AQ284" s="77">
        <f t="shared" si="164"/>
        <v>0</v>
      </c>
      <c r="AR284" s="77">
        <f t="shared" si="164"/>
        <v>0</v>
      </c>
      <c r="AS284" s="77">
        <f t="shared" si="164"/>
        <v>0</v>
      </c>
      <c r="AT284" s="77">
        <f t="shared" si="165"/>
        <v>0</v>
      </c>
      <c r="AU284" s="77">
        <f t="shared" si="165"/>
        <v>0</v>
      </c>
      <c r="AV284" s="77">
        <f t="shared" si="165"/>
        <v>0</v>
      </c>
      <c r="AW284" s="77">
        <f t="shared" si="165"/>
        <v>0</v>
      </c>
      <c r="AX284" s="77">
        <f t="shared" si="165"/>
        <v>0</v>
      </c>
      <c r="AY284" s="77">
        <f t="shared" si="165"/>
        <v>0</v>
      </c>
      <c r="AZ284" s="77">
        <f t="shared" si="165"/>
        <v>0</v>
      </c>
      <c r="BA284" s="77">
        <f t="shared" si="165"/>
        <v>0</v>
      </c>
      <c r="BB284" s="103">
        <v>0</v>
      </c>
      <c r="BC284" s="103">
        <v>0</v>
      </c>
    </row>
    <row r="285" spans="1:55" s="120" customFormat="1" ht="45" hidden="1" x14ac:dyDescent="0.25">
      <c r="A285" s="27" t="s">
        <v>339</v>
      </c>
      <c r="B285" s="74">
        <v>51</v>
      </c>
      <c r="C285" s="12">
        <v>4</v>
      </c>
      <c r="D285" s="63" t="s">
        <v>775</v>
      </c>
      <c r="E285" s="12">
        <v>851</v>
      </c>
      <c r="F285" s="63"/>
      <c r="G285" s="63"/>
      <c r="H285" s="63" t="s">
        <v>776</v>
      </c>
      <c r="I285" s="63" t="s">
        <v>340</v>
      </c>
      <c r="J285" s="77">
        <f>'3.ВС'!J293</f>
        <v>0</v>
      </c>
      <c r="K285" s="77">
        <f>'3.ВС'!K293</f>
        <v>0</v>
      </c>
      <c r="L285" s="77">
        <f>'3.ВС'!L293</f>
        <v>0</v>
      </c>
      <c r="M285" s="77">
        <f>'3.ВС'!M293</f>
        <v>0</v>
      </c>
      <c r="N285" s="77">
        <f>'3.ВС'!N293</f>
        <v>0</v>
      </c>
      <c r="O285" s="77">
        <f>'3.ВС'!O293</f>
        <v>0</v>
      </c>
      <c r="P285" s="77">
        <f>'3.ВС'!P293</f>
        <v>0</v>
      </c>
      <c r="Q285" s="77">
        <f>'3.ВС'!Q293</f>
        <v>0</v>
      </c>
      <c r="R285" s="77">
        <f>'3.ВС'!R293</f>
        <v>0</v>
      </c>
      <c r="S285" s="77">
        <f>'3.ВС'!S293</f>
        <v>0</v>
      </c>
      <c r="T285" s="77">
        <f>'3.ВС'!T293</f>
        <v>0</v>
      </c>
      <c r="U285" s="77">
        <f>'3.ВС'!U293</f>
        <v>0</v>
      </c>
      <c r="V285" s="77">
        <f>'3.ВС'!V293</f>
        <v>0</v>
      </c>
      <c r="W285" s="77">
        <f>'3.ВС'!W293</f>
        <v>0</v>
      </c>
      <c r="X285" s="77">
        <f>'3.ВС'!X293</f>
        <v>0</v>
      </c>
      <c r="Y285" s="77">
        <f>'3.ВС'!Y293</f>
        <v>0</v>
      </c>
      <c r="Z285" s="77">
        <f>'3.ВС'!Z293</f>
        <v>0</v>
      </c>
      <c r="AA285" s="77">
        <f>'3.ВС'!AA293</f>
        <v>0</v>
      </c>
      <c r="AB285" s="77">
        <f>'3.ВС'!AB293</f>
        <v>0</v>
      </c>
      <c r="AC285" s="77">
        <f>'3.ВС'!AC293</f>
        <v>0</v>
      </c>
      <c r="AD285" s="77">
        <f>'3.ВС'!AD293</f>
        <v>0</v>
      </c>
      <c r="AE285" s="77">
        <f>'3.ВС'!AE293</f>
        <v>0</v>
      </c>
      <c r="AF285" s="77">
        <f>'3.ВС'!AF293</f>
        <v>0</v>
      </c>
      <c r="AG285" s="77">
        <f>'3.ВС'!AG293</f>
        <v>0</v>
      </c>
      <c r="AH285" s="77">
        <f>'3.ВС'!AH293</f>
        <v>0</v>
      </c>
      <c r="AI285" s="77">
        <f>'3.ВС'!AI293</f>
        <v>0</v>
      </c>
      <c r="AJ285" s="77">
        <f>'3.ВС'!AJ293</f>
        <v>0</v>
      </c>
      <c r="AK285" s="77">
        <f>'3.ВС'!AK293</f>
        <v>0</v>
      </c>
      <c r="AL285" s="77">
        <f>'3.ВС'!AL293</f>
        <v>0</v>
      </c>
      <c r="AM285" s="77">
        <f>'3.ВС'!AM293</f>
        <v>0</v>
      </c>
      <c r="AN285" s="77">
        <f>'3.ВС'!AN293</f>
        <v>0</v>
      </c>
      <c r="AO285" s="77">
        <f>'3.ВС'!AO293</f>
        <v>0</v>
      </c>
      <c r="AP285" s="77">
        <f>'3.ВС'!AP293</f>
        <v>0</v>
      </c>
      <c r="AQ285" s="77">
        <f>'3.ВС'!AQ293</f>
        <v>0</v>
      </c>
      <c r="AR285" s="77">
        <f>'3.ВС'!AR293</f>
        <v>0</v>
      </c>
      <c r="AS285" s="77">
        <f>'3.ВС'!AS293</f>
        <v>0</v>
      </c>
      <c r="AT285" s="77">
        <f>'3.ВС'!AT293</f>
        <v>0</v>
      </c>
      <c r="AU285" s="77">
        <f>'3.ВС'!AU293</f>
        <v>0</v>
      </c>
      <c r="AV285" s="77">
        <f>'3.ВС'!AV293</f>
        <v>0</v>
      </c>
      <c r="AW285" s="77">
        <f>'3.ВС'!AW293</f>
        <v>0</v>
      </c>
      <c r="AX285" s="77">
        <f>'3.ВС'!AX293</f>
        <v>0</v>
      </c>
      <c r="AY285" s="77">
        <f>'3.ВС'!AY293</f>
        <v>0</v>
      </c>
      <c r="AZ285" s="77">
        <f>'3.ВС'!AZ293</f>
        <v>0</v>
      </c>
      <c r="BA285" s="77">
        <f>'3.ВС'!BA293</f>
        <v>0</v>
      </c>
      <c r="BB285" s="103">
        <v>0</v>
      </c>
      <c r="BC285" s="103">
        <v>0</v>
      </c>
    </row>
    <row r="286" spans="1:55" s="11" customFormat="1" ht="30" x14ac:dyDescent="0.25">
      <c r="A286" s="148" t="s">
        <v>777</v>
      </c>
      <c r="B286" s="12">
        <v>51</v>
      </c>
      <c r="C286" s="12">
        <v>5</v>
      </c>
      <c r="D286" s="63"/>
      <c r="E286" s="12"/>
      <c r="F286" s="63"/>
      <c r="G286" s="62"/>
      <c r="H286" s="62"/>
      <c r="I286" s="63"/>
      <c r="J286" s="77">
        <f t="shared" ref="J286:BA286" si="166">J287+J292</f>
        <v>12261860</v>
      </c>
      <c r="K286" s="77">
        <f t="shared" si="166"/>
        <v>9026160</v>
      </c>
      <c r="L286" s="77">
        <f t="shared" si="166"/>
        <v>3235700</v>
      </c>
      <c r="M286" s="77">
        <f t="shared" si="166"/>
        <v>0</v>
      </c>
      <c r="N286" s="77">
        <f t="shared" si="166"/>
        <v>0</v>
      </c>
      <c r="O286" s="77">
        <f t="shared" si="166"/>
        <v>0</v>
      </c>
      <c r="P286" s="77">
        <f t="shared" si="166"/>
        <v>0</v>
      </c>
      <c r="Q286" s="77">
        <f t="shared" si="166"/>
        <v>0</v>
      </c>
      <c r="R286" s="77">
        <f t="shared" si="166"/>
        <v>12261860</v>
      </c>
      <c r="S286" s="77">
        <f t="shared" si="166"/>
        <v>9026160</v>
      </c>
      <c r="T286" s="77">
        <f t="shared" si="166"/>
        <v>3235700</v>
      </c>
      <c r="U286" s="77">
        <f t="shared" si="166"/>
        <v>0</v>
      </c>
      <c r="V286" s="77">
        <f t="shared" si="166"/>
        <v>1153315.6599999999</v>
      </c>
      <c r="W286" s="77">
        <f t="shared" si="166"/>
        <v>1153315.6599999999</v>
      </c>
      <c r="X286" s="77">
        <f t="shared" si="166"/>
        <v>0</v>
      </c>
      <c r="Y286" s="77">
        <f t="shared" si="166"/>
        <v>0</v>
      </c>
      <c r="Z286" s="77">
        <f t="shared" si="166"/>
        <v>13415175.66</v>
      </c>
      <c r="AA286" s="77">
        <f t="shared" si="166"/>
        <v>10179475.66</v>
      </c>
      <c r="AB286" s="77">
        <f t="shared" si="166"/>
        <v>3235700</v>
      </c>
      <c r="AC286" s="77">
        <f t="shared" si="166"/>
        <v>0</v>
      </c>
      <c r="AD286" s="77">
        <f t="shared" si="166"/>
        <v>10620947.870000001</v>
      </c>
      <c r="AE286" s="77">
        <f t="shared" si="166"/>
        <v>9026160</v>
      </c>
      <c r="AF286" s="77">
        <f t="shared" si="166"/>
        <v>1594787.87</v>
      </c>
      <c r="AG286" s="77">
        <f t="shared" si="166"/>
        <v>0</v>
      </c>
      <c r="AH286" s="77">
        <f t="shared" si="166"/>
        <v>0</v>
      </c>
      <c r="AI286" s="77">
        <f t="shared" si="166"/>
        <v>0</v>
      </c>
      <c r="AJ286" s="77">
        <f t="shared" si="166"/>
        <v>0</v>
      </c>
      <c r="AK286" s="77">
        <f t="shared" si="166"/>
        <v>0</v>
      </c>
      <c r="AL286" s="77">
        <f t="shared" si="166"/>
        <v>10620947.870000001</v>
      </c>
      <c r="AM286" s="77">
        <f t="shared" si="166"/>
        <v>9026160</v>
      </c>
      <c r="AN286" s="77">
        <f t="shared" si="166"/>
        <v>1594787.87</v>
      </c>
      <c r="AO286" s="77">
        <f t="shared" si="166"/>
        <v>0</v>
      </c>
      <c r="AP286" s="77">
        <f t="shared" si="166"/>
        <v>11718033.98</v>
      </c>
      <c r="AQ286" s="77">
        <f t="shared" si="166"/>
        <v>9026160</v>
      </c>
      <c r="AR286" s="77">
        <f t="shared" si="166"/>
        <v>2691873.98</v>
      </c>
      <c r="AS286" s="77">
        <f t="shared" si="166"/>
        <v>0</v>
      </c>
      <c r="AT286" s="77">
        <f t="shared" si="166"/>
        <v>0</v>
      </c>
      <c r="AU286" s="77">
        <f t="shared" si="166"/>
        <v>0</v>
      </c>
      <c r="AV286" s="77">
        <f t="shared" si="166"/>
        <v>0</v>
      </c>
      <c r="AW286" s="77">
        <f t="shared" si="166"/>
        <v>0</v>
      </c>
      <c r="AX286" s="77">
        <f t="shared" si="166"/>
        <v>11718033.98</v>
      </c>
      <c r="AY286" s="77">
        <f t="shared" si="166"/>
        <v>9026160</v>
      </c>
      <c r="AZ286" s="77">
        <f t="shared" si="166"/>
        <v>2691873.98</v>
      </c>
      <c r="BA286" s="77">
        <f t="shared" si="166"/>
        <v>0</v>
      </c>
      <c r="BB286" s="103">
        <v>0</v>
      </c>
      <c r="BC286" s="103">
        <v>0</v>
      </c>
    </row>
    <row r="287" spans="1:55" s="11" customFormat="1" ht="30" hidden="1" x14ac:dyDescent="0.25">
      <c r="A287" s="148" t="s">
        <v>778</v>
      </c>
      <c r="B287" s="12">
        <v>51</v>
      </c>
      <c r="C287" s="12">
        <v>5</v>
      </c>
      <c r="D287" s="63" t="s">
        <v>779</v>
      </c>
      <c r="E287" s="12"/>
      <c r="F287" s="63"/>
      <c r="G287" s="62"/>
      <c r="H287" s="62"/>
      <c r="I287" s="63"/>
      <c r="J287" s="77">
        <f t="shared" ref="J287:AT290" si="167">J288</f>
        <v>3235700</v>
      </c>
      <c r="K287" s="77">
        <f t="shared" si="167"/>
        <v>0</v>
      </c>
      <c r="L287" s="77">
        <f t="shared" si="167"/>
        <v>3235700</v>
      </c>
      <c r="M287" s="77">
        <f t="shared" si="167"/>
        <v>0</v>
      </c>
      <c r="N287" s="77">
        <f t="shared" si="167"/>
        <v>0</v>
      </c>
      <c r="O287" s="77">
        <f t="shared" si="167"/>
        <v>0</v>
      </c>
      <c r="P287" s="77">
        <f t="shared" si="167"/>
        <v>0</v>
      </c>
      <c r="Q287" s="77">
        <f t="shared" si="167"/>
        <v>0</v>
      </c>
      <c r="R287" s="77">
        <f t="shared" si="167"/>
        <v>3235700</v>
      </c>
      <c r="S287" s="77">
        <f t="shared" si="167"/>
        <v>0</v>
      </c>
      <c r="T287" s="77">
        <f t="shared" si="167"/>
        <v>3235700</v>
      </c>
      <c r="U287" s="77">
        <f t="shared" si="167"/>
        <v>0</v>
      </c>
      <c r="V287" s="77">
        <f t="shared" si="167"/>
        <v>0</v>
      </c>
      <c r="W287" s="77">
        <f t="shared" si="167"/>
        <v>0</v>
      </c>
      <c r="X287" s="77">
        <f t="shared" si="167"/>
        <v>0</v>
      </c>
      <c r="Y287" s="77">
        <f t="shared" si="167"/>
        <v>0</v>
      </c>
      <c r="Z287" s="77">
        <f t="shared" si="167"/>
        <v>3235700</v>
      </c>
      <c r="AA287" s="77">
        <f t="shared" si="167"/>
        <v>0</v>
      </c>
      <c r="AB287" s="77">
        <f t="shared" si="167"/>
        <v>3235700</v>
      </c>
      <c r="AC287" s="77">
        <f t="shared" si="167"/>
        <v>0</v>
      </c>
      <c r="AD287" s="77">
        <f t="shared" si="167"/>
        <v>1594787.87</v>
      </c>
      <c r="AE287" s="77">
        <f t="shared" si="167"/>
        <v>0</v>
      </c>
      <c r="AF287" s="77">
        <f t="shared" si="167"/>
        <v>1594787.87</v>
      </c>
      <c r="AG287" s="77">
        <f t="shared" si="167"/>
        <v>0</v>
      </c>
      <c r="AH287" s="77">
        <f t="shared" si="167"/>
        <v>0</v>
      </c>
      <c r="AI287" s="77">
        <f t="shared" si="167"/>
        <v>0</v>
      </c>
      <c r="AJ287" s="77">
        <f t="shared" si="167"/>
        <v>0</v>
      </c>
      <c r="AK287" s="77">
        <f t="shared" si="167"/>
        <v>0</v>
      </c>
      <c r="AL287" s="77">
        <f t="shared" si="167"/>
        <v>1594787.87</v>
      </c>
      <c r="AM287" s="77">
        <f t="shared" si="167"/>
        <v>0</v>
      </c>
      <c r="AN287" s="77">
        <f t="shared" si="167"/>
        <v>1594787.87</v>
      </c>
      <c r="AO287" s="77">
        <f t="shared" si="167"/>
        <v>0</v>
      </c>
      <c r="AP287" s="77">
        <f t="shared" si="167"/>
        <v>2691873.98</v>
      </c>
      <c r="AQ287" s="77">
        <f t="shared" si="167"/>
        <v>0</v>
      </c>
      <c r="AR287" s="77">
        <f t="shared" si="167"/>
        <v>2691873.98</v>
      </c>
      <c r="AS287" s="77">
        <f t="shared" si="167"/>
        <v>0</v>
      </c>
      <c r="AT287" s="77">
        <f t="shared" si="167"/>
        <v>0</v>
      </c>
      <c r="AU287" s="77">
        <f t="shared" ref="AT287:BA290" si="168">AU288</f>
        <v>0</v>
      </c>
      <c r="AV287" s="77">
        <f t="shared" si="168"/>
        <v>0</v>
      </c>
      <c r="AW287" s="77">
        <f t="shared" si="168"/>
        <v>0</v>
      </c>
      <c r="AX287" s="77">
        <f t="shared" si="168"/>
        <v>2691873.98</v>
      </c>
      <c r="AY287" s="77">
        <f t="shared" si="168"/>
        <v>0</v>
      </c>
      <c r="AZ287" s="77">
        <f t="shared" si="168"/>
        <v>2691873.98</v>
      </c>
      <c r="BA287" s="77">
        <f t="shared" si="168"/>
        <v>0</v>
      </c>
      <c r="BB287" s="103">
        <v>0</v>
      </c>
      <c r="BC287" s="103">
        <v>0</v>
      </c>
    </row>
    <row r="288" spans="1:55" s="11" customFormat="1" hidden="1" x14ac:dyDescent="0.25">
      <c r="A288" s="148" t="s">
        <v>325</v>
      </c>
      <c r="B288" s="12">
        <v>51</v>
      </c>
      <c r="C288" s="12">
        <v>5</v>
      </c>
      <c r="D288" s="63" t="s">
        <v>779</v>
      </c>
      <c r="E288" s="12">
        <v>851</v>
      </c>
      <c r="F288" s="63"/>
      <c r="G288" s="62"/>
      <c r="H288" s="62"/>
      <c r="I288" s="63"/>
      <c r="J288" s="77">
        <f t="shared" si="167"/>
        <v>3235700</v>
      </c>
      <c r="K288" s="77">
        <f t="shared" si="167"/>
        <v>0</v>
      </c>
      <c r="L288" s="77">
        <f t="shared" si="167"/>
        <v>3235700</v>
      </c>
      <c r="M288" s="77">
        <f t="shared" si="167"/>
        <v>0</v>
      </c>
      <c r="N288" s="77">
        <f t="shared" si="167"/>
        <v>0</v>
      </c>
      <c r="O288" s="77">
        <f t="shared" si="167"/>
        <v>0</v>
      </c>
      <c r="P288" s="77">
        <f t="shared" si="167"/>
        <v>0</v>
      </c>
      <c r="Q288" s="77">
        <f t="shared" si="167"/>
        <v>0</v>
      </c>
      <c r="R288" s="77">
        <f t="shared" si="167"/>
        <v>3235700</v>
      </c>
      <c r="S288" s="77">
        <f t="shared" si="167"/>
        <v>0</v>
      </c>
      <c r="T288" s="77">
        <f t="shared" si="167"/>
        <v>3235700</v>
      </c>
      <c r="U288" s="77">
        <f t="shared" si="167"/>
        <v>0</v>
      </c>
      <c r="V288" s="77">
        <f t="shared" si="167"/>
        <v>0</v>
      </c>
      <c r="W288" s="77">
        <f t="shared" si="167"/>
        <v>0</v>
      </c>
      <c r="X288" s="77">
        <f t="shared" si="167"/>
        <v>0</v>
      </c>
      <c r="Y288" s="77">
        <f t="shared" si="167"/>
        <v>0</v>
      </c>
      <c r="Z288" s="77">
        <f t="shared" si="167"/>
        <v>3235700</v>
      </c>
      <c r="AA288" s="77">
        <f t="shared" si="167"/>
        <v>0</v>
      </c>
      <c r="AB288" s="77">
        <f t="shared" si="167"/>
        <v>3235700</v>
      </c>
      <c r="AC288" s="77">
        <f t="shared" si="167"/>
        <v>0</v>
      </c>
      <c r="AD288" s="77">
        <f t="shared" si="167"/>
        <v>1594787.87</v>
      </c>
      <c r="AE288" s="77">
        <f t="shared" si="167"/>
        <v>0</v>
      </c>
      <c r="AF288" s="77">
        <f t="shared" si="167"/>
        <v>1594787.87</v>
      </c>
      <c r="AG288" s="77">
        <f t="shared" si="167"/>
        <v>0</v>
      </c>
      <c r="AH288" s="77">
        <f t="shared" si="167"/>
        <v>0</v>
      </c>
      <c r="AI288" s="77">
        <f t="shared" si="167"/>
        <v>0</v>
      </c>
      <c r="AJ288" s="77">
        <f t="shared" si="167"/>
        <v>0</v>
      </c>
      <c r="AK288" s="77">
        <f t="shared" si="167"/>
        <v>0</v>
      </c>
      <c r="AL288" s="77">
        <f t="shared" si="167"/>
        <v>1594787.87</v>
      </c>
      <c r="AM288" s="77">
        <f t="shared" si="167"/>
        <v>0</v>
      </c>
      <c r="AN288" s="77">
        <f t="shared" si="167"/>
        <v>1594787.87</v>
      </c>
      <c r="AO288" s="77">
        <f t="shared" si="167"/>
        <v>0</v>
      </c>
      <c r="AP288" s="77">
        <f t="shared" si="167"/>
        <v>2691873.98</v>
      </c>
      <c r="AQ288" s="77">
        <f t="shared" si="167"/>
        <v>0</v>
      </c>
      <c r="AR288" s="77">
        <f t="shared" si="167"/>
        <v>2691873.98</v>
      </c>
      <c r="AS288" s="77">
        <f t="shared" si="167"/>
        <v>0</v>
      </c>
      <c r="AT288" s="77">
        <f t="shared" si="168"/>
        <v>0</v>
      </c>
      <c r="AU288" s="77">
        <f t="shared" si="168"/>
        <v>0</v>
      </c>
      <c r="AV288" s="77">
        <f t="shared" si="168"/>
        <v>0</v>
      </c>
      <c r="AW288" s="77">
        <f t="shared" si="168"/>
        <v>0</v>
      </c>
      <c r="AX288" s="77">
        <f t="shared" si="168"/>
        <v>2691873.98</v>
      </c>
      <c r="AY288" s="77">
        <f t="shared" si="168"/>
        <v>0</v>
      </c>
      <c r="AZ288" s="77">
        <f t="shared" si="168"/>
        <v>2691873.98</v>
      </c>
      <c r="BA288" s="77">
        <f t="shared" si="168"/>
        <v>0</v>
      </c>
      <c r="BB288" s="103">
        <v>0</v>
      </c>
      <c r="BC288" s="103">
        <v>0</v>
      </c>
    </row>
    <row r="289" spans="1:55" s="11" customFormat="1" ht="30" hidden="1" x14ac:dyDescent="0.25">
      <c r="A289" s="148" t="s">
        <v>522</v>
      </c>
      <c r="B289" s="12">
        <v>51</v>
      </c>
      <c r="C289" s="12">
        <v>5</v>
      </c>
      <c r="D289" s="63" t="s">
        <v>779</v>
      </c>
      <c r="E289" s="12">
        <v>851</v>
      </c>
      <c r="F289" s="63" t="s">
        <v>406</v>
      </c>
      <c r="G289" s="63" t="s">
        <v>328</v>
      </c>
      <c r="H289" s="63" t="s">
        <v>780</v>
      </c>
      <c r="I289" s="63"/>
      <c r="J289" s="77">
        <f t="shared" si="167"/>
        <v>3235700</v>
      </c>
      <c r="K289" s="77">
        <f t="shared" si="167"/>
        <v>0</v>
      </c>
      <c r="L289" s="77">
        <f t="shared" si="167"/>
        <v>3235700</v>
      </c>
      <c r="M289" s="77">
        <f t="shared" si="167"/>
        <v>0</v>
      </c>
      <c r="N289" s="77">
        <f t="shared" si="167"/>
        <v>0</v>
      </c>
      <c r="O289" s="77">
        <f t="shared" si="167"/>
        <v>0</v>
      </c>
      <c r="P289" s="77">
        <f t="shared" si="167"/>
        <v>0</v>
      </c>
      <c r="Q289" s="77">
        <f t="shared" si="167"/>
        <v>0</v>
      </c>
      <c r="R289" s="77">
        <f t="shared" si="167"/>
        <v>3235700</v>
      </c>
      <c r="S289" s="77">
        <f t="shared" si="167"/>
        <v>0</v>
      </c>
      <c r="T289" s="77">
        <f t="shared" si="167"/>
        <v>3235700</v>
      </c>
      <c r="U289" s="77">
        <f t="shared" si="167"/>
        <v>0</v>
      </c>
      <c r="V289" s="77">
        <f t="shared" si="167"/>
        <v>0</v>
      </c>
      <c r="W289" s="77">
        <f t="shared" si="167"/>
        <v>0</v>
      </c>
      <c r="X289" s="77">
        <f t="shared" si="167"/>
        <v>0</v>
      </c>
      <c r="Y289" s="77">
        <f t="shared" si="167"/>
        <v>0</v>
      </c>
      <c r="Z289" s="77">
        <f t="shared" si="167"/>
        <v>3235700</v>
      </c>
      <c r="AA289" s="77">
        <f t="shared" si="167"/>
        <v>0</v>
      </c>
      <c r="AB289" s="77">
        <f t="shared" si="167"/>
        <v>3235700</v>
      </c>
      <c r="AC289" s="77">
        <f t="shared" si="167"/>
        <v>0</v>
      </c>
      <c r="AD289" s="77">
        <f t="shared" si="167"/>
        <v>1594787.87</v>
      </c>
      <c r="AE289" s="77">
        <f t="shared" si="167"/>
        <v>0</v>
      </c>
      <c r="AF289" s="77">
        <f t="shared" si="167"/>
        <v>1594787.87</v>
      </c>
      <c r="AG289" s="77">
        <f t="shared" si="167"/>
        <v>0</v>
      </c>
      <c r="AH289" s="77">
        <f t="shared" si="167"/>
        <v>0</v>
      </c>
      <c r="AI289" s="77">
        <f t="shared" si="167"/>
        <v>0</v>
      </c>
      <c r="AJ289" s="77">
        <f t="shared" si="167"/>
        <v>0</v>
      </c>
      <c r="AK289" s="77">
        <f t="shared" si="167"/>
        <v>0</v>
      </c>
      <c r="AL289" s="77">
        <f t="shared" si="167"/>
        <v>1594787.87</v>
      </c>
      <c r="AM289" s="77">
        <f t="shared" si="167"/>
        <v>0</v>
      </c>
      <c r="AN289" s="77">
        <f t="shared" si="167"/>
        <v>1594787.87</v>
      </c>
      <c r="AO289" s="77">
        <f t="shared" si="167"/>
        <v>0</v>
      </c>
      <c r="AP289" s="77">
        <f t="shared" si="167"/>
        <v>2691873.98</v>
      </c>
      <c r="AQ289" s="77">
        <f t="shared" si="167"/>
        <v>0</v>
      </c>
      <c r="AR289" s="77">
        <f t="shared" si="167"/>
        <v>2691873.98</v>
      </c>
      <c r="AS289" s="77">
        <f t="shared" si="167"/>
        <v>0</v>
      </c>
      <c r="AT289" s="77">
        <f t="shared" si="168"/>
        <v>0</v>
      </c>
      <c r="AU289" s="77">
        <f t="shared" si="168"/>
        <v>0</v>
      </c>
      <c r="AV289" s="77">
        <f t="shared" si="168"/>
        <v>0</v>
      </c>
      <c r="AW289" s="77">
        <f t="shared" si="168"/>
        <v>0</v>
      </c>
      <c r="AX289" s="77">
        <f t="shared" si="168"/>
        <v>2691873.98</v>
      </c>
      <c r="AY289" s="77">
        <f t="shared" si="168"/>
        <v>0</v>
      </c>
      <c r="AZ289" s="77">
        <f t="shared" si="168"/>
        <v>2691873.98</v>
      </c>
      <c r="BA289" s="77">
        <f t="shared" si="168"/>
        <v>0</v>
      </c>
      <c r="BB289" s="103">
        <v>0</v>
      </c>
      <c r="BC289" s="103">
        <v>0</v>
      </c>
    </row>
    <row r="290" spans="1:55" s="11" customFormat="1" ht="30" hidden="1" x14ac:dyDescent="0.25">
      <c r="A290" s="15" t="s">
        <v>356</v>
      </c>
      <c r="B290" s="12">
        <v>51</v>
      </c>
      <c r="C290" s="12">
        <v>5</v>
      </c>
      <c r="D290" s="63" t="s">
        <v>779</v>
      </c>
      <c r="E290" s="12">
        <v>851</v>
      </c>
      <c r="F290" s="63" t="s">
        <v>406</v>
      </c>
      <c r="G290" s="63" t="s">
        <v>328</v>
      </c>
      <c r="H290" s="63" t="s">
        <v>780</v>
      </c>
      <c r="I290" s="63" t="s">
        <v>357</v>
      </c>
      <c r="J290" s="77">
        <f t="shared" si="167"/>
        <v>3235700</v>
      </c>
      <c r="K290" s="77">
        <f t="shared" si="167"/>
        <v>0</v>
      </c>
      <c r="L290" s="77">
        <f t="shared" si="167"/>
        <v>3235700</v>
      </c>
      <c r="M290" s="77">
        <f t="shared" si="167"/>
        <v>0</v>
      </c>
      <c r="N290" s="77">
        <f t="shared" si="167"/>
        <v>0</v>
      </c>
      <c r="O290" s="77">
        <f t="shared" si="167"/>
        <v>0</v>
      </c>
      <c r="P290" s="77">
        <f t="shared" si="167"/>
        <v>0</v>
      </c>
      <c r="Q290" s="77">
        <f t="shared" si="167"/>
        <v>0</v>
      </c>
      <c r="R290" s="77">
        <f t="shared" si="167"/>
        <v>3235700</v>
      </c>
      <c r="S290" s="77">
        <f t="shared" si="167"/>
        <v>0</v>
      </c>
      <c r="T290" s="77">
        <f t="shared" si="167"/>
        <v>3235700</v>
      </c>
      <c r="U290" s="77">
        <f t="shared" si="167"/>
        <v>0</v>
      </c>
      <c r="V290" s="77">
        <f t="shared" si="167"/>
        <v>0</v>
      </c>
      <c r="W290" s="77">
        <f t="shared" si="167"/>
        <v>0</v>
      </c>
      <c r="X290" s="77">
        <f t="shared" si="167"/>
        <v>0</v>
      </c>
      <c r="Y290" s="77">
        <f t="shared" si="167"/>
        <v>0</v>
      </c>
      <c r="Z290" s="77">
        <f t="shared" si="167"/>
        <v>3235700</v>
      </c>
      <c r="AA290" s="77">
        <f t="shared" si="167"/>
        <v>0</v>
      </c>
      <c r="AB290" s="77">
        <f t="shared" si="167"/>
        <v>3235700</v>
      </c>
      <c r="AC290" s="77">
        <f t="shared" si="167"/>
        <v>0</v>
      </c>
      <c r="AD290" s="77">
        <f t="shared" si="167"/>
        <v>1594787.87</v>
      </c>
      <c r="AE290" s="77">
        <f t="shared" si="167"/>
        <v>0</v>
      </c>
      <c r="AF290" s="77">
        <f t="shared" si="167"/>
        <v>1594787.87</v>
      </c>
      <c r="AG290" s="77">
        <f t="shared" si="167"/>
        <v>0</v>
      </c>
      <c r="AH290" s="77">
        <f t="shared" si="167"/>
        <v>0</v>
      </c>
      <c r="AI290" s="77">
        <f t="shared" si="167"/>
        <v>0</v>
      </c>
      <c r="AJ290" s="77">
        <f t="shared" si="167"/>
        <v>0</v>
      </c>
      <c r="AK290" s="77">
        <f t="shared" si="167"/>
        <v>0</v>
      </c>
      <c r="AL290" s="77">
        <f t="shared" si="167"/>
        <v>1594787.87</v>
      </c>
      <c r="AM290" s="77">
        <f t="shared" si="167"/>
        <v>0</v>
      </c>
      <c r="AN290" s="77">
        <f t="shared" si="167"/>
        <v>1594787.87</v>
      </c>
      <c r="AO290" s="77">
        <f t="shared" si="167"/>
        <v>0</v>
      </c>
      <c r="AP290" s="77">
        <f t="shared" si="167"/>
        <v>2691873.98</v>
      </c>
      <c r="AQ290" s="77">
        <f t="shared" si="167"/>
        <v>0</v>
      </c>
      <c r="AR290" s="77">
        <f t="shared" si="167"/>
        <v>2691873.98</v>
      </c>
      <c r="AS290" s="77">
        <f t="shared" si="167"/>
        <v>0</v>
      </c>
      <c r="AT290" s="77">
        <f t="shared" si="168"/>
        <v>0</v>
      </c>
      <c r="AU290" s="77">
        <f t="shared" si="168"/>
        <v>0</v>
      </c>
      <c r="AV290" s="77">
        <f t="shared" si="168"/>
        <v>0</v>
      </c>
      <c r="AW290" s="77">
        <f t="shared" si="168"/>
        <v>0</v>
      </c>
      <c r="AX290" s="77">
        <f t="shared" si="168"/>
        <v>2691873.98</v>
      </c>
      <c r="AY290" s="77">
        <f t="shared" si="168"/>
        <v>0</v>
      </c>
      <c r="AZ290" s="77">
        <f t="shared" si="168"/>
        <v>2691873.98</v>
      </c>
      <c r="BA290" s="77">
        <f t="shared" si="168"/>
        <v>0</v>
      </c>
      <c r="BB290" s="103">
        <v>0</v>
      </c>
      <c r="BC290" s="103">
        <v>0</v>
      </c>
    </row>
    <row r="291" spans="1:55" s="11" customFormat="1" ht="30" hidden="1" x14ac:dyDescent="0.25">
      <c r="A291" s="15" t="s">
        <v>358</v>
      </c>
      <c r="B291" s="12">
        <v>51</v>
      </c>
      <c r="C291" s="12">
        <v>5</v>
      </c>
      <c r="D291" s="63" t="s">
        <v>779</v>
      </c>
      <c r="E291" s="12">
        <v>851</v>
      </c>
      <c r="F291" s="63" t="s">
        <v>406</v>
      </c>
      <c r="G291" s="63" t="s">
        <v>328</v>
      </c>
      <c r="H291" s="63" t="s">
        <v>780</v>
      </c>
      <c r="I291" s="63" t="s">
        <v>359</v>
      </c>
      <c r="J291" s="77">
        <f>'3.ВС'!J252</f>
        <v>3235700</v>
      </c>
      <c r="K291" s="77">
        <f>'3.ВС'!K252</f>
        <v>0</v>
      </c>
      <c r="L291" s="77">
        <f>'3.ВС'!L252</f>
        <v>3235700</v>
      </c>
      <c r="M291" s="77">
        <f>'3.ВС'!M252</f>
        <v>0</v>
      </c>
      <c r="N291" s="77">
        <f>'3.ВС'!N252</f>
        <v>0</v>
      </c>
      <c r="O291" s="77">
        <f>'3.ВС'!O252</f>
        <v>0</v>
      </c>
      <c r="P291" s="77">
        <f>'3.ВС'!P252</f>
        <v>0</v>
      </c>
      <c r="Q291" s="77">
        <f>'3.ВС'!Q252</f>
        <v>0</v>
      </c>
      <c r="R291" s="77">
        <f>'3.ВС'!R252</f>
        <v>3235700</v>
      </c>
      <c r="S291" s="77">
        <f>'3.ВС'!S252</f>
        <v>0</v>
      </c>
      <c r="T291" s="77">
        <f>'3.ВС'!T252</f>
        <v>3235700</v>
      </c>
      <c r="U291" s="77">
        <f>'3.ВС'!U252</f>
        <v>0</v>
      </c>
      <c r="V291" s="77">
        <f>'3.ВС'!V252</f>
        <v>0</v>
      </c>
      <c r="W291" s="77">
        <f>'3.ВС'!W252</f>
        <v>0</v>
      </c>
      <c r="X291" s="77">
        <f>'3.ВС'!X252</f>
        <v>0</v>
      </c>
      <c r="Y291" s="77">
        <f>'3.ВС'!Y252</f>
        <v>0</v>
      </c>
      <c r="Z291" s="77">
        <f>'3.ВС'!Z252</f>
        <v>3235700</v>
      </c>
      <c r="AA291" s="77">
        <f>'3.ВС'!AA252</f>
        <v>0</v>
      </c>
      <c r="AB291" s="77">
        <f>'3.ВС'!AB252</f>
        <v>3235700</v>
      </c>
      <c r="AC291" s="77">
        <f>'3.ВС'!AC252</f>
        <v>0</v>
      </c>
      <c r="AD291" s="77">
        <f>'3.ВС'!AD252</f>
        <v>1594787.87</v>
      </c>
      <c r="AE291" s="77">
        <f>'3.ВС'!AE252</f>
        <v>0</v>
      </c>
      <c r="AF291" s="77">
        <f>'3.ВС'!AF252</f>
        <v>1594787.87</v>
      </c>
      <c r="AG291" s="77">
        <f>'3.ВС'!AG252</f>
        <v>0</v>
      </c>
      <c r="AH291" s="77">
        <f>'3.ВС'!AH252</f>
        <v>0</v>
      </c>
      <c r="AI291" s="77">
        <f>'3.ВС'!AI252</f>
        <v>0</v>
      </c>
      <c r="AJ291" s="77">
        <f>'3.ВС'!AJ252</f>
        <v>0</v>
      </c>
      <c r="AK291" s="77">
        <f>'3.ВС'!AK252</f>
        <v>0</v>
      </c>
      <c r="AL291" s="77">
        <f>'3.ВС'!AL252</f>
        <v>1594787.87</v>
      </c>
      <c r="AM291" s="77">
        <f>'3.ВС'!AM252</f>
        <v>0</v>
      </c>
      <c r="AN291" s="77">
        <f>'3.ВС'!AN252</f>
        <v>1594787.87</v>
      </c>
      <c r="AO291" s="77">
        <f>'3.ВС'!AO252</f>
        <v>0</v>
      </c>
      <c r="AP291" s="77">
        <f>'3.ВС'!AP252</f>
        <v>2691873.98</v>
      </c>
      <c r="AQ291" s="77">
        <f>'3.ВС'!AQ252</f>
        <v>0</v>
      </c>
      <c r="AR291" s="77">
        <f>'3.ВС'!AR252</f>
        <v>2691873.98</v>
      </c>
      <c r="AS291" s="77">
        <f>'3.ВС'!AS252</f>
        <v>0</v>
      </c>
      <c r="AT291" s="77">
        <f>'3.ВС'!AT252</f>
        <v>0</v>
      </c>
      <c r="AU291" s="77">
        <f>'3.ВС'!AU252</f>
        <v>0</v>
      </c>
      <c r="AV291" s="77">
        <f>'3.ВС'!AV252</f>
        <v>0</v>
      </c>
      <c r="AW291" s="77">
        <f>'3.ВС'!AW252</f>
        <v>0</v>
      </c>
      <c r="AX291" s="77">
        <f>'3.ВС'!AX252</f>
        <v>2691873.98</v>
      </c>
      <c r="AY291" s="77">
        <f>'3.ВС'!AY252</f>
        <v>0</v>
      </c>
      <c r="AZ291" s="77">
        <f>'3.ВС'!AZ252</f>
        <v>2691873.98</v>
      </c>
      <c r="BA291" s="77">
        <f>'3.ВС'!BA252</f>
        <v>0</v>
      </c>
      <c r="BB291" s="103">
        <v>0</v>
      </c>
      <c r="BC291" s="103">
        <v>0</v>
      </c>
    </row>
    <row r="292" spans="1:55" s="11" customFormat="1" ht="45" x14ac:dyDescent="0.25">
      <c r="A292" s="148" t="s">
        <v>781</v>
      </c>
      <c r="B292" s="12">
        <v>51</v>
      </c>
      <c r="C292" s="12">
        <v>5</v>
      </c>
      <c r="D292" s="63" t="s">
        <v>782</v>
      </c>
      <c r="E292" s="12"/>
      <c r="F292" s="63"/>
      <c r="G292" s="63"/>
      <c r="H292" s="63"/>
      <c r="I292" s="63"/>
      <c r="J292" s="77">
        <f t="shared" ref="J292:BA292" si="169">J293</f>
        <v>9026160</v>
      </c>
      <c r="K292" s="77">
        <f t="shared" si="169"/>
        <v>9026160</v>
      </c>
      <c r="L292" s="77">
        <f t="shared" si="169"/>
        <v>0</v>
      </c>
      <c r="M292" s="77">
        <f t="shared" si="169"/>
        <v>0</v>
      </c>
      <c r="N292" s="77">
        <f t="shared" si="169"/>
        <v>0</v>
      </c>
      <c r="O292" s="77">
        <f t="shared" si="169"/>
        <v>0</v>
      </c>
      <c r="P292" s="77">
        <f t="shared" si="169"/>
        <v>0</v>
      </c>
      <c r="Q292" s="77">
        <f t="shared" si="169"/>
        <v>0</v>
      </c>
      <c r="R292" s="77">
        <f t="shared" si="169"/>
        <v>9026160</v>
      </c>
      <c r="S292" s="77">
        <f t="shared" si="169"/>
        <v>9026160</v>
      </c>
      <c r="T292" s="77">
        <f t="shared" si="169"/>
        <v>0</v>
      </c>
      <c r="U292" s="77">
        <f t="shared" si="169"/>
        <v>0</v>
      </c>
      <c r="V292" s="77">
        <f t="shared" si="169"/>
        <v>1153315.6599999999</v>
      </c>
      <c r="W292" s="77">
        <f t="shared" si="169"/>
        <v>1153315.6599999999</v>
      </c>
      <c r="X292" s="77">
        <f t="shared" si="169"/>
        <v>0</v>
      </c>
      <c r="Y292" s="77">
        <f t="shared" si="169"/>
        <v>0</v>
      </c>
      <c r="Z292" s="77">
        <f t="shared" si="169"/>
        <v>10179475.66</v>
      </c>
      <c r="AA292" s="77">
        <f t="shared" si="169"/>
        <v>10179475.66</v>
      </c>
      <c r="AB292" s="77">
        <f t="shared" si="169"/>
        <v>0</v>
      </c>
      <c r="AC292" s="77">
        <f t="shared" si="169"/>
        <v>0</v>
      </c>
      <c r="AD292" s="77">
        <f t="shared" si="169"/>
        <v>9026160</v>
      </c>
      <c r="AE292" s="77">
        <f t="shared" si="169"/>
        <v>9026160</v>
      </c>
      <c r="AF292" s="77">
        <f t="shared" si="169"/>
        <v>0</v>
      </c>
      <c r="AG292" s="77">
        <f t="shared" si="169"/>
        <v>0</v>
      </c>
      <c r="AH292" s="77">
        <f t="shared" si="169"/>
        <v>0</v>
      </c>
      <c r="AI292" s="77">
        <f t="shared" si="169"/>
        <v>0</v>
      </c>
      <c r="AJ292" s="77">
        <f t="shared" si="169"/>
        <v>0</v>
      </c>
      <c r="AK292" s="77">
        <f t="shared" si="169"/>
        <v>0</v>
      </c>
      <c r="AL292" s="77">
        <f t="shared" si="169"/>
        <v>9026160</v>
      </c>
      <c r="AM292" s="77">
        <f t="shared" si="169"/>
        <v>9026160</v>
      </c>
      <c r="AN292" s="77">
        <f t="shared" si="169"/>
        <v>0</v>
      </c>
      <c r="AO292" s="77">
        <f t="shared" si="169"/>
        <v>0</v>
      </c>
      <c r="AP292" s="77">
        <f t="shared" si="169"/>
        <v>9026160</v>
      </c>
      <c r="AQ292" s="77">
        <f t="shared" si="169"/>
        <v>9026160</v>
      </c>
      <c r="AR292" s="77">
        <f t="shared" si="169"/>
        <v>0</v>
      </c>
      <c r="AS292" s="77">
        <f t="shared" si="169"/>
        <v>0</v>
      </c>
      <c r="AT292" s="77">
        <f t="shared" si="169"/>
        <v>0</v>
      </c>
      <c r="AU292" s="77">
        <f t="shared" si="169"/>
        <v>0</v>
      </c>
      <c r="AV292" s="77">
        <f t="shared" si="169"/>
        <v>0</v>
      </c>
      <c r="AW292" s="77">
        <f t="shared" si="169"/>
        <v>0</v>
      </c>
      <c r="AX292" s="77">
        <f t="shared" si="169"/>
        <v>9026160</v>
      </c>
      <c r="AY292" s="77">
        <f t="shared" si="169"/>
        <v>9026160</v>
      </c>
      <c r="AZ292" s="77">
        <f t="shared" si="169"/>
        <v>0</v>
      </c>
      <c r="BA292" s="77">
        <f t="shared" si="169"/>
        <v>0</v>
      </c>
      <c r="BB292" s="103">
        <v>0</v>
      </c>
      <c r="BC292" s="103">
        <v>0</v>
      </c>
    </row>
    <row r="293" spans="1:55" s="11" customFormat="1" x14ac:dyDescent="0.25">
      <c r="A293" s="148" t="s">
        <v>325</v>
      </c>
      <c r="B293" s="12">
        <v>51</v>
      </c>
      <c r="C293" s="12">
        <v>5</v>
      </c>
      <c r="D293" s="63" t="s">
        <v>782</v>
      </c>
      <c r="E293" s="12">
        <v>851</v>
      </c>
      <c r="F293" s="63"/>
      <c r="G293" s="62"/>
      <c r="H293" s="62"/>
      <c r="I293" s="63"/>
      <c r="J293" s="77">
        <f t="shared" ref="J293:BA293" si="170">J294+J297</f>
        <v>9026160</v>
      </c>
      <c r="K293" s="77">
        <f t="shared" si="170"/>
        <v>9026160</v>
      </c>
      <c r="L293" s="77">
        <f t="shared" si="170"/>
        <v>0</v>
      </c>
      <c r="M293" s="77">
        <f t="shared" si="170"/>
        <v>0</v>
      </c>
      <c r="N293" s="77">
        <f t="shared" si="170"/>
        <v>0</v>
      </c>
      <c r="O293" s="77">
        <f t="shared" si="170"/>
        <v>0</v>
      </c>
      <c r="P293" s="77">
        <f t="shared" si="170"/>
        <v>0</v>
      </c>
      <c r="Q293" s="77">
        <f t="shared" si="170"/>
        <v>0</v>
      </c>
      <c r="R293" s="77">
        <f t="shared" si="170"/>
        <v>9026160</v>
      </c>
      <c r="S293" s="77">
        <f t="shared" si="170"/>
        <v>9026160</v>
      </c>
      <c r="T293" s="77">
        <f t="shared" si="170"/>
        <v>0</v>
      </c>
      <c r="U293" s="77">
        <f t="shared" si="170"/>
        <v>0</v>
      </c>
      <c r="V293" s="77">
        <f t="shared" si="170"/>
        <v>1153315.6599999999</v>
      </c>
      <c r="W293" s="77">
        <f t="shared" si="170"/>
        <v>1153315.6599999999</v>
      </c>
      <c r="X293" s="77">
        <f t="shared" si="170"/>
        <v>0</v>
      </c>
      <c r="Y293" s="77">
        <f t="shared" si="170"/>
        <v>0</v>
      </c>
      <c r="Z293" s="77">
        <f t="shared" si="170"/>
        <v>10179475.66</v>
      </c>
      <c r="AA293" s="77">
        <f t="shared" si="170"/>
        <v>10179475.66</v>
      </c>
      <c r="AB293" s="77">
        <f t="shared" si="170"/>
        <v>0</v>
      </c>
      <c r="AC293" s="77">
        <f t="shared" si="170"/>
        <v>0</v>
      </c>
      <c r="AD293" s="77">
        <f t="shared" si="170"/>
        <v>9026160</v>
      </c>
      <c r="AE293" s="77">
        <f t="shared" si="170"/>
        <v>9026160</v>
      </c>
      <c r="AF293" s="77">
        <f t="shared" si="170"/>
        <v>0</v>
      </c>
      <c r="AG293" s="77">
        <f t="shared" si="170"/>
        <v>0</v>
      </c>
      <c r="AH293" s="77">
        <f t="shared" si="170"/>
        <v>0</v>
      </c>
      <c r="AI293" s="77">
        <f t="shared" si="170"/>
        <v>0</v>
      </c>
      <c r="AJ293" s="77">
        <f t="shared" si="170"/>
        <v>0</v>
      </c>
      <c r="AK293" s="77">
        <f t="shared" si="170"/>
        <v>0</v>
      </c>
      <c r="AL293" s="77">
        <f t="shared" si="170"/>
        <v>9026160</v>
      </c>
      <c r="AM293" s="77">
        <f t="shared" si="170"/>
        <v>9026160</v>
      </c>
      <c r="AN293" s="77">
        <f t="shared" si="170"/>
        <v>0</v>
      </c>
      <c r="AO293" s="77">
        <f t="shared" si="170"/>
        <v>0</v>
      </c>
      <c r="AP293" s="77">
        <f t="shared" si="170"/>
        <v>9026160</v>
      </c>
      <c r="AQ293" s="77">
        <f t="shared" si="170"/>
        <v>9026160</v>
      </c>
      <c r="AR293" s="77">
        <f t="shared" si="170"/>
        <v>0</v>
      </c>
      <c r="AS293" s="77">
        <f t="shared" si="170"/>
        <v>0</v>
      </c>
      <c r="AT293" s="77">
        <f t="shared" si="170"/>
        <v>0</v>
      </c>
      <c r="AU293" s="77">
        <f t="shared" si="170"/>
        <v>0</v>
      </c>
      <c r="AV293" s="77">
        <f t="shared" si="170"/>
        <v>0</v>
      </c>
      <c r="AW293" s="77">
        <f t="shared" si="170"/>
        <v>0</v>
      </c>
      <c r="AX293" s="77">
        <f t="shared" si="170"/>
        <v>9026160</v>
      </c>
      <c r="AY293" s="77">
        <f t="shared" si="170"/>
        <v>9026160</v>
      </c>
      <c r="AZ293" s="77">
        <f t="shared" si="170"/>
        <v>0</v>
      </c>
      <c r="BA293" s="77">
        <f t="shared" si="170"/>
        <v>0</v>
      </c>
      <c r="BB293" s="103">
        <v>0</v>
      </c>
      <c r="BC293" s="103">
        <v>0</v>
      </c>
    </row>
    <row r="294" spans="1:55" s="11" customFormat="1" ht="60" hidden="1" x14ac:dyDescent="0.25">
      <c r="A294" s="148" t="s">
        <v>525</v>
      </c>
      <c r="B294" s="12">
        <v>51</v>
      </c>
      <c r="C294" s="12">
        <v>5</v>
      </c>
      <c r="D294" s="63" t="s">
        <v>782</v>
      </c>
      <c r="E294" s="12">
        <v>851</v>
      </c>
      <c r="F294" s="62" t="s">
        <v>406</v>
      </c>
      <c r="G294" s="62" t="s">
        <v>330</v>
      </c>
      <c r="H294" s="62" t="s">
        <v>783</v>
      </c>
      <c r="I294" s="62"/>
      <c r="J294" s="150">
        <f t="shared" ref="J294:AT295" si="171">J295</f>
        <v>0</v>
      </c>
      <c r="K294" s="150">
        <f t="shared" si="171"/>
        <v>0</v>
      </c>
      <c r="L294" s="150">
        <f t="shared" si="171"/>
        <v>0</v>
      </c>
      <c r="M294" s="150">
        <f t="shared" si="171"/>
        <v>0</v>
      </c>
      <c r="N294" s="150">
        <f t="shared" si="171"/>
        <v>0</v>
      </c>
      <c r="O294" s="150">
        <f t="shared" si="171"/>
        <v>0</v>
      </c>
      <c r="P294" s="150">
        <f t="shared" si="171"/>
        <v>0</v>
      </c>
      <c r="Q294" s="150">
        <f t="shared" si="171"/>
        <v>0</v>
      </c>
      <c r="R294" s="150">
        <f t="shared" si="171"/>
        <v>0</v>
      </c>
      <c r="S294" s="150">
        <f t="shared" si="171"/>
        <v>0</v>
      </c>
      <c r="T294" s="150">
        <f t="shared" si="171"/>
        <v>0</v>
      </c>
      <c r="U294" s="150">
        <f t="shared" si="171"/>
        <v>0</v>
      </c>
      <c r="V294" s="150">
        <f t="shared" si="171"/>
        <v>0</v>
      </c>
      <c r="W294" s="150">
        <f t="shared" si="171"/>
        <v>0</v>
      </c>
      <c r="X294" s="150">
        <f t="shared" si="171"/>
        <v>0</v>
      </c>
      <c r="Y294" s="150">
        <f t="shared" si="171"/>
        <v>0</v>
      </c>
      <c r="Z294" s="150">
        <f t="shared" si="171"/>
        <v>0</v>
      </c>
      <c r="AA294" s="150">
        <f t="shared" si="171"/>
        <v>0</v>
      </c>
      <c r="AB294" s="150">
        <f t="shared" si="171"/>
        <v>0</v>
      </c>
      <c r="AC294" s="150">
        <f t="shared" si="171"/>
        <v>0</v>
      </c>
      <c r="AD294" s="150">
        <f t="shared" si="171"/>
        <v>0</v>
      </c>
      <c r="AE294" s="150">
        <f t="shared" si="171"/>
        <v>0</v>
      </c>
      <c r="AF294" s="150">
        <f t="shared" si="171"/>
        <v>0</v>
      </c>
      <c r="AG294" s="150">
        <f t="shared" si="171"/>
        <v>0</v>
      </c>
      <c r="AH294" s="150">
        <f t="shared" si="171"/>
        <v>0</v>
      </c>
      <c r="AI294" s="150">
        <f t="shared" si="171"/>
        <v>0</v>
      </c>
      <c r="AJ294" s="150">
        <f t="shared" si="171"/>
        <v>0</v>
      </c>
      <c r="AK294" s="150">
        <f t="shared" si="171"/>
        <v>0</v>
      </c>
      <c r="AL294" s="150">
        <f t="shared" si="171"/>
        <v>0</v>
      </c>
      <c r="AM294" s="150">
        <f t="shared" si="171"/>
        <v>0</v>
      </c>
      <c r="AN294" s="150">
        <f t="shared" si="171"/>
        <v>0</v>
      </c>
      <c r="AO294" s="150">
        <f t="shared" si="171"/>
        <v>0</v>
      </c>
      <c r="AP294" s="150">
        <f t="shared" si="171"/>
        <v>0</v>
      </c>
      <c r="AQ294" s="150">
        <f t="shared" si="171"/>
        <v>0</v>
      </c>
      <c r="AR294" s="150">
        <f t="shared" si="171"/>
        <v>0</v>
      </c>
      <c r="AS294" s="150">
        <f t="shared" si="171"/>
        <v>0</v>
      </c>
      <c r="AT294" s="150">
        <f t="shared" si="171"/>
        <v>0</v>
      </c>
      <c r="AU294" s="150">
        <f t="shared" ref="AT294:BA295" si="172">AU295</f>
        <v>0</v>
      </c>
      <c r="AV294" s="150">
        <f t="shared" si="172"/>
        <v>0</v>
      </c>
      <c r="AW294" s="150">
        <f t="shared" si="172"/>
        <v>0</v>
      </c>
      <c r="AX294" s="150">
        <f t="shared" si="172"/>
        <v>0</v>
      </c>
      <c r="AY294" s="150">
        <f t="shared" si="172"/>
        <v>0</v>
      </c>
      <c r="AZ294" s="150">
        <f t="shared" si="172"/>
        <v>0</v>
      </c>
      <c r="BA294" s="150">
        <f t="shared" si="172"/>
        <v>0</v>
      </c>
      <c r="BB294" s="103">
        <v>0</v>
      </c>
      <c r="BC294" s="103">
        <v>0</v>
      </c>
    </row>
    <row r="295" spans="1:55" s="11" customFormat="1" ht="30" hidden="1" x14ac:dyDescent="0.25">
      <c r="A295" s="27" t="s">
        <v>452</v>
      </c>
      <c r="B295" s="12">
        <v>51</v>
      </c>
      <c r="C295" s="12">
        <v>5</v>
      </c>
      <c r="D295" s="62" t="s">
        <v>782</v>
      </c>
      <c r="E295" s="12">
        <v>851</v>
      </c>
      <c r="F295" s="62" t="s">
        <v>406</v>
      </c>
      <c r="G295" s="62" t="s">
        <v>330</v>
      </c>
      <c r="H295" s="62" t="s">
        <v>783</v>
      </c>
      <c r="I295" s="62" t="s">
        <v>453</v>
      </c>
      <c r="J295" s="150">
        <f t="shared" si="171"/>
        <v>0</v>
      </c>
      <c r="K295" s="150">
        <f t="shared" si="171"/>
        <v>0</v>
      </c>
      <c r="L295" s="150">
        <f t="shared" si="171"/>
        <v>0</v>
      </c>
      <c r="M295" s="150">
        <f t="shared" si="171"/>
        <v>0</v>
      </c>
      <c r="N295" s="150">
        <f t="shared" si="171"/>
        <v>0</v>
      </c>
      <c r="O295" s="150">
        <f t="shared" si="171"/>
        <v>0</v>
      </c>
      <c r="P295" s="150">
        <f t="shared" si="171"/>
        <v>0</v>
      </c>
      <c r="Q295" s="150">
        <f t="shared" si="171"/>
        <v>0</v>
      </c>
      <c r="R295" s="150">
        <f t="shared" si="171"/>
        <v>0</v>
      </c>
      <c r="S295" s="150">
        <f t="shared" si="171"/>
        <v>0</v>
      </c>
      <c r="T295" s="150">
        <f t="shared" si="171"/>
        <v>0</v>
      </c>
      <c r="U295" s="150">
        <f t="shared" si="171"/>
        <v>0</v>
      </c>
      <c r="V295" s="150">
        <f t="shared" si="171"/>
        <v>0</v>
      </c>
      <c r="W295" s="150">
        <f t="shared" si="171"/>
        <v>0</v>
      </c>
      <c r="X295" s="150">
        <f t="shared" si="171"/>
        <v>0</v>
      </c>
      <c r="Y295" s="150">
        <f t="shared" si="171"/>
        <v>0</v>
      </c>
      <c r="Z295" s="150">
        <f t="shared" si="171"/>
        <v>0</v>
      </c>
      <c r="AA295" s="150">
        <f t="shared" si="171"/>
        <v>0</v>
      </c>
      <c r="AB295" s="150">
        <f t="shared" si="171"/>
        <v>0</v>
      </c>
      <c r="AC295" s="150">
        <f t="shared" si="171"/>
        <v>0</v>
      </c>
      <c r="AD295" s="150">
        <f t="shared" si="171"/>
        <v>0</v>
      </c>
      <c r="AE295" s="150">
        <f t="shared" si="171"/>
        <v>0</v>
      </c>
      <c r="AF295" s="150">
        <f t="shared" si="171"/>
        <v>0</v>
      </c>
      <c r="AG295" s="150">
        <f t="shared" si="171"/>
        <v>0</v>
      </c>
      <c r="AH295" s="150">
        <f t="shared" si="171"/>
        <v>0</v>
      </c>
      <c r="AI295" s="150">
        <f t="shared" si="171"/>
        <v>0</v>
      </c>
      <c r="AJ295" s="150">
        <f t="shared" si="171"/>
        <v>0</v>
      </c>
      <c r="AK295" s="150">
        <f t="shared" si="171"/>
        <v>0</v>
      </c>
      <c r="AL295" s="150">
        <f t="shared" si="171"/>
        <v>0</v>
      </c>
      <c r="AM295" s="150">
        <f t="shared" si="171"/>
        <v>0</v>
      </c>
      <c r="AN295" s="150">
        <f t="shared" si="171"/>
        <v>0</v>
      </c>
      <c r="AO295" s="150">
        <f t="shared" si="171"/>
        <v>0</v>
      </c>
      <c r="AP295" s="150">
        <f t="shared" si="171"/>
        <v>0</v>
      </c>
      <c r="AQ295" s="150">
        <f t="shared" si="171"/>
        <v>0</v>
      </c>
      <c r="AR295" s="150">
        <f t="shared" si="171"/>
        <v>0</v>
      </c>
      <c r="AS295" s="150">
        <f t="shared" si="171"/>
        <v>0</v>
      </c>
      <c r="AT295" s="150">
        <f t="shared" si="172"/>
        <v>0</v>
      </c>
      <c r="AU295" s="150">
        <f t="shared" si="172"/>
        <v>0</v>
      </c>
      <c r="AV295" s="150">
        <f t="shared" si="172"/>
        <v>0</v>
      </c>
      <c r="AW295" s="150">
        <f t="shared" si="172"/>
        <v>0</v>
      </c>
      <c r="AX295" s="150">
        <f t="shared" si="172"/>
        <v>0</v>
      </c>
      <c r="AY295" s="150">
        <f t="shared" si="172"/>
        <v>0</v>
      </c>
      <c r="AZ295" s="150">
        <f t="shared" si="172"/>
        <v>0</v>
      </c>
      <c r="BA295" s="150">
        <f t="shared" si="172"/>
        <v>0</v>
      </c>
      <c r="BB295" s="103">
        <v>0</v>
      </c>
      <c r="BC295" s="103">
        <v>0</v>
      </c>
    </row>
    <row r="296" spans="1:55" s="11" customFormat="1" hidden="1" x14ac:dyDescent="0.25">
      <c r="A296" s="27" t="s">
        <v>454</v>
      </c>
      <c r="B296" s="12">
        <v>51</v>
      </c>
      <c r="C296" s="12">
        <v>5</v>
      </c>
      <c r="D296" s="62" t="s">
        <v>782</v>
      </c>
      <c r="E296" s="12">
        <v>851</v>
      </c>
      <c r="F296" s="62" t="s">
        <v>406</v>
      </c>
      <c r="G296" s="62" t="s">
        <v>330</v>
      </c>
      <c r="H296" s="62" t="s">
        <v>783</v>
      </c>
      <c r="I296" s="62" t="s">
        <v>455</v>
      </c>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0"/>
      <c r="AL296" s="150"/>
      <c r="AM296" s="150"/>
      <c r="AN296" s="150"/>
      <c r="AO296" s="150"/>
      <c r="AP296" s="150"/>
      <c r="AQ296" s="150"/>
      <c r="AR296" s="150"/>
      <c r="AS296" s="150"/>
      <c r="AT296" s="150"/>
      <c r="AU296" s="150"/>
      <c r="AV296" s="150"/>
      <c r="AW296" s="150"/>
      <c r="AX296" s="150"/>
      <c r="AY296" s="150"/>
      <c r="AZ296" s="150"/>
      <c r="BA296" s="150"/>
      <c r="BB296" s="103">
        <v>0</v>
      </c>
      <c r="BC296" s="103">
        <v>0</v>
      </c>
    </row>
    <row r="297" spans="1:55" s="11" customFormat="1" ht="60" x14ac:dyDescent="0.25">
      <c r="A297" s="148" t="s">
        <v>662</v>
      </c>
      <c r="B297" s="12">
        <v>51</v>
      </c>
      <c r="C297" s="12">
        <v>5</v>
      </c>
      <c r="D297" s="63" t="s">
        <v>782</v>
      </c>
      <c r="E297" s="12">
        <v>851</v>
      </c>
      <c r="F297" s="62" t="s">
        <v>406</v>
      </c>
      <c r="G297" s="62" t="s">
        <v>330</v>
      </c>
      <c r="H297" s="62" t="s">
        <v>784</v>
      </c>
      <c r="I297" s="62"/>
      <c r="J297" s="77">
        <f t="shared" ref="J297:AT298" si="173">J298</f>
        <v>9026160</v>
      </c>
      <c r="K297" s="77">
        <f t="shared" si="173"/>
        <v>9026160</v>
      </c>
      <c r="L297" s="77">
        <f t="shared" si="173"/>
        <v>0</v>
      </c>
      <c r="M297" s="77">
        <f t="shared" si="173"/>
        <v>0</v>
      </c>
      <c r="N297" s="77">
        <f t="shared" si="173"/>
        <v>0</v>
      </c>
      <c r="O297" s="77">
        <f t="shared" si="173"/>
        <v>0</v>
      </c>
      <c r="P297" s="77">
        <f t="shared" si="173"/>
        <v>0</v>
      </c>
      <c r="Q297" s="77">
        <f t="shared" si="173"/>
        <v>0</v>
      </c>
      <c r="R297" s="77">
        <f t="shared" si="173"/>
        <v>9026160</v>
      </c>
      <c r="S297" s="77">
        <f t="shared" si="173"/>
        <v>9026160</v>
      </c>
      <c r="T297" s="77">
        <f t="shared" si="173"/>
        <v>0</v>
      </c>
      <c r="U297" s="77">
        <f t="shared" si="173"/>
        <v>0</v>
      </c>
      <c r="V297" s="77">
        <f t="shared" si="173"/>
        <v>1153315.6599999999</v>
      </c>
      <c r="W297" s="77">
        <f t="shared" si="173"/>
        <v>1153315.6599999999</v>
      </c>
      <c r="X297" s="77">
        <f t="shared" si="173"/>
        <v>0</v>
      </c>
      <c r="Y297" s="77">
        <f t="shared" si="173"/>
        <v>0</v>
      </c>
      <c r="Z297" s="77">
        <f t="shared" si="173"/>
        <v>10179475.66</v>
      </c>
      <c r="AA297" s="77">
        <f t="shared" si="173"/>
        <v>10179475.66</v>
      </c>
      <c r="AB297" s="77">
        <f t="shared" si="173"/>
        <v>0</v>
      </c>
      <c r="AC297" s="77">
        <f t="shared" si="173"/>
        <v>0</v>
      </c>
      <c r="AD297" s="77">
        <f t="shared" si="173"/>
        <v>9026160</v>
      </c>
      <c r="AE297" s="77">
        <f t="shared" si="173"/>
        <v>9026160</v>
      </c>
      <c r="AF297" s="77">
        <f t="shared" si="173"/>
        <v>0</v>
      </c>
      <c r="AG297" s="77">
        <f t="shared" si="173"/>
        <v>0</v>
      </c>
      <c r="AH297" s="77">
        <f t="shared" si="173"/>
        <v>0</v>
      </c>
      <c r="AI297" s="77">
        <f t="shared" si="173"/>
        <v>0</v>
      </c>
      <c r="AJ297" s="77">
        <f t="shared" si="173"/>
        <v>0</v>
      </c>
      <c r="AK297" s="77">
        <f t="shared" si="173"/>
        <v>0</v>
      </c>
      <c r="AL297" s="77">
        <f t="shared" si="173"/>
        <v>9026160</v>
      </c>
      <c r="AM297" s="77">
        <f t="shared" si="173"/>
        <v>9026160</v>
      </c>
      <c r="AN297" s="77">
        <f t="shared" si="173"/>
        <v>0</v>
      </c>
      <c r="AO297" s="77">
        <f t="shared" si="173"/>
        <v>0</v>
      </c>
      <c r="AP297" s="77">
        <f t="shared" si="173"/>
        <v>9026160</v>
      </c>
      <c r="AQ297" s="77">
        <f t="shared" si="173"/>
        <v>9026160</v>
      </c>
      <c r="AR297" s="77">
        <f t="shared" si="173"/>
        <v>0</v>
      </c>
      <c r="AS297" s="77">
        <f t="shared" si="173"/>
        <v>0</v>
      </c>
      <c r="AT297" s="77">
        <f t="shared" si="173"/>
        <v>0</v>
      </c>
      <c r="AU297" s="77">
        <f t="shared" ref="AT297:BA298" si="174">AU298</f>
        <v>0</v>
      </c>
      <c r="AV297" s="77">
        <f t="shared" si="174"/>
        <v>0</v>
      </c>
      <c r="AW297" s="77">
        <f t="shared" si="174"/>
        <v>0</v>
      </c>
      <c r="AX297" s="77">
        <f t="shared" si="174"/>
        <v>9026160</v>
      </c>
      <c r="AY297" s="77">
        <f t="shared" si="174"/>
        <v>9026160</v>
      </c>
      <c r="AZ297" s="77">
        <f t="shared" si="174"/>
        <v>0</v>
      </c>
      <c r="BA297" s="77">
        <f t="shared" si="174"/>
        <v>0</v>
      </c>
      <c r="BB297" s="103">
        <v>0</v>
      </c>
      <c r="BC297" s="103">
        <v>0</v>
      </c>
    </row>
    <row r="298" spans="1:55" s="11" customFormat="1" ht="30" x14ac:dyDescent="0.25">
      <c r="A298" s="27" t="s">
        <v>452</v>
      </c>
      <c r="B298" s="12">
        <v>51</v>
      </c>
      <c r="C298" s="12">
        <v>5</v>
      </c>
      <c r="D298" s="62" t="s">
        <v>782</v>
      </c>
      <c r="E298" s="12">
        <v>851</v>
      </c>
      <c r="F298" s="62" t="s">
        <v>406</v>
      </c>
      <c r="G298" s="62" t="s">
        <v>330</v>
      </c>
      <c r="H298" s="62" t="s">
        <v>784</v>
      </c>
      <c r="I298" s="62" t="s">
        <v>453</v>
      </c>
      <c r="J298" s="150">
        <f t="shared" si="173"/>
        <v>9026160</v>
      </c>
      <c r="K298" s="150">
        <f t="shared" si="173"/>
        <v>9026160</v>
      </c>
      <c r="L298" s="150">
        <f t="shared" si="173"/>
        <v>0</v>
      </c>
      <c r="M298" s="150">
        <f t="shared" si="173"/>
        <v>0</v>
      </c>
      <c r="N298" s="150">
        <f t="shared" si="173"/>
        <v>0</v>
      </c>
      <c r="O298" s="150">
        <f t="shared" si="173"/>
        <v>0</v>
      </c>
      <c r="P298" s="150">
        <f t="shared" si="173"/>
        <v>0</v>
      </c>
      <c r="Q298" s="150">
        <f t="shared" si="173"/>
        <v>0</v>
      </c>
      <c r="R298" s="150">
        <f t="shared" si="173"/>
        <v>9026160</v>
      </c>
      <c r="S298" s="150">
        <f t="shared" si="173"/>
        <v>9026160</v>
      </c>
      <c r="T298" s="150">
        <f t="shared" si="173"/>
        <v>0</v>
      </c>
      <c r="U298" s="150">
        <f t="shared" si="173"/>
        <v>0</v>
      </c>
      <c r="V298" s="150">
        <f t="shared" si="173"/>
        <v>1153315.6599999999</v>
      </c>
      <c r="W298" s="150">
        <f t="shared" si="173"/>
        <v>1153315.6599999999</v>
      </c>
      <c r="X298" s="150">
        <f t="shared" si="173"/>
        <v>0</v>
      </c>
      <c r="Y298" s="150">
        <f t="shared" si="173"/>
        <v>0</v>
      </c>
      <c r="Z298" s="150">
        <f t="shared" si="173"/>
        <v>10179475.66</v>
      </c>
      <c r="AA298" s="150">
        <f t="shared" si="173"/>
        <v>10179475.66</v>
      </c>
      <c r="AB298" s="150">
        <f t="shared" si="173"/>
        <v>0</v>
      </c>
      <c r="AC298" s="150">
        <f t="shared" si="173"/>
        <v>0</v>
      </c>
      <c r="AD298" s="150">
        <f t="shared" si="173"/>
        <v>9026160</v>
      </c>
      <c r="AE298" s="150">
        <f t="shared" si="173"/>
        <v>9026160</v>
      </c>
      <c r="AF298" s="150">
        <f t="shared" si="173"/>
        <v>0</v>
      </c>
      <c r="AG298" s="150">
        <f t="shared" si="173"/>
        <v>0</v>
      </c>
      <c r="AH298" s="150">
        <f t="shared" si="173"/>
        <v>0</v>
      </c>
      <c r="AI298" s="150">
        <f t="shared" si="173"/>
        <v>0</v>
      </c>
      <c r="AJ298" s="150">
        <f t="shared" si="173"/>
        <v>0</v>
      </c>
      <c r="AK298" s="150">
        <f t="shared" si="173"/>
        <v>0</v>
      </c>
      <c r="AL298" s="150">
        <f t="shared" si="173"/>
        <v>9026160</v>
      </c>
      <c r="AM298" s="150">
        <f t="shared" si="173"/>
        <v>9026160</v>
      </c>
      <c r="AN298" s="150">
        <f t="shared" si="173"/>
        <v>0</v>
      </c>
      <c r="AO298" s="150">
        <f t="shared" si="173"/>
        <v>0</v>
      </c>
      <c r="AP298" s="150">
        <f t="shared" si="173"/>
        <v>9026160</v>
      </c>
      <c r="AQ298" s="150">
        <f t="shared" si="173"/>
        <v>9026160</v>
      </c>
      <c r="AR298" s="150">
        <f t="shared" si="173"/>
        <v>0</v>
      </c>
      <c r="AS298" s="150">
        <f t="shared" si="173"/>
        <v>0</v>
      </c>
      <c r="AT298" s="150">
        <f t="shared" si="174"/>
        <v>0</v>
      </c>
      <c r="AU298" s="150">
        <f t="shared" si="174"/>
        <v>0</v>
      </c>
      <c r="AV298" s="150">
        <f t="shared" si="174"/>
        <v>0</v>
      </c>
      <c r="AW298" s="150">
        <f t="shared" si="174"/>
        <v>0</v>
      </c>
      <c r="AX298" s="150">
        <f t="shared" si="174"/>
        <v>9026160</v>
      </c>
      <c r="AY298" s="150">
        <f t="shared" si="174"/>
        <v>9026160</v>
      </c>
      <c r="AZ298" s="150">
        <f t="shared" si="174"/>
        <v>0</v>
      </c>
      <c r="BA298" s="150">
        <f t="shared" si="174"/>
        <v>0</v>
      </c>
      <c r="BB298" s="103">
        <v>0</v>
      </c>
      <c r="BC298" s="103">
        <v>0</v>
      </c>
    </row>
    <row r="299" spans="1:55" s="11" customFormat="1" x14ac:dyDescent="0.25">
      <c r="A299" s="27" t="s">
        <v>454</v>
      </c>
      <c r="B299" s="12">
        <v>51</v>
      </c>
      <c r="C299" s="12">
        <v>5</v>
      </c>
      <c r="D299" s="62" t="s">
        <v>782</v>
      </c>
      <c r="E299" s="12">
        <v>851</v>
      </c>
      <c r="F299" s="62" t="s">
        <v>406</v>
      </c>
      <c r="G299" s="62" t="s">
        <v>330</v>
      </c>
      <c r="H299" s="62" t="s">
        <v>784</v>
      </c>
      <c r="I299" s="62" t="s">
        <v>455</v>
      </c>
      <c r="J299" s="150">
        <f>'3.ВС'!J256</f>
        <v>9026160</v>
      </c>
      <c r="K299" s="150">
        <f>'3.ВС'!K256</f>
        <v>9026160</v>
      </c>
      <c r="L299" s="150">
        <f>'3.ВС'!L256</f>
        <v>0</v>
      </c>
      <c r="M299" s="150">
        <f>'3.ВС'!M256</f>
        <v>0</v>
      </c>
      <c r="N299" s="150">
        <f>'3.ВС'!N256</f>
        <v>0</v>
      </c>
      <c r="O299" s="150">
        <f>'3.ВС'!O256</f>
        <v>0</v>
      </c>
      <c r="P299" s="150">
        <f>'3.ВС'!P256</f>
        <v>0</v>
      </c>
      <c r="Q299" s="150">
        <f>'3.ВС'!Q256</f>
        <v>0</v>
      </c>
      <c r="R299" s="150">
        <f>'3.ВС'!R256</f>
        <v>9026160</v>
      </c>
      <c r="S299" s="150">
        <f>'3.ВС'!S256</f>
        <v>9026160</v>
      </c>
      <c r="T299" s="150">
        <f>'3.ВС'!T256</f>
        <v>0</v>
      </c>
      <c r="U299" s="150">
        <f>'3.ВС'!U256</f>
        <v>0</v>
      </c>
      <c r="V299" s="150">
        <f>'3.ВС'!V256</f>
        <v>1153315.6599999999</v>
      </c>
      <c r="W299" s="150">
        <f>'3.ВС'!W256</f>
        <v>1153315.6599999999</v>
      </c>
      <c r="X299" s="150">
        <f>'3.ВС'!X256</f>
        <v>0</v>
      </c>
      <c r="Y299" s="150">
        <f>'3.ВС'!Y256</f>
        <v>0</v>
      </c>
      <c r="Z299" s="150">
        <f>'3.ВС'!Z256</f>
        <v>10179475.66</v>
      </c>
      <c r="AA299" s="150">
        <f>'3.ВС'!AA256</f>
        <v>10179475.66</v>
      </c>
      <c r="AB299" s="150">
        <f>'3.ВС'!AB256</f>
        <v>0</v>
      </c>
      <c r="AC299" s="150">
        <f>'3.ВС'!AC256</f>
        <v>0</v>
      </c>
      <c r="AD299" s="150">
        <f>'3.ВС'!AD256</f>
        <v>9026160</v>
      </c>
      <c r="AE299" s="150">
        <f>'3.ВС'!AE256</f>
        <v>9026160</v>
      </c>
      <c r="AF299" s="150">
        <f>'3.ВС'!AF256</f>
        <v>0</v>
      </c>
      <c r="AG299" s="150">
        <f>'3.ВС'!AG256</f>
        <v>0</v>
      </c>
      <c r="AH299" s="150">
        <f>'3.ВС'!AH256</f>
        <v>0</v>
      </c>
      <c r="AI299" s="150">
        <f>'3.ВС'!AI256</f>
        <v>0</v>
      </c>
      <c r="AJ299" s="150">
        <f>'3.ВС'!AJ256</f>
        <v>0</v>
      </c>
      <c r="AK299" s="150">
        <f>'3.ВС'!AK256</f>
        <v>0</v>
      </c>
      <c r="AL299" s="150">
        <f>'3.ВС'!AL256</f>
        <v>9026160</v>
      </c>
      <c r="AM299" s="150">
        <f>'3.ВС'!AM256</f>
        <v>9026160</v>
      </c>
      <c r="AN299" s="150">
        <f>'3.ВС'!AN256</f>
        <v>0</v>
      </c>
      <c r="AO299" s="150">
        <f>'3.ВС'!AO256</f>
        <v>0</v>
      </c>
      <c r="AP299" s="150">
        <f>'3.ВС'!AP256</f>
        <v>9026160</v>
      </c>
      <c r="AQ299" s="150">
        <f>'3.ВС'!AQ256</f>
        <v>9026160</v>
      </c>
      <c r="AR299" s="150">
        <f>'3.ВС'!AR256</f>
        <v>0</v>
      </c>
      <c r="AS299" s="150">
        <f>'3.ВС'!AS256</f>
        <v>0</v>
      </c>
      <c r="AT299" s="150">
        <f>'3.ВС'!AT256</f>
        <v>0</v>
      </c>
      <c r="AU299" s="150">
        <f>'3.ВС'!AU256</f>
        <v>0</v>
      </c>
      <c r="AV299" s="150">
        <f>'3.ВС'!AV256</f>
        <v>0</v>
      </c>
      <c r="AW299" s="150">
        <f>'3.ВС'!AW256</f>
        <v>0</v>
      </c>
      <c r="AX299" s="150">
        <f>'3.ВС'!AX256</f>
        <v>9026160</v>
      </c>
      <c r="AY299" s="150">
        <f>'3.ВС'!AY256</f>
        <v>9026160</v>
      </c>
      <c r="AZ299" s="150">
        <f>'3.ВС'!AZ256</f>
        <v>0</v>
      </c>
      <c r="BA299" s="150">
        <f>'3.ВС'!BA256</f>
        <v>0</v>
      </c>
      <c r="BB299" s="103">
        <v>0</v>
      </c>
      <c r="BC299" s="103">
        <v>0</v>
      </c>
    </row>
    <row r="300" spans="1:55" s="11" customFormat="1" ht="30" hidden="1" x14ac:dyDescent="0.25">
      <c r="A300" s="148" t="s">
        <v>785</v>
      </c>
      <c r="B300" s="12">
        <v>51</v>
      </c>
      <c r="C300" s="12">
        <v>6</v>
      </c>
      <c r="D300" s="62"/>
      <c r="E300" s="12"/>
      <c r="F300" s="63"/>
      <c r="G300" s="62"/>
      <c r="H300" s="62"/>
      <c r="I300" s="63"/>
      <c r="J300" s="77">
        <f t="shared" ref="J300:BA300" si="175">J302</f>
        <v>3151297.8</v>
      </c>
      <c r="K300" s="77">
        <f t="shared" si="175"/>
        <v>2250927</v>
      </c>
      <c r="L300" s="77">
        <f t="shared" si="175"/>
        <v>900370.8</v>
      </c>
      <c r="M300" s="77">
        <f t="shared" si="175"/>
        <v>0</v>
      </c>
      <c r="N300" s="77">
        <f t="shared" si="175"/>
        <v>0</v>
      </c>
      <c r="O300" s="77">
        <f t="shared" si="175"/>
        <v>0</v>
      </c>
      <c r="P300" s="77">
        <f t="shared" si="175"/>
        <v>0</v>
      </c>
      <c r="Q300" s="77">
        <f t="shared" si="175"/>
        <v>0</v>
      </c>
      <c r="R300" s="77">
        <f t="shared" si="175"/>
        <v>3151297.8</v>
      </c>
      <c r="S300" s="77">
        <f t="shared" si="175"/>
        <v>2250927</v>
      </c>
      <c r="T300" s="77">
        <f t="shared" si="175"/>
        <v>900370.8</v>
      </c>
      <c r="U300" s="77">
        <f t="shared" si="175"/>
        <v>0</v>
      </c>
      <c r="V300" s="77">
        <f t="shared" si="175"/>
        <v>0</v>
      </c>
      <c r="W300" s="77">
        <f t="shared" si="175"/>
        <v>0</v>
      </c>
      <c r="X300" s="77">
        <f t="shared" si="175"/>
        <v>0</v>
      </c>
      <c r="Y300" s="77">
        <f t="shared" si="175"/>
        <v>0</v>
      </c>
      <c r="Z300" s="77">
        <f t="shared" si="175"/>
        <v>3151297.8</v>
      </c>
      <c r="AA300" s="77">
        <f t="shared" si="175"/>
        <v>2250927</v>
      </c>
      <c r="AB300" s="77">
        <f t="shared" si="175"/>
        <v>900370.8</v>
      </c>
      <c r="AC300" s="77">
        <f t="shared" si="175"/>
        <v>0</v>
      </c>
      <c r="AD300" s="77">
        <f t="shared" si="175"/>
        <v>3151297.8</v>
      </c>
      <c r="AE300" s="77">
        <f t="shared" si="175"/>
        <v>2250927</v>
      </c>
      <c r="AF300" s="77">
        <f t="shared" si="175"/>
        <v>900370.8</v>
      </c>
      <c r="AG300" s="77">
        <f t="shared" si="175"/>
        <v>0</v>
      </c>
      <c r="AH300" s="77">
        <f t="shared" si="175"/>
        <v>0</v>
      </c>
      <c r="AI300" s="77">
        <f t="shared" si="175"/>
        <v>0</v>
      </c>
      <c r="AJ300" s="77">
        <f t="shared" si="175"/>
        <v>0</v>
      </c>
      <c r="AK300" s="77">
        <f t="shared" si="175"/>
        <v>0</v>
      </c>
      <c r="AL300" s="77">
        <f t="shared" si="175"/>
        <v>3151297.8</v>
      </c>
      <c r="AM300" s="77">
        <f t="shared" si="175"/>
        <v>2250927</v>
      </c>
      <c r="AN300" s="77">
        <f t="shared" si="175"/>
        <v>900370.8</v>
      </c>
      <c r="AO300" s="77">
        <f t="shared" si="175"/>
        <v>0</v>
      </c>
      <c r="AP300" s="77">
        <f t="shared" si="175"/>
        <v>3151297.8</v>
      </c>
      <c r="AQ300" s="77">
        <f t="shared" si="175"/>
        <v>2250927</v>
      </c>
      <c r="AR300" s="77">
        <f t="shared" si="175"/>
        <v>900370.8</v>
      </c>
      <c r="AS300" s="77">
        <f t="shared" si="175"/>
        <v>0</v>
      </c>
      <c r="AT300" s="77">
        <f t="shared" si="175"/>
        <v>0</v>
      </c>
      <c r="AU300" s="77">
        <f t="shared" si="175"/>
        <v>0</v>
      </c>
      <c r="AV300" s="77">
        <f t="shared" si="175"/>
        <v>0</v>
      </c>
      <c r="AW300" s="77">
        <f t="shared" si="175"/>
        <v>0</v>
      </c>
      <c r="AX300" s="77">
        <f t="shared" si="175"/>
        <v>3151297.8</v>
      </c>
      <c r="AY300" s="77">
        <f t="shared" si="175"/>
        <v>2250927</v>
      </c>
      <c r="AZ300" s="77">
        <f t="shared" si="175"/>
        <v>900370.8</v>
      </c>
      <c r="BA300" s="77">
        <f t="shared" si="175"/>
        <v>0</v>
      </c>
      <c r="BB300" s="103">
        <v>0</v>
      </c>
      <c r="BC300" s="103">
        <v>0</v>
      </c>
    </row>
    <row r="301" spans="1:55" s="11" customFormat="1" ht="30" hidden="1" x14ac:dyDescent="0.25">
      <c r="A301" s="148" t="s">
        <v>786</v>
      </c>
      <c r="B301" s="12">
        <v>51</v>
      </c>
      <c r="C301" s="12">
        <v>6</v>
      </c>
      <c r="D301" s="62" t="s">
        <v>787</v>
      </c>
      <c r="E301" s="12"/>
      <c r="F301" s="63"/>
      <c r="G301" s="62"/>
      <c r="H301" s="62"/>
      <c r="I301" s="63"/>
      <c r="J301" s="77">
        <f t="shared" ref="J301:AT304" si="176">J302</f>
        <v>3151297.8</v>
      </c>
      <c r="K301" s="77">
        <f t="shared" si="176"/>
        <v>2250927</v>
      </c>
      <c r="L301" s="77">
        <f t="shared" si="176"/>
        <v>900370.8</v>
      </c>
      <c r="M301" s="77">
        <f t="shared" si="176"/>
        <v>0</v>
      </c>
      <c r="N301" s="77">
        <f t="shared" si="176"/>
        <v>0</v>
      </c>
      <c r="O301" s="77">
        <f t="shared" si="176"/>
        <v>0</v>
      </c>
      <c r="P301" s="77">
        <f t="shared" si="176"/>
        <v>0</v>
      </c>
      <c r="Q301" s="77">
        <f t="shared" si="176"/>
        <v>0</v>
      </c>
      <c r="R301" s="77">
        <f t="shared" si="176"/>
        <v>3151297.8</v>
      </c>
      <c r="S301" s="77">
        <f t="shared" si="176"/>
        <v>2250927</v>
      </c>
      <c r="T301" s="77">
        <f t="shared" si="176"/>
        <v>900370.8</v>
      </c>
      <c r="U301" s="77">
        <f t="shared" si="176"/>
        <v>0</v>
      </c>
      <c r="V301" s="77">
        <f t="shared" si="176"/>
        <v>0</v>
      </c>
      <c r="W301" s="77">
        <f t="shared" si="176"/>
        <v>0</v>
      </c>
      <c r="X301" s="77">
        <f t="shared" si="176"/>
        <v>0</v>
      </c>
      <c r="Y301" s="77">
        <f t="shared" si="176"/>
        <v>0</v>
      </c>
      <c r="Z301" s="77">
        <f t="shared" si="176"/>
        <v>3151297.8</v>
      </c>
      <c r="AA301" s="77">
        <f t="shared" si="176"/>
        <v>2250927</v>
      </c>
      <c r="AB301" s="77">
        <f t="shared" si="176"/>
        <v>900370.8</v>
      </c>
      <c r="AC301" s="77">
        <f t="shared" si="176"/>
        <v>0</v>
      </c>
      <c r="AD301" s="77">
        <f t="shared" si="176"/>
        <v>3151297.8</v>
      </c>
      <c r="AE301" s="77">
        <f t="shared" si="176"/>
        <v>2250927</v>
      </c>
      <c r="AF301" s="77">
        <f t="shared" si="176"/>
        <v>900370.8</v>
      </c>
      <c r="AG301" s="77">
        <f t="shared" si="176"/>
        <v>0</v>
      </c>
      <c r="AH301" s="77">
        <f t="shared" si="176"/>
        <v>0</v>
      </c>
      <c r="AI301" s="77">
        <f t="shared" si="176"/>
        <v>0</v>
      </c>
      <c r="AJ301" s="77">
        <f t="shared" si="176"/>
        <v>0</v>
      </c>
      <c r="AK301" s="77">
        <f t="shared" si="176"/>
        <v>0</v>
      </c>
      <c r="AL301" s="77">
        <f t="shared" si="176"/>
        <v>3151297.8</v>
      </c>
      <c r="AM301" s="77">
        <f t="shared" si="176"/>
        <v>2250927</v>
      </c>
      <c r="AN301" s="77">
        <f t="shared" si="176"/>
        <v>900370.8</v>
      </c>
      <c r="AO301" s="77">
        <f t="shared" si="176"/>
        <v>0</v>
      </c>
      <c r="AP301" s="77">
        <f t="shared" si="176"/>
        <v>3151297.8</v>
      </c>
      <c r="AQ301" s="77">
        <f t="shared" si="176"/>
        <v>2250927</v>
      </c>
      <c r="AR301" s="77">
        <f t="shared" si="176"/>
        <v>900370.8</v>
      </c>
      <c r="AS301" s="77">
        <f t="shared" si="176"/>
        <v>0</v>
      </c>
      <c r="AT301" s="77">
        <f t="shared" si="176"/>
        <v>0</v>
      </c>
      <c r="AU301" s="77">
        <f t="shared" ref="AT301:BA304" si="177">AU302</f>
        <v>0</v>
      </c>
      <c r="AV301" s="77">
        <f t="shared" si="177"/>
        <v>0</v>
      </c>
      <c r="AW301" s="77">
        <f t="shared" si="177"/>
        <v>0</v>
      </c>
      <c r="AX301" s="77">
        <f t="shared" si="177"/>
        <v>3151297.8</v>
      </c>
      <c r="AY301" s="77">
        <f t="shared" si="177"/>
        <v>2250927</v>
      </c>
      <c r="AZ301" s="77">
        <f t="shared" si="177"/>
        <v>900370.8</v>
      </c>
      <c r="BA301" s="77">
        <f t="shared" si="177"/>
        <v>0</v>
      </c>
      <c r="BB301" s="103">
        <v>0</v>
      </c>
      <c r="BC301" s="103">
        <v>0</v>
      </c>
    </row>
    <row r="302" spans="1:55" s="120" customFormat="1" hidden="1" x14ac:dyDescent="0.25">
      <c r="A302" s="148" t="s">
        <v>325</v>
      </c>
      <c r="B302" s="12">
        <v>51</v>
      </c>
      <c r="C302" s="12">
        <v>6</v>
      </c>
      <c r="D302" s="62" t="s">
        <v>787</v>
      </c>
      <c r="E302" s="12">
        <v>851</v>
      </c>
      <c r="F302" s="63"/>
      <c r="G302" s="62"/>
      <c r="H302" s="62"/>
      <c r="I302" s="63"/>
      <c r="J302" s="77">
        <f t="shared" si="176"/>
        <v>3151297.8</v>
      </c>
      <c r="K302" s="77">
        <f t="shared" si="176"/>
        <v>2250927</v>
      </c>
      <c r="L302" s="77">
        <f t="shared" si="176"/>
        <v>900370.8</v>
      </c>
      <c r="M302" s="77">
        <f t="shared" si="176"/>
        <v>0</v>
      </c>
      <c r="N302" s="77">
        <f t="shared" si="176"/>
        <v>0</v>
      </c>
      <c r="O302" s="77">
        <f t="shared" si="176"/>
        <v>0</v>
      </c>
      <c r="P302" s="77">
        <f t="shared" si="176"/>
        <v>0</v>
      </c>
      <c r="Q302" s="77">
        <f t="shared" si="176"/>
        <v>0</v>
      </c>
      <c r="R302" s="77">
        <f t="shared" si="176"/>
        <v>3151297.8</v>
      </c>
      <c r="S302" s="77">
        <f t="shared" si="176"/>
        <v>2250927</v>
      </c>
      <c r="T302" s="77">
        <f t="shared" si="176"/>
        <v>900370.8</v>
      </c>
      <c r="U302" s="77">
        <f t="shared" si="176"/>
        <v>0</v>
      </c>
      <c r="V302" s="77">
        <f t="shared" si="176"/>
        <v>0</v>
      </c>
      <c r="W302" s="77">
        <f t="shared" si="176"/>
        <v>0</v>
      </c>
      <c r="X302" s="77">
        <f t="shared" si="176"/>
        <v>0</v>
      </c>
      <c r="Y302" s="77">
        <f t="shared" si="176"/>
        <v>0</v>
      </c>
      <c r="Z302" s="77">
        <f t="shared" si="176"/>
        <v>3151297.8</v>
      </c>
      <c r="AA302" s="77">
        <f t="shared" si="176"/>
        <v>2250927</v>
      </c>
      <c r="AB302" s="77">
        <f t="shared" si="176"/>
        <v>900370.8</v>
      </c>
      <c r="AC302" s="77">
        <f t="shared" si="176"/>
        <v>0</v>
      </c>
      <c r="AD302" s="77">
        <f t="shared" si="176"/>
        <v>3151297.8</v>
      </c>
      <c r="AE302" s="77">
        <f t="shared" si="176"/>
        <v>2250927</v>
      </c>
      <c r="AF302" s="77">
        <f t="shared" si="176"/>
        <v>900370.8</v>
      </c>
      <c r="AG302" s="77">
        <f t="shared" si="176"/>
        <v>0</v>
      </c>
      <c r="AH302" s="77">
        <f t="shared" si="176"/>
        <v>0</v>
      </c>
      <c r="AI302" s="77">
        <f t="shared" si="176"/>
        <v>0</v>
      </c>
      <c r="AJ302" s="77">
        <f t="shared" si="176"/>
        <v>0</v>
      </c>
      <c r="AK302" s="77">
        <f t="shared" si="176"/>
        <v>0</v>
      </c>
      <c r="AL302" s="77">
        <f t="shared" si="176"/>
        <v>3151297.8</v>
      </c>
      <c r="AM302" s="77">
        <f t="shared" si="176"/>
        <v>2250927</v>
      </c>
      <c r="AN302" s="77">
        <f t="shared" si="176"/>
        <v>900370.8</v>
      </c>
      <c r="AO302" s="77">
        <f t="shared" si="176"/>
        <v>0</v>
      </c>
      <c r="AP302" s="77">
        <f t="shared" si="176"/>
        <v>3151297.8</v>
      </c>
      <c r="AQ302" s="77">
        <f t="shared" si="176"/>
        <v>2250927</v>
      </c>
      <c r="AR302" s="77">
        <f t="shared" si="176"/>
        <v>900370.8</v>
      </c>
      <c r="AS302" s="77">
        <f t="shared" si="176"/>
        <v>0</v>
      </c>
      <c r="AT302" s="77">
        <f t="shared" si="177"/>
        <v>0</v>
      </c>
      <c r="AU302" s="77">
        <f t="shared" si="177"/>
        <v>0</v>
      </c>
      <c r="AV302" s="77">
        <f t="shared" si="177"/>
        <v>0</v>
      </c>
      <c r="AW302" s="77">
        <f t="shared" si="177"/>
        <v>0</v>
      </c>
      <c r="AX302" s="77">
        <f t="shared" si="177"/>
        <v>3151297.8</v>
      </c>
      <c r="AY302" s="77">
        <f t="shared" si="177"/>
        <v>2250927</v>
      </c>
      <c r="AZ302" s="77">
        <f t="shared" si="177"/>
        <v>900370.8</v>
      </c>
      <c r="BA302" s="77">
        <f t="shared" si="177"/>
        <v>0</v>
      </c>
      <c r="BB302" s="103">
        <v>0</v>
      </c>
      <c r="BC302" s="103">
        <v>0</v>
      </c>
    </row>
    <row r="303" spans="1:55" s="120" customFormat="1" ht="30" hidden="1" x14ac:dyDescent="0.25">
      <c r="A303" s="148" t="s">
        <v>527</v>
      </c>
      <c r="B303" s="12">
        <v>51</v>
      </c>
      <c r="C303" s="12">
        <v>6</v>
      </c>
      <c r="D303" s="62" t="s">
        <v>787</v>
      </c>
      <c r="E303" s="12">
        <v>851</v>
      </c>
      <c r="F303" s="63" t="s">
        <v>406</v>
      </c>
      <c r="G303" s="63" t="s">
        <v>401</v>
      </c>
      <c r="H303" s="63" t="s">
        <v>788</v>
      </c>
      <c r="I303" s="63"/>
      <c r="J303" s="77">
        <f t="shared" si="176"/>
        <v>3151297.8</v>
      </c>
      <c r="K303" s="77">
        <f t="shared" si="176"/>
        <v>2250927</v>
      </c>
      <c r="L303" s="77">
        <f t="shared" si="176"/>
        <v>900370.8</v>
      </c>
      <c r="M303" s="77">
        <f t="shared" si="176"/>
        <v>0</v>
      </c>
      <c r="N303" s="77">
        <f t="shared" si="176"/>
        <v>0</v>
      </c>
      <c r="O303" s="77">
        <f t="shared" si="176"/>
        <v>0</v>
      </c>
      <c r="P303" s="77">
        <f t="shared" si="176"/>
        <v>0</v>
      </c>
      <c r="Q303" s="77">
        <f t="shared" si="176"/>
        <v>0</v>
      </c>
      <c r="R303" s="77">
        <f t="shared" si="176"/>
        <v>3151297.8</v>
      </c>
      <c r="S303" s="77">
        <f t="shared" si="176"/>
        <v>2250927</v>
      </c>
      <c r="T303" s="77">
        <f t="shared" si="176"/>
        <v>900370.8</v>
      </c>
      <c r="U303" s="77">
        <f t="shared" si="176"/>
        <v>0</v>
      </c>
      <c r="V303" s="77">
        <f t="shared" si="176"/>
        <v>0</v>
      </c>
      <c r="W303" s="77">
        <f t="shared" si="176"/>
        <v>0</v>
      </c>
      <c r="X303" s="77">
        <f t="shared" si="176"/>
        <v>0</v>
      </c>
      <c r="Y303" s="77">
        <f t="shared" si="176"/>
        <v>0</v>
      </c>
      <c r="Z303" s="77">
        <f t="shared" si="176"/>
        <v>3151297.8</v>
      </c>
      <c r="AA303" s="77">
        <f t="shared" si="176"/>
        <v>2250927</v>
      </c>
      <c r="AB303" s="77">
        <f t="shared" si="176"/>
        <v>900370.8</v>
      </c>
      <c r="AC303" s="77">
        <f t="shared" si="176"/>
        <v>0</v>
      </c>
      <c r="AD303" s="77">
        <f t="shared" si="176"/>
        <v>3151297.8</v>
      </c>
      <c r="AE303" s="77">
        <f t="shared" si="176"/>
        <v>2250927</v>
      </c>
      <c r="AF303" s="77">
        <f t="shared" si="176"/>
        <v>900370.8</v>
      </c>
      <c r="AG303" s="77">
        <f t="shared" si="176"/>
        <v>0</v>
      </c>
      <c r="AH303" s="77">
        <f t="shared" si="176"/>
        <v>0</v>
      </c>
      <c r="AI303" s="77">
        <f t="shared" si="176"/>
        <v>0</v>
      </c>
      <c r="AJ303" s="77">
        <f t="shared" si="176"/>
        <v>0</v>
      </c>
      <c r="AK303" s="77">
        <f t="shared" si="176"/>
        <v>0</v>
      </c>
      <c r="AL303" s="77">
        <f t="shared" si="176"/>
        <v>3151297.8</v>
      </c>
      <c r="AM303" s="77">
        <f t="shared" si="176"/>
        <v>2250927</v>
      </c>
      <c r="AN303" s="77">
        <f t="shared" si="176"/>
        <v>900370.8</v>
      </c>
      <c r="AO303" s="77">
        <f t="shared" si="176"/>
        <v>0</v>
      </c>
      <c r="AP303" s="77">
        <f t="shared" si="176"/>
        <v>3151297.8</v>
      </c>
      <c r="AQ303" s="77">
        <f t="shared" si="176"/>
        <v>2250927</v>
      </c>
      <c r="AR303" s="77">
        <f t="shared" si="176"/>
        <v>900370.8</v>
      </c>
      <c r="AS303" s="77">
        <f t="shared" si="176"/>
        <v>0</v>
      </c>
      <c r="AT303" s="77">
        <f t="shared" si="177"/>
        <v>0</v>
      </c>
      <c r="AU303" s="77">
        <f t="shared" si="177"/>
        <v>0</v>
      </c>
      <c r="AV303" s="77">
        <f t="shared" si="177"/>
        <v>0</v>
      </c>
      <c r="AW303" s="77">
        <f t="shared" si="177"/>
        <v>0</v>
      </c>
      <c r="AX303" s="77">
        <f t="shared" si="177"/>
        <v>3151297.8</v>
      </c>
      <c r="AY303" s="77">
        <f t="shared" si="177"/>
        <v>2250927</v>
      </c>
      <c r="AZ303" s="77">
        <f t="shared" si="177"/>
        <v>900370.8</v>
      </c>
      <c r="BA303" s="77">
        <f t="shared" si="177"/>
        <v>0</v>
      </c>
      <c r="BB303" s="103">
        <v>0</v>
      </c>
      <c r="BC303" s="103">
        <v>0</v>
      </c>
    </row>
    <row r="304" spans="1:55" s="120" customFormat="1" ht="30" hidden="1" x14ac:dyDescent="0.25">
      <c r="A304" s="15" t="s">
        <v>356</v>
      </c>
      <c r="B304" s="12">
        <v>51</v>
      </c>
      <c r="C304" s="12">
        <v>6</v>
      </c>
      <c r="D304" s="62" t="s">
        <v>787</v>
      </c>
      <c r="E304" s="12">
        <v>851</v>
      </c>
      <c r="F304" s="63" t="s">
        <v>406</v>
      </c>
      <c r="G304" s="63" t="s">
        <v>401</v>
      </c>
      <c r="H304" s="63" t="s">
        <v>788</v>
      </c>
      <c r="I304" s="63" t="s">
        <v>357</v>
      </c>
      <c r="J304" s="77">
        <f t="shared" si="176"/>
        <v>3151297.8</v>
      </c>
      <c r="K304" s="77">
        <f t="shared" si="176"/>
        <v>2250927</v>
      </c>
      <c r="L304" s="77">
        <f t="shared" si="176"/>
        <v>900370.8</v>
      </c>
      <c r="M304" s="77">
        <f t="shared" si="176"/>
        <v>0</v>
      </c>
      <c r="N304" s="77">
        <f t="shared" si="176"/>
        <v>0</v>
      </c>
      <c r="O304" s="77">
        <f t="shared" si="176"/>
        <v>0</v>
      </c>
      <c r="P304" s="77">
        <f t="shared" si="176"/>
        <v>0</v>
      </c>
      <c r="Q304" s="77">
        <f t="shared" si="176"/>
        <v>0</v>
      </c>
      <c r="R304" s="77">
        <f t="shared" si="176"/>
        <v>3151297.8</v>
      </c>
      <c r="S304" s="77">
        <f t="shared" si="176"/>
        <v>2250927</v>
      </c>
      <c r="T304" s="77">
        <f t="shared" si="176"/>
        <v>900370.8</v>
      </c>
      <c r="U304" s="77">
        <f t="shared" si="176"/>
        <v>0</v>
      </c>
      <c r="V304" s="77">
        <f t="shared" si="176"/>
        <v>0</v>
      </c>
      <c r="W304" s="77">
        <f t="shared" si="176"/>
        <v>0</v>
      </c>
      <c r="X304" s="77">
        <f t="shared" si="176"/>
        <v>0</v>
      </c>
      <c r="Y304" s="77">
        <f t="shared" si="176"/>
        <v>0</v>
      </c>
      <c r="Z304" s="77">
        <f t="shared" si="176"/>
        <v>3151297.8</v>
      </c>
      <c r="AA304" s="77">
        <f t="shared" si="176"/>
        <v>2250927</v>
      </c>
      <c r="AB304" s="77">
        <f t="shared" si="176"/>
        <v>900370.8</v>
      </c>
      <c r="AC304" s="77">
        <f t="shared" si="176"/>
        <v>0</v>
      </c>
      <c r="AD304" s="77">
        <f t="shared" si="176"/>
        <v>3151297.8</v>
      </c>
      <c r="AE304" s="77">
        <f t="shared" si="176"/>
        <v>2250927</v>
      </c>
      <c r="AF304" s="77">
        <f t="shared" si="176"/>
        <v>900370.8</v>
      </c>
      <c r="AG304" s="77">
        <f t="shared" si="176"/>
        <v>0</v>
      </c>
      <c r="AH304" s="77">
        <f t="shared" si="176"/>
        <v>0</v>
      </c>
      <c r="AI304" s="77">
        <f t="shared" si="176"/>
        <v>0</v>
      </c>
      <c r="AJ304" s="77">
        <f t="shared" si="176"/>
        <v>0</v>
      </c>
      <c r="AK304" s="77">
        <f t="shared" si="176"/>
        <v>0</v>
      </c>
      <c r="AL304" s="77">
        <f t="shared" si="176"/>
        <v>3151297.8</v>
      </c>
      <c r="AM304" s="77">
        <f t="shared" si="176"/>
        <v>2250927</v>
      </c>
      <c r="AN304" s="77">
        <f t="shared" si="176"/>
        <v>900370.8</v>
      </c>
      <c r="AO304" s="77">
        <f t="shared" si="176"/>
        <v>0</v>
      </c>
      <c r="AP304" s="77">
        <f t="shared" si="176"/>
        <v>3151297.8</v>
      </c>
      <c r="AQ304" s="77">
        <f t="shared" si="176"/>
        <v>2250927</v>
      </c>
      <c r="AR304" s="77">
        <f t="shared" si="176"/>
        <v>900370.8</v>
      </c>
      <c r="AS304" s="77">
        <f t="shared" si="176"/>
        <v>0</v>
      </c>
      <c r="AT304" s="77">
        <f t="shared" si="177"/>
        <v>0</v>
      </c>
      <c r="AU304" s="77">
        <f t="shared" si="177"/>
        <v>0</v>
      </c>
      <c r="AV304" s="77">
        <f t="shared" si="177"/>
        <v>0</v>
      </c>
      <c r="AW304" s="77">
        <f t="shared" si="177"/>
        <v>0</v>
      </c>
      <c r="AX304" s="77">
        <f t="shared" si="177"/>
        <v>3151297.8</v>
      </c>
      <c r="AY304" s="77">
        <f t="shared" si="177"/>
        <v>2250927</v>
      </c>
      <c r="AZ304" s="77">
        <f t="shared" si="177"/>
        <v>900370.8</v>
      </c>
      <c r="BA304" s="77">
        <f t="shared" si="177"/>
        <v>0</v>
      </c>
      <c r="BB304" s="103">
        <v>0</v>
      </c>
      <c r="BC304" s="103">
        <v>0</v>
      </c>
    </row>
    <row r="305" spans="1:55" s="11" customFormat="1" ht="30" hidden="1" x14ac:dyDescent="0.25">
      <c r="A305" s="15" t="s">
        <v>358</v>
      </c>
      <c r="B305" s="12">
        <v>51</v>
      </c>
      <c r="C305" s="12">
        <v>6</v>
      </c>
      <c r="D305" s="62" t="s">
        <v>787</v>
      </c>
      <c r="E305" s="12">
        <v>851</v>
      </c>
      <c r="F305" s="63" t="s">
        <v>406</v>
      </c>
      <c r="G305" s="63" t="s">
        <v>401</v>
      </c>
      <c r="H305" s="63" t="s">
        <v>788</v>
      </c>
      <c r="I305" s="63" t="s">
        <v>359</v>
      </c>
      <c r="J305" s="77">
        <f>'3.ВС'!J259</f>
        <v>3151297.8</v>
      </c>
      <c r="K305" s="77">
        <f>'3.ВС'!K259</f>
        <v>2250927</v>
      </c>
      <c r="L305" s="77">
        <f>'3.ВС'!L259</f>
        <v>900370.8</v>
      </c>
      <c r="M305" s="77">
        <f>'3.ВС'!M259</f>
        <v>0</v>
      </c>
      <c r="N305" s="77">
        <f>'3.ВС'!N259</f>
        <v>0</v>
      </c>
      <c r="O305" s="77">
        <f>'3.ВС'!O259</f>
        <v>0</v>
      </c>
      <c r="P305" s="77">
        <f>'3.ВС'!P259</f>
        <v>0</v>
      </c>
      <c r="Q305" s="77">
        <f>'3.ВС'!Q259</f>
        <v>0</v>
      </c>
      <c r="R305" s="77">
        <f>'3.ВС'!R259</f>
        <v>3151297.8</v>
      </c>
      <c r="S305" s="77">
        <f>'3.ВС'!S259</f>
        <v>2250927</v>
      </c>
      <c r="T305" s="77">
        <f>'3.ВС'!T259</f>
        <v>900370.8</v>
      </c>
      <c r="U305" s="77">
        <f>'3.ВС'!U259</f>
        <v>0</v>
      </c>
      <c r="V305" s="77">
        <f>'3.ВС'!V259</f>
        <v>0</v>
      </c>
      <c r="W305" s="77">
        <f>'3.ВС'!W259</f>
        <v>0</v>
      </c>
      <c r="X305" s="77">
        <f>'3.ВС'!X259</f>
        <v>0</v>
      </c>
      <c r="Y305" s="77">
        <f>'3.ВС'!Y259</f>
        <v>0</v>
      </c>
      <c r="Z305" s="77">
        <f>'3.ВС'!Z259</f>
        <v>3151297.8</v>
      </c>
      <c r="AA305" s="77">
        <f>'3.ВС'!AA259</f>
        <v>2250927</v>
      </c>
      <c r="AB305" s="77">
        <f>'3.ВС'!AB259</f>
        <v>900370.8</v>
      </c>
      <c r="AC305" s="77">
        <f>'3.ВС'!AC259</f>
        <v>0</v>
      </c>
      <c r="AD305" s="77">
        <f>'3.ВС'!AD259</f>
        <v>3151297.8</v>
      </c>
      <c r="AE305" s="77">
        <f>'3.ВС'!AE259</f>
        <v>2250927</v>
      </c>
      <c r="AF305" s="77">
        <f>'3.ВС'!AF259</f>
        <v>900370.8</v>
      </c>
      <c r="AG305" s="77">
        <f>'3.ВС'!AG259</f>
        <v>0</v>
      </c>
      <c r="AH305" s="77">
        <f>'3.ВС'!AH259</f>
        <v>0</v>
      </c>
      <c r="AI305" s="77">
        <f>'3.ВС'!AI259</f>
        <v>0</v>
      </c>
      <c r="AJ305" s="77">
        <f>'3.ВС'!AJ259</f>
        <v>0</v>
      </c>
      <c r="AK305" s="77">
        <f>'3.ВС'!AK259</f>
        <v>0</v>
      </c>
      <c r="AL305" s="77">
        <f>'3.ВС'!AL259</f>
        <v>3151297.8</v>
      </c>
      <c r="AM305" s="77">
        <f>'3.ВС'!AM259</f>
        <v>2250927</v>
      </c>
      <c r="AN305" s="77">
        <f>'3.ВС'!AN259</f>
        <v>900370.8</v>
      </c>
      <c r="AO305" s="77">
        <f>'3.ВС'!AO259</f>
        <v>0</v>
      </c>
      <c r="AP305" s="77">
        <f>'3.ВС'!AP259</f>
        <v>3151297.8</v>
      </c>
      <c r="AQ305" s="77">
        <f>'3.ВС'!AQ259</f>
        <v>2250927</v>
      </c>
      <c r="AR305" s="77">
        <f>'3.ВС'!AR259</f>
        <v>900370.8</v>
      </c>
      <c r="AS305" s="77">
        <f>'3.ВС'!AS259</f>
        <v>0</v>
      </c>
      <c r="AT305" s="77">
        <f>'3.ВС'!AT259</f>
        <v>0</v>
      </c>
      <c r="AU305" s="77">
        <f>'3.ВС'!AU259</f>
        <v>0</v>
      </c>
      <c r="AV305" s="77">
        <f>'3.ВС'!AV259</f>
        <v>0</v>
      </c>
      <c r="AW305" s="77">
        <f>'3.ВС'!AW259</f>
        <v>0</v>
      </c>
      <c r="AX305" s="77">
        <f>'3.ВС'!AX259</f>
        <v>3151297.8</v>
      </c>
      <c r="AY305" s="77">
        <f>'3.ВС'!AY259</f>
        <v>2250927</v>
      </c>
      <c r="AZ305" s="77">
        <f>'3.ВС'!AZ259</f>
        <v>900370.8</v>
      </c>
      <c r="BA305" s="77">
        <f>'3.ВС'!BA259</f>
        <v>0</v>
      </c>
      <c r="BB305" s="103">
        <v>0</v>
      </c>
      <c r="BC305" s="103">
        <v>0</v>
      </c>
    </row>
    <row r="306" spans="1:55" s="11" customFormat="1" ht="60" x14ac:dyDescent="0.25">
      <c r="A306" s="61" t="s">
        <v>789</v>
      </c>
      <c r="B306" s="12">
        <v>51</v>
      </c>
      <c r="C306" s="12">
        <v>7</v>
      </c>
      <c r="D306" s="62"/>
      <c r="E306" s="12"/>
      <c r="F306" s="63"/>
      <c r="G306" s="63"/>
      <c r="H306" s="63"/>
      <c r="I306" s="63"/>
      <c r="J306" s="77">
        <f t="shared" ref="J306:AT310" si="178">J307</f>
        <v>1846260</v>
      </c>
      <c r="K306" s="77">
        <f t="shared" si="178"/>
        <v>1753947</v>
      </c>
      <c r="L306" s="77">
        <f t="shared" si="178"/>
        <v>92313</v>
      </c>
      <c r="M306" s="77">
        <f t="shared" si="178"/>
        <v>0</v>
      </c>
      <c r="N306" s="77">
        <f t="shared" si="178"/>
        <v>0</v>
      </c>
      <c r="O306" s="77">
        <f t="shared" si="178"/>
        <v>0</v>
      </c>
      <c r="P306" s="77">
        <f t="shared" si="178"/>
        <v>0</v>
      </c>
      <c r="Q306" s="77">
        <f t="shared" si="178"/>
        <v>0</v>
      </c>
      <c r="R306" s="77">
        <f t="shared" si="178"/>
        <v>1846260</v>
      </c>
      <c r="S306" s="77">
        <f t="shared" si="178"/>
        <v>1753947</v>
      </c>
      <c r="T306" s="77">
        <f t="shared" si="178"/>
        <v>92313</v>
      </c>
      <c r="U306" s="77">
        <f t="shared" si="178"/>
        <v>0</v>
      </c>
      <c r="V306" s="77">
        <f t="shared" si="178"/>
        <v>-1846260</v>
      </c>
      <c r="W306" s="77">
        <f t="shared" si="178"/>
        <v>-1753947</v>
      </c>
      <c r="X306" s="77">
        <f t="shared" si="178"/>
        <v>-92313</v>
      </c>
      <c r="Y306" s="77">
        <f t="shared" si="178"/>
        <v>0</v>
      </c>
      <c r="Z306" s="77">
        <f t="shared" si="178"/>
        <v>0</v>
      </c>
      <c r="AA306" s="77">
        <f t="shared" si="178"/>
        <v>0</v>
      </c>
      <c r="AB306" s="77">
        <f t="shared" si="178"/>
        <v>0</v>
      </c>
      <c r="AC306" s="77">
        <f t="shared" si="178"/>
        <v>0</v>
      </c>
      <c r="AD306" s="77">
        <f t="shared" si="178"/>
        <v>0</v>
      </c>
      <c r="AE306" s="77">
        <f t="shared" si="178"/>
        <v>0</v>
      </c>
      <c r="AF306" s="77">
        <f t="shared" si="178"/>
        <v>0</v>
      </c>
      <c r="AG306" s="77">
        <f t="shared" si="178"/>
        <v>0</v>
      </c>
      <c r="AH306" s="77">
        <f t="shared" si="178"/>
        <v>0</v>
      </c>
      <c r="AI306" s="77">
        <f t="shared" si="178"/>
        <v>0</v>
      </c>
      <c r="AJ306" s="77">
        <f t="shared" si="178"/>
        <v>0</v>
      </c>
      <c r="AK306" s="77">
        <f t="shared" si="178"/>
        <v>0</v>
      </c>
      <c r="AL306" s="77">
        <f t="shared" si="178"/>
        <v>0</v>
      </c>
      <c r="AM306" s="77">
        <f t="shared" si="178"/>
        <v>0</v>
      </c>
      <c r="AN306" s="77">
        <f t="shared" si="178"/>
        <v>0</v>
      </c>
      <c r="AO306" s="77">
        <f t="shared" si="178"/>
        <v>0</v>
      </c>
      <c r="AP306" s="77">
        <f t="shared" si="178"/>
        <v>0</v>
      </c>
      <c r="AQ306" s="77">
        <f t="shared" si="178"/>
        <v>0</v>
      </c>
      <c r="AR306" s="77">
        <f t="shared" si="178"/>
        <v>0</v>
      </c>
      <c r="AS306" s="77">
        <f t="shared" si="178"/>
        <v>0</v>
      </c>
      <c r="AT306" s="77">
        <f t="shared" si="178"/>
        <v>0</v>
      </c>
      <c r="AU306" s="77">
        <f t="shared" ref="AT306:BA310" si="179">AU307</f>
        <v>0</v>
      </c>
      <c r="AV306" s="77">
        <f t="shared" si="179"/>
        <v>0</v>
      </c>
      <c r="AW306" s="77">
        <f t="shared" si="179"/>
        <v>0</v>
      </c>
      <c r="AX306" s="77">
        <f t="shared" si="179"/>
        <v>0</v>
      </c>
      <c r="AY306" s="77">
        <f t="shared" si="179"/>
        <v>0</v>
      </c>
      <c r="AZ306" s="77">
        <f t="shared" si="179"/>
        <v>0</v>
      </c>
      <c r="BA306" s="77">
        <f t="shared" si="179"/>
        <v>0</v>
      </c>
      <c r="BB306" s="103">
        <v>0</v>
      </c>
      <c r="BC306" s="103">
        <v>0</v>
      </c>
    </row>
    <row r="307" spans="1:55" s="11" customFormat="1" ht="135" x14ac:dyDescent="0.25">
      <c r="A307" s="61" t="s">
        <v>790</v>
      </c>
      <c r="B307" s="12">
        <v>51</v>
      </c>
      <c r="C307" s="12">
        <v>7</v>
      </c>
      <c r="D307" s="62" t="s">
        <v>791</v>
      </c>
      <c r="E307" s="12"/>
      <c r="F307" s="63"/>
      <c r="G307" s="63"/>
      <c r="H307" s="63"/>
      <c r="I307" s="63"/>
      <c r="J307" s="77">
        <f t="shared" si="178"/>
        <v>1846260</v>
      </c>
      <c r="K307" s="77">
        <f t="shared" si="178"/>
        <v>1753947</v>
      </c>
      <c r="L307" s="77">
        <f t="shared" si="178"/>
        <v>92313</v>
      </c>
      <c r="M307" s="77">
        <f t="shared" si="178"/>
        <v>0</v>
      </c>
      <c r="N307" s="77">
        <f t="shared" si="178"/>
        <v>0</v>
      </c>
      <c r="O307" s="77">
        <f t="shared" si="178"/>
        <v>0</v>
      </c>
      <c r="P307" s="77">
        <f t="shared" si="178"/>
        <v>0</v>
      </c>
      <c r="Q307" s="77">
        <f t="shared" si="178"/>
        <v>0</v>
      </c>
      <c r="R307" s="77">
        <f t="shared" si="178"/>
        <v>1846260</v>
      </c>
      <c r="S307" s="77">
        <f t="shared" si="178"/>
        <v>1753947</v>
      </c>
      <c r="T307" s="77">
        <f t="shared" si="178"/>
        <v>92313</v>
      </c>
      <c r="U307" s="77">
        <f t="shared" si="178"/>
        <v>0</v>
      </c>
      <c r="V307" s="77">
        <f t="shared" si="178"/>
        <v>-1846260</v>
      </c>
      <c r="W307" s="77">
        <f t="shared" si="178"/>
        <v>-1753947</v>
      </c>
      <c r="X307" s="77">
        <f t="shared" si="178"/>
        <v>-92313</v>
      </c>
      <c r="Y307" s="77">
        <f t="shared" si="178"/>
        <v>0</v>
      </c>
      <c r="Z307" s="77">
        <f t="shared" si="178"/>
        <v>0</v>
      </c>
      <c r="AA307" s="77">
        <f t="shared" si="178"/>
        <v>0</v>
      </c>
      <c r="AB307" s="77">
        <f t="shared" si="178"/>
        <v>0</v>
      </c>
      <c r="AC307" s="77">
        <f t="shared" si="178"/>
        <v>0</v>
      </c>
      <c r="AD307" s="77">
        <f t="shared" si="178"/>
        <v>0</v>
      </c>
      <c r="AE307" s="77">
        <f t="shared" si="178"/>
        <v>0</v>
      </c>
      <c r="AF307" s="77">
        <f t="shared" si="178"/>
        <v>0</v>
      </c>
      <c r="AG307" s="77">
        <f t="shared" si="178"/>
        <v>0</v>
      </c>
      <c r="AH307" s="77">
        <f t="shared" si="178"/>
        <v>0</v>
      </c>
      <c r="AI307" s="77">
        <f t="shared" si="178"/>
        <v>0</v>
      </c>
      <c r="AJ307" s="77">
        <f t="shared" si="178"/>
        <v>0</v>
      </c>
      <c r="AK307" s="77">
        <f t="shared" si="178"/>
        <v>0</v>
      </c>
      <c r="AL307" s="77">
        <f t="shared" si="178"/>
        <v>0</v>
      </c>
      <c r="AM307" s="77">
        <f t="shared" si="178"/>
        <v>0</v>
      </c>
      <c r="AN307" s="77">
        <f t="shared" si="178"/>
        <v>0</v>
      </c>
      <c r="AO307" s="77">
        <f t="shared" si="178"/>
        <v>0</v>
      </c>
      <c r="AP307" s="77">
        <f t="shared" si="178"/>
        <v>0</v>
      </c>
      <c r="AQ307" s="77">
        <f t="shared" si="178"/>
        <v>0</v>
      </c>
      <c r="AR307" s="77">
        <f t="shared" si="178"/>
        <v>0</v>
      </c>
      <c r="AS307" s="77">
        <f t="shared" si="178"/>
        <v>0</v>
      </c>
      <c r="AT307" s="77">
        <f t="shared" si="179"/>
        <v>0</v>
      </c>
      <c r="AU307" s="77">
        <f t="shared" si="179"/>
        <v>0</v>
      </c>
      <c r="AV307" s="77">
        <f t="shared" si="179"/>
        <v>0</v>
      </c>
      <c r="AW307" s="77">
        <f t="shared" si="179"/>
        <v>0</v>
      </c>
      <c r="AX307" s="77">
        <f t="shared" si="179"/>
        <v>0</v>
      </c>
      <c r="AY307" s="77">
        <f t="shared" si="179"/>
        <v>0</v>
      </c>
      <c r="AZ307" s="77">
        <f t="shared" si="179"/>
        <v>0</v>
      </c>
      <c r="BA307" s="77">
        <f t="shared" si="179"/>
        <v>0</v>
      </c>
      <c r="BB307" s="103">
        <v>0</v>
      </c>
      <c r="BC307" s="103">
        <v>0</v>
      </c>
    </row>
    <row r="308" spans="1:55" s="11" customFormat="1" x14ac:dyDescent="0.25">
      <c r="A308" s="148" t="s">
        <v>325</v>
      </c>
      <c r="B308" s="12">
        <v>51</v>
      </c>
      <c r="C308" s="12">
        <v>7</v>
      </c>
      <c r="D308" s="62" t="s">
        <v>791</v>
      </c>
      <c r="E308" s="12">
        <v>851</v>
      </c>
      <c r="F308" s="63"/>
      <c r="G308" s="63"/>
      <c r="H308" s="63"/>
      <c r="I308" s="63"/>
      <c r="J308" s="77">
        <f t="shared" si="178"/>
        <v>1846260</v>
      </c>
      <c r="K308" s="77">
        <f t="shared" si="178"/>
        <v>1753947</v>
      </c>
      <c r="L308" s="77">
        <f t="shared" si="178"/>
        <v>92313</v>
      </c>
      <c r="M308" s="77">
        <f t="shared" si="178"/>
        <v>0</v>
      </c>
      <c r="N308" s="77">
        <f t="shared" si="178"/>
        <v>0</v>
      </c>
      <c r="O308" s="77">
        <f t="shared" si="178"/>
        <v>0</v>
      </c>
      <c r="P308" s="77">
        <f t="shared" si="178"/>
        <v>0</v>
      </c>
      <c r="Q308" s="77">
        <f t="shared" si="178"/>
        <v>0</v>
      </c>
      <c r="R308" s="77">
        <f t="shared" si="178"/>
        <v>1846260</v>
      </c>
      <c r="S308" s="77">
        <f t="shared" si="178"/>
        <v>1753947</v>
      </c>
      <c r="T308" s="77">
        <f t="shared" si="178"/>
        <v>92313</v>
      </c>
      <c r="U308" s="77">
        <f t="shared" si="178"/>
        <v>0</v>
      </c>
      <c r="V308" s="77">
        <f t="shared" si="178"/>
        <v>-1846260</v>
      </c>
      <c r="W308" s="77">
        <f t="shared" si="178"/>
        <v>-1753947</v>
      </c>
      <c r="X308" s="77">
        <f t="shared" si="178"/>
        <v>-92313</v>
      </c>
      <c r="Y308" s="77">
        <f t="shared" si="178"/>
        <v>0</v>
      </c>
      <c r="Z308" s="77">
        <f t="shared" si="178"/>
        <v>0</v>
      </c>
      <c r="AA308" s="77">
        <f t="shared" si="178"/>
        <v>0</v>
      </c>
      <c r="AB308" s="77">
        <f t="shared" si="178"/>
        <v>0</v>
      </c>
      <c r="AC308" s="77">
        <f t="shared" si="178"/>
        <v>0</v>
      </c>
      <c r="AD308" s="77">
        <f t="shared" si="178"/>
        <v>0</v>
      </c>
      <c r="AE308" s="77">
        <f t="shared" si="178"/>
        <v>0</v>
      </c>
      <c r="AF308" s="77">
        <f t="shared" si="178"/>
        <v>0</v>
      </c>
      <c r="AG308" s="77">
        <f t="shared" si="178"/>
        <v>0</v>
      </c>
      <c r="AH308" s="77">
        <f t="shared" si="178"/>
        <v>0</v>
      </c>
      <c r="AI308" s="77">
        <f t="shared" si="178"/>
        <v>0</v>
      </c>
      <c r="AJ308" s="77">
        <f t="shared" si="178"/>
        <v>0</v>
      </c>
      <c r="AK308" s="77">
        <f t="shared" si="178"/>
        <v>0</v>
      </c>
      <c r="AL308" s="77">
        <f t="shared" si="178"/>
        <v>0</v>
      </c>
      <c r="AM308" s="77">
        <f t="shared" si="178"/>
        <v>0</v>
      </c>
      <c r="AN308" s="77">
        <f t="shared" si="178"/>
        <v>0</v>
      </c>
      <c r="AO308" s="77">
        <f t="shared" si="178"/>
        <v>0</v>
      </c>
      <c r="AP308" s="77">
        <f t="shared" si="178"/>
        <v>0</v>
      </c>
      <c r="AQ308" s="77">
        <f t="shared" si="178"/>
        <v>0</v>
      </c>
      <c r="AR308" s="77">
        <f t="shared" si="178"/>
        <v>0</v>
      </c>
      <c r="AS308" s="77">
        <f t="shared" si="178"/>
        <v>0</v>
      </c>
      <c r="AT308" s="77">
        <f t="shared" si="179"/>
        <v>0</v>
      </c>
      <c r="AU308" s="77">
        <f t="shared" si="179"/>
        <v>0</v>
      </c>
      <c r="AV308" s="77">
        <f t="shared" si="179"/>
        <v>0</v>
      </c>
      <c r="AW308" s="77">
        <f t="shared" si="179"/>
        <v>0</v>
      </c>
      <c r="AX308" s="77">
        <f t="shared" si="179"/>
        <v>0</v>
      </c>
      <c r="AY308" s="77">
        <f t="shared" si="179"/>
        <v>0</v>
      </c>
      <c r="AZ308" s="77">
        <f t="shared" si="179"/>
        <v>0</v>
      </c>
      <c r="BA308" s="77">
        <f t="shared" si="179"/>
        <v>0</v>
      </c>
      <c r="BB308" s="103">
        <v>0</v>
      </c>
      <c r="BC308" s="103">
        <v>0</v>
      </c>
    </row>
    <row r="309" spans="1:55" s="11" customFormat="1" ht="45" x14ac:dyDescent="0.25">
      <c r="A309" s="148" t="s">
        <v>537</v>
      </c>
      <c r="B309" s="12">
        <v>51</v>
      </c>
      <c r="C309" s="12">
        <v>7</v>
      </c>
      <c r="D309" s="62" t="s">
        <v>791</v>
      </c>
      <c r="E309" s="12">
        <v>851</v>
      </c>
      <c r="F309" s="63"/>
      <c r="G309" s="63"/>
      <c r="H309" s="63" t="s">
        <v>792</v>
      </c>
      <c r="I309" s="63"/>
      <c r="J309" s="77">
        <f t="shared" si="178"/>
        <v>1846260</v>
      </c>
      <c r="K309" s="77">
        <f t="shared" si="178"/>
        <v>1753947</v>
      </c>
      <c r="L309" s="77">
        <f t="shared" si="178"/>
        <v>92313</v>
      </c>
      <c r="M309" s="77">
        <f t="shared" si="178"/>
        <v>0</v>
      </c>
      <c r="N309" s="77">
        <f t="shared" si="178"/>
        <v>0</v>
      </c>
      <c r="O309" s="77">
        <f t="shared" si="178"/>
        <v>0</v>
      </c>
      <c r="P309" s="77">
        <f t="shared" si="178"/>
        <v>0</v>
      </c>
      <c r="Q309" s="77">
        <f t="shared" si="178"/>
        <v>0</v>
      </c>
      <c r="R309" s="77">
        <f t="shared" si="178"/>
        <v>1846260</v>
      </c>
      <c r="S309" s="77">
        <f t="shared" si="178"/>
        <v>1753947</v>
      </c>
      <c r="T309" s="77">
        <f t="shared" si="178"/>
        <v>92313</v>
      </c>
      <c r="U309" s="77">
        <f t="shared" si="178"/>
        <v>0</v>
      </c>
      <c r="V309" s="77">
        <f t="shared" si="178"/>
        <v>-1846260</v>
      </c>
      <c r="W309" s="77">
        <f t="shared" si="178"/>
        <v>-1753947</v>
      </c>
      <c r="X309" s="77">
        <f t="shared" si="178"/>
        <v>-92313</v>
      </c>
      <c r="Y309" s="77">
        <f t="shared" si="178"/>
        <v>0</v>
      </c>
      <c r="Z309" s="77">
        <f t="shared" si="178"/>
        <v>0</v>
      </c>
      <c r="AA309" s="77">
        <f t="shared" si="178"/>
        <v>0</v>
      </c>
      <c r="AB309" s="77">
        <f t="shared" si="178"/>
        <v>0</v>
      </c>
      <c r="AC309" s="77">
        <f t="shared" si="178"/>
        <v>0</v>
      </c>
      <c r="AD309" s="77">
        <f t="shared" si="178"/>
        <v>0</v>
      </c>
      <c r="AE309" s="77">
        <f t="shared" si="178"/>
        <v>0</v>
      </c>
      <c r="AF309" s="77">
        <f t="shared" si="178"/>
        <v>0</v>
      </c>
      <c r="AG309" s="77">
        <f t="shared" si="178"/>
        <v>0</v>
      </c>
      <c r="AH309" s="77">
        <f t="shared" si="178"/>
        <v>0</v>
      </c>
      <c r="AI309" s="77">
        <f t="shared" si="178"/>
        <v>0</v>
      </c>
      <c r="AJ309" s="77">
        <f t="shared" si="178"/>
        <v>0</v>
      </c>
      <c r="AK309" s="77">
        <f t="shared" si="178"/>
        <v>0</v>
      </c>
      <c r="AL309" s="77">
        <f t="shared" si="178"/>
        <v>0</v>
      </c>
      <c r="AM309" s="77">
        <f t="shared" si="178"/>
        <v>0</v>
      </c>
      <c r="AN309" s="77">
        <f t="shared" si="178"/>
        <v>0</v>
      </c>
      <c r="AO309" s="77">
        <f t="shared" si="178"/>
        <v>0</v>
      </c>
      <c r="AP309" s="77">
        <f t="shared" si="178"/>
        <v>0</v>
      </c>
      <c r="AQ309" s="77">
        <f t="shared" si="178"/>
        <v>0</v>
      </c>
      <c r="AR309" s="77">
        <f t="shared" si="178"/>
        <v>0</v>
      </c>
      <c r="AS309" s="77">
        <f t="shared" si="178"/>
        <v>0</v>
      </c>
      <c r="AT309" s="77">
        <f t="shared" si="179"/>
        <v>0</v>
      </c>
      <c r="AU309" s="77">
        <f t="shared" si="179"/>
        <v>0</v>
      </c>
      <c r="AV309" s="77">
        <f t="shared" si="179"/>
        <v>0</v>
      </c>
      <c r="AW309" s="77">
        <f t="shared" si="179"/>
        <v>0</v>
      </c>
      <c r="AX309" s="77">
        <f t="shared" si="179"/>
        <v>0</v>
      </c>
      <c r="AY309" s="77">
        <f t="shared" si="179"/>
        <v>0</v>
      </c>
      <c r="AZ309" s="77">
        <f t="shared" si="179"/>
        <v>0</v>
      </c>
      <c r="BA309" s="77">
        <f t="shared" si="179"/>
        <v>0</v>
      </c>
      <c r="BB309" s="103">
        <v>0</v>
      </c>
      <c r="BC309" s="103">
        <v>0</v>
      </c>
    </row>
    <row r="310" spans="1:55" s="11" customFormat="1" ht="30" x14ac:dyDescent="0.25">
      <c r="A310" s="27" t="s">
        <v>452</v>
      </c>
      <c r="B310" s="12">
        <v>51</v>
      </c>
      <c r="C310" s="12">
        <v>7</v>
      </c>
      <c r="D310" s="62" t="s">
        <v>791</v>
      </c>
      <c r="E310" s="12">
        <v>851</v>
      </c>
      <c r="F310" s="63"/>
      <c r="G310" s="63"/>
      <c r="H310" s="63" t="s">
        <v>792</v>
      </c>
      <c r="I310" s="63" t="s">
        <v>453</v>
      </c>
      <c r="J310" s="77">
        <f t="shared" si="178"/>
        <v>1846260</v>
      </c>
      <c r="K310" s="77">
        <f t="shared" si="178"/>
        <v>1753947</v>
      </c>
      <c r="L310" s="77">
        <f t="shared" si="178"/>
        <v>92313</v>
      </c>
      <c r="M310" s="77">
        <f t="shared" si="178"/>
        <v>0</v>
      </c>
      <c r="N310" s="77">
        <f t="shared" si="178"/>
        <v>0</v>
      </c>
      <c r="O310" s="77">
        <f t="shared" si="178"/>
        <v>0</v>
      </c>
      <c r="P310" s="77">
        <f t="shared" si="178"/>
        <v>0</v>
      </c>
      <c r="Q310" s="77">
        <f t="shared" si="178"/>
        <v>0</v>
      </c>
      <c r="R310" s="77">
        <f t="shared" si="178"/>
        <v>1846260</v>
      </c>
      <c r="S310" s="77">
        <f t="shared" si="178"/>
        <v>1753947</v>
      </c>
      <c r="T310" s="77">
        <f t="shared" si="178"/>
        <v>92313</v>
      </c>
      <c r="U310" s="77">
        <f t="shared" si="178"/>
        <v>0</v>
      </c>
      <c r="V310" s="77">
        <f t="shared" si="178"/>
        <v>-1846260</v>
      </c>
      <c r="W310" s="77">
        <f t="shared" si="178"/>
        <v>-1753947</v>
      </c>
      <c r="X310" s="77">
        <f t="shared" si="178"/>
        <v>-92313</v>
      </c>
      <c r="Y310" s="77">
        <f t="shared" si="178"/>
        <v>0</v>
      </c>
      <c r="Z310" s="77">
        <f t="shared" si="178"/>
        <v>0</v>
      </c>
      <c r="AA310" s="77">
        <f t="shared" si="178"/>
        <v>0</v>
      </c>
      <c r="AB310" s="77">
        <f t="shared" si="178"/>
        <v>0</v>
      </c>
      <c r="AC310" s="77">
        <f t="shared" si="178"/>
        <v>0</v>
      </c>
      <c r="AD310" s="77">
        <f t="shared" si="178"/>
        <v>0</v>
      </c>
      <c r="AE310" s="77">
        <f t="shared" si="178"/>
        <v>0</v>
      </c>
      <c r="AF310" s="77">
        <f t="shared" si="178"/>
        <v>0</v>
      </c>
      <c r="AG310" s="77">
        <f t="shared" si="178"/>
        <v>0</v>
      </c>
      <c r="AH310" s="77">
        <f t="shared" si="178"/>
        <v>0</v>
      </c>
      <c r="AI310" s="77">
        <f t="shared" si="178"/>
        <v>0</v>
      </c>
      <c r="AJ310" s="77">
        <f t="shared" si="178"/>
        <v>0</v>
      </c>
      <c r="AK310" s="77">
        <f t="shared" si="178"/>
        <v>0</v>
      </c>
      <c r="AL310" s="77">
        <f t="shared" si="178"/>
        <v>0</v>
      </c>
      <c r="AM310" s="77">
        <f t="shared" si="178"/>
        <v>0</v>
      </c>
      <c r="AN310" s="77">
        <f t="shared" si="178"/>
        <v>0</v>
      </c>
      <c r="AO310" s="77">
        <f t="shared" si="178"/>
        <v>0</v>
      </c>
      <c r="AP310" s="77">
        <f t="shared" si="178"/>
        <v>0</v>
      </c>
      <c r="AQ310" s="77">
        <f t="shared" si="178"/>
        <v>0</v>
      </c>
      <c r="AR310" s="77">
        <f t="shared" si="178"/>
        <v>0</v>
      </c>
      <c r="AS310" s="77">
        <f t="shared" si="178"/>
        <v>0</v>
      </c>
      <c r="AT310" s="77">
        <f t="shared" si="179"/>
        <v>0</v>
      </c>
      <c r="AU310" s="77">
        <f t="shared" si="179"/>
        <v>0</v>
      </c>
      <c r="AV310" s="77">
        <f t="shared" si="179"/>
        <v>0</v>
      </c>
      <c r="AW310" s="77">
        <f t="shared" si="179"/>
        <v>0</v>
      </c>
      <c r="AX310" s="77">
        <f t="shared" si="179"/>
        <v>0</v>
      </c>
      <c r="AY310" s="77">
        <f t="shared" si="179"/>
        <v>0</v>
      </c>
      <c r="AZ310" s="77">
        <f t="shared" si="179"/>
        <v>0</v>
      </c>
      <c r="BA310" s="77">
        <f t="shared" si="179"/>
        <v>0</v>
      </c>
      <c r="BB310" s="103">
        <v>0</v>
      </c>
      <c r="BC310" s="103">
        <v>0</v>
      </c>
    </row>
    <row r="311" spans="1:55" s="11" customFormat="1" x14ac:dyDescent="0.25">
      <c r="A311" s="27" t="s">
        <v>454</v>
      </c>
      <c r="B311" s="12">
        <v>51</v>
      </c>
      <c r="C311" s="12">
        <v>7</v>
      </c>
      <c r="D311" s="62" t="s">
        <v>791</v>
      </c>
      <c r="E311" s="12">
        <v>851</v>
      </c>
      <c r="F311" s="63"/>
      <c r="G311" s="63"/>
      <c r="H311" s="63" t="s">
        <v>792</v>
      </c>
      <c r="I311" s="63" t="s">
        <v>455</v>
      </c>
      <c r="J311" s="77">
        <f>'3.ВС'!J271</f>
        <v>1846260</v>
      </c>
      <c r="K311" s="77">
        <f>'3.ВС'!K271</f>
        <v>1753947</v>
      </c>
      <c r="L311" s="77">
        <f>'3.ВС'!L271</f>
        <v>92313</v>
      </c>
      <c r="M311" s="77">
        <f>'3.ВС'!M271</f>
        <v>0</v>
      </c>
      <c r="N311" s="77">
        <f>'3.ВС'!N271</f>
        <v>0</v>
      </c>
      <c r="O311" s="77">
        <f>'3.ВС'!O271</f>
        <v>0</v>
      </c>
      <c r="P311" s="77">
        <f>'3.ВС'!P271</f>
        <v>0</v>
      </c>
      <c r="Q311" s="77">
        <f>'3.ВС'!Q271</f>
        <v>0</v>
      </c>
      <c r="R311" s="77">
        <f>'3.ВС'!R271</f>
        <v>1846260</v>
      </c>
      <c r="S311" s="77">
        <f>'3.ВС'!S271</f>
        <v>1753947</v>
      </c>
      <c r="T311" s="77">
        <f>'3.ВС'!T271</f>
        <v>92313</v>
      </c>
      <c r="U311" s="77">
        <f>'3.ВС'!U271</f>
        <v>0</v>
      </c>
      <c r="V311" s="77">
        <f>'3.ВС'!V271</f>
        <v>-1846260</v>
      </c>
      <c r="W311" s="77">
        <f>'3.ВС'!W271</f>
        <v>-1753947</v>
      </c>
      <c r="X311" s="77">
        <f>'3.ВС'!X271</f>
        <v>-92313</v>
      </c>
      <c r="Y311" s="77">
        <f>'3.ВС'!Y271</f>
        <v>0</v>
      </c>
      <c r="Z311" s="77">
        <f>'3.ВС'!Z271</f>
        <v>0</v>
      </c>
      <c r="AA311" s="77">
        <f>'3.ВС'!AA271</f>
        <v>0</v>
      </c>
      <c r="AB311" s="77">
        <f>'3.ВС'!AB271</f>
        <v>0</v>
      </c>
      <c r="AC311" s="77">
        <f>'3.ВС'!AC271</f>
        <v>0</v>
      </c>
      <c r="AD311" s="77">
        <f>'3.ВС'!AD271</f>
        <v>0</v>
      </c>
      <c r="AE311" s="77">
        <f>'3.ВС'!AE271</f>
        <v>0</v>
      </c>
      <c r="AF311" s="77">
        <f>'3.ВС'!AF271</f>
        <v>0</v>
      </c>
      <c r="AG311" s="77">
        <f>'3.ВС'!AG271</f>
        <v>0</v>
      </c>
      <c r="AH311" s="77">
        <f>'3.ВС'!AH271</f>
        <v>0</v>
      </c>
      <c r="AI311" s="77">
        <f>'3.ВС'!AI271</f>
        <v>0</v>
      </c>
      <c r="AJ311" s="77">
        <f>'3.ВС'!AJ271</f>
        <v>0</v>
      </c>
      <c r="AK311" s="77">
        <f>'3.ВС'!AK271</f>
        <v>0</v>
      </c>
      <c r="AL311" s="77">
        <f>'3.ВС'!AL271</f>
        <v>0</v>
      </c>
      <c r="AM311" s="77">
        <f>'3.ВС'!AM271</f>
        <v>0</v>
      </c>
      <c r="AN311" s="77">
        <f>'3.ВС'!AN271</f>
        <v>0</v>
      </c>
      <c r="AO311" s="77">
        <f>'3.ВС'!AO271</f>
        <v>0</v>
      </c>
      <c r="AP311" s="77">
        <f>'3.ВС'!AP271</f>
        <v>0</v>
      </c>
      <c r="AQ311" s="77">
        <f>'3.ВС'!AQ271</f>
        <v>0</v>
      </c>
      <c r="AR311" s="77">
        <f>'3.ВС'!AR271</f>
        <v>0</v>
      </c>
      <c r="AS311" s="77">
        <f>'3.ВС'!AS271</f>
        <v>0</v>
      </c>
      <c r="AT311" s="77">
        <f>'3.ВС'!AT271</f>
        <v>0</v>
      </c>
      <c r="AU311" s="77">
        <f>'3.ВС'!AU271</f>
        <v>0</v>
      </c>
      <c r="AV311" s="77">
        <f>'3.ВС'!AV271</f>
        <v>0</v>
      </c>
      <c r="AW311" s="77">
        <f>'3.ВС'!AW271</f>
        <v>0</v>
      </c>
      <c r="AX311" s="77">
        <f>'3.ВС'!AX271</f>
        <v>0</v>
      </c>
      <c r="AY311" s="77">
        <f>'3.ВС'!AY271</f>
        <v>0</v>
      </c>
      <c r="AZ311" s="77">
        <f>'3.ВС'!AZ271</f>
        <v>0</v>
      </c>
      <c r="BA311" s="77">
        <f>'3.ВС'!BA271</f>
        <v>0</v>
      </c>
      <c r="BB311" s="103">
        <v>0</v>
      </c>
      <c r="BC311" s="103">
        <v>0</v>
      </c>
    </row>
    <row r="312" spans="1:55" s="116" customFormat="1" ht="28.5" x14ac:dyDescent="0.25">
      <c r="A312" s="155" t="s">
        <v>793</v>
      </c>
      <c r="B312" s="112">
        <v>52</v>
      </c>
      <c r="C312" s="112"/>
      <c r="D312" s="112"/>
      <c r="E312" s="123"/>
      <c r="F312" s="123"/>
      <c r="G312" s="123"/>
      <c r="H312" s="112"/>
      <c r="I312" s="113"/>
      <c r="J312" s="76">
        <f t="shared" ref="J312:BA312" si="180">J313+J330+J380+J387+J392+J409+J414+J421</f>
        <v>196863356</v>
      </c>
      <c r="K312" s="76">
        <f t="shared" si="180"/>
        <v>134296198</v>
      </c>
      <c r="L312" s="76">
        <f t="shared" si="180"/>
        <v>62567158</v>
      </c>
      <c r="M312" s="76">
        <f t="shared" si="180"/>
        <v>0</v>
      </c>
      <c r="N312" s="76">
        <f t="shared" si="180"/>
        <v>52492372.930000007</v>
      </c>
      <c r="O312" s="76">
        <f t="shared" si="180"/>
        <v>49215740.410000004</v>
      </c>
      <c r="P312" s="76">
        <f t="shared" si="180"/>
        <v>3276632.52</v>
      </c>
      <c r="Q312" s="76">
        <f t="shared" si="180"/>
        <v>0</v>
      </c>
      <c r="R312" s="76">
        <f t="shared" si="180"/>
        <v>249355728.93000001</v>
      </c>
      <c r="S312" s="76">
        <f t="shared" si="180"/>
        <v>183511938.41</v>
      </c>
      <c r="T312" s="76">
        <f t="shared" si="180"/>
        <v>65843790.520000003</v>
      </c>
      <c r="U312" s="76">
        <f t="shared" si="180"/>
        <v>0</v>
      </c>
      <c r="V312" s="76">
        <f t="shared" si="180"/>
        <v>1076893.1600000001</v>
      </c>
      <c r="W312" s="76">
        <f t="shared" si="180"/>
        <v>-1685133</v>
      </c>
      <c r="X312" s="76">
        <f t="shared" si="180"/>
        <v>2762026.16</v>
      </c>
      <c r="Y312" s="76">
        <f t="shared" si="180"/>
        <v>0</v>
      </c>
      <c r="Z312" s="76">
        <f t="shared" si="180"/>
        <v>250432622.09000003</v>
      </c>
      <c r="AA312" s="76">
        <f t="shared" si="180"/>
        <v>181826805.41</v>
      </c>
      <c r="AB312" s="76">
        <f t="shared" si="180"/>
        <v>68605816.679999992</v>
      </c>
      <c r="AC312" s="76">
        <f t="shared" si="180"/>
        <v>0</v>
      </c>
      <c r="AD312" s="76">
        <f t="shared" si="180"/>
        <v>162552525</v>
      </c>
      <c r="AE312" s="76">
        <f t="shared" si="180"/>
        <v>121566502</v>
      </c>
      <c r="AF312" s="76">
        <f t="shared" si="180"/>
        <v>40986023</v>
      </c>
      <c r="AG312" s="76">
        <f t="shared" si="180"/>
        <v>0</v>
      </c>
      <c r="AH312" s="76">
        <f t="shared" si="180"/>
        <v>-2.42</v>
      </c>
      <c r="AI312" s="76">
        <f t="shared" si="180"/>
        <v>0</v>
      </c>
      <c r="AJ312" s="76">
        <f t="shared" si="180"/>
        <v>-2.42</v>
      </c>
      <c r="AK312" s="76">
        <f t="shared" si="180"/>
        <v>0</v>
      </c>
      <c r="AL312" s="76">
        <f t="shared" si="180"/>
        <v>162552522.57999998</v>
      </c>
      <c r="AM312" s="76">
        <f t="shared" si="180"/>
        <v>121566502</v>
      </c>
      <c r="AN312" s="76">
        <f t="shared" si="180"/>
        <v>40986020.579999998</v>
      </c>
      <c r="AO312" s="76">
        <f t="shared" si="180"/>
        <v>0</v>
      </c>
      <c r="AP312" s="76">
        <f t="shared" si="180"/>
        <v>165425167</v>
      </c>
      <c r="AQ312" s="76">
        <f t="shared" si="180"/>
        <v>122932388</v>
      </c>
      <c r="AR312" s="76">
        <f t="shared" si="180"/>
        <v>42492779</v>
      </c>
      <c r="AS312" s="76">
        <f t="shared" si="180"/>
        <v>0</v>
      </c>
      <c r="AT312" s="76">
        <f t="shared" si="180"/>
        <v>-1.26</v>
      </c>
      <c r="AU312" s="76">
        <f t="shared" si="180"/>
        <v>0</v>
      </c>
      <c r="AV312" s="76">
        <f t="shared" si="180"/>
        <v>-1.26</v>
      </c>
      <c r="AW312" s="76">
        <f t="shared" si="180"/>
        <v>0</v>
      </c>
      <c r="AX312" s="76">
        <f t="shared" si="180"/>
        <v>165425165.74000001</v>
      </c>
      <c r="AY312" s="76">
        <f t="shared" si="180"/>
        <v>122932388</v>
      </c>
      <c r="AZ312" s="76">
        <f t="shared" si="180"/>
        <v>42492777.740000002</v>
      </c>
      <c r="BA312" s="76">
        <f t="shared" si="180"/>
        <v>0</v>
      </c>
      <c r="BB312" s="123">
        <v>0</v>
      </c>
      <c r="BC312" s="123">
        <v>0</v>
      </c>
    </row>
    <row r="313" spans="1:55" s="11" customFormat="1" ht="30" x14ac:dyDescent="0.25">
      <c r="A313" s="148" t="s">
        <v>794</v>
      </c>
      <c r="B313" s="74">
        <v>52</v>
      </c>
      <c r="C313" s="74">
        <v>0</v>
      </c>
      <c r="D313" s="62" t="s">
        <v>328</v>
      </c>
      <c r="E313" s="103"/>
      <c r="F313" s="103"/>
      <c r="G313" s="103"/>
      <c r="H313" s="74"/>
      <c r="I313" s="63"/>
      <c r="J313" s="77">
        <f t="shared" ref="J313:AT321" si="181">J314</f>
        <v>17879560</v>
      </c>
      <c r="K313" s="77">
        <f t="shared" si="181"/>
        <v>1044360</v>
      </c>
      <c r="L313" s="77">
        <f t="shared" si="181"/>
        <v>16835200</v>
      </c>
      <c r="M313" s="77">
        <f t="shared" si="181"/>
        <v>0</v>
      </c>
      <c r="N313" s="77">
        <f t="shared" si="181"/>
        <v>1878851</v>
      </c>
      <c r="O313" s="77">
        <f t="shared" si="181"/>
        <v>0</v>
      </c>
      <c r="P313" s="77">
        <f t="shared" si="181"/>
        <v>1878851</v>
      </c>
      <c r="Q313" s="77">
        <f t="shared" si="181"/>
        <v>0</v>
      </c>
      <c r="R313" s="77">
        <f t="shared" si="181"/>
        <v>19758411</v>
      </c>
      <c r="S313" s="77">
        <f t="shared" si="181"/>
        <v>1044360</v>
      </c>
      <c r="T313" s="77">
        <f t="shared" si="181"/>
        <v>18714051</v>
      </c>
      <c r="U313" s="77">
        <f t="shared" si="181"/>
        <v>0</v>
      </c>
      <c r="V313" s="77">
        <f t="shared" si="181"/>
        <v>468396</v>
      </c>
      <c r="W313" s="77">
        <f t="shared" si="181"/>
        <v>0</v>
      </c>
      <c r="X313" s="77">
        <f t="shared" si="181"/>
        <v>468396</v>
      </c>
      <c r="Y313" s="77">
        <f t="shared" si="181"/>
        <v>0</v>
      </c>
      <c r="Z313" s="77">
        <f t="shared" si="181"/>
        <v>20226807</v>
      </c>
      <c r="AA313" s="77">
        <f t="shared" si="181"/>
        <v>1044360</v>
      </c>
      <c r="AB313" s="77">
        <f t="shared" si="181"/>
        <v>19182447</v>
      </c>
      <c r="AC313" s="77">
        <f t="shared" si="181"/>
        <v>0</v>
      </c>
      <c r="AD313" s="77">
        <f t="shared" si="181"/>
        <v>16834260</v>
      </c>
      <c r="AE313" s="77">
        <f t="shared" si="181"/>
        <v>1044360</v>
      </c>
      <c r="AF313" s="77">
        <f t="shared" si="181"/>
        <v>15789900</v>
      </c>
      <c r="AG313" s="77">
        <f t="shared" si="181"/>
        <v>0</v>
      </c>
      <c r="AH313" s="77">
        <f t="shared" si="181"/>
        <v>0</v>
      </c>
      <c r="AI313" s="77">
        <f t="shared" si="181"/>
        <v>0</v>
      </c>
      <c r="AJ313" s="77">
        <f t="shared" si="181"/>
        <v>0</v>
      </c>
      <c r="AK313" s="77">
        <f t="shared" si="181"/>
        <v>0</v>
      </c>
      <c r="AL313" s="77">
        <f t="shared" si="181"/>
        <v>16834260</v>
      </c>
      <c r="AM313" s="77">
        <f t="shared" si="181"/>
        <v>1044360</v>
      </c>
      <c r="AN313" s="77">
        <f t="shared" si="181"/>
        <v>15789900</v>
      </c>
      <c r="AO313" s="77">
        <f t="shared" si="181"/>
        <v>0</v>
      </c>
      <c r="AP313" s="77">
        <f t="shared" si="181"/>
        <v>16834260</v>
      </c>
      <c r="AQ313" s="77">
        <f t="shared" si="181"/>
        <v>1044360</v>
      </c>
      <c r="AR313" s="77">
        <f t="shared" si="181"/>
        <v>15789900</v>
      </c>
      <c r="AS313" s="77">
        <f t="shared" si="181"/>
        <v>0</v>
      </c>
      <c r="AT313" s="77">
        <f t="shared" si="181"/>
        <v>0</v>
      </c>
      <c r="AU313" s="77">
        <f t="shared" ref="AT313:BA321" si="182">AU314</f>
        <v>0</v>
      </c>
      <c r="AV313" s="77">
        <f t="shared" si="182"/>
        <v>0</v>
      </c>
      <c r="AW313" s="77">
        <f t="shared" si="182"/>
        <v>0</v>
      </c>
      <c r="AX313" s="77">
        <f t="shared" si="182"/>
        <v>16834260</v>
      </c>
      <c r="AY313" s="77">
        <f t="shared" si="182"/>
        <v>1044360</v>
      </c>
      <c r="AZ313" s="77">
        <f t="shared" si="182"/>
        <v>15789900</v>
      </c>
      <c r="BA313" s="77">
        <f t="shared" si="182"/>
        <v>0</v>
      </c>
      <c r="BB313" s="103">
        <v>0</v>
      </c>
      <c r="BC313" s="103">
        <v>0</v>
      </c>
    </row>
    <row r="314" spans="1:55" s="11" customFormat="1" ht="30" x14ac:dyDescent="0.25">
      <c r="A314" s="148" t="s">
        <v>550</v>
      </c>
      <c r="B314" s="12">
        <v>52</v>
      </c>
      <c r="C314" s="12">
        <v>0</v>
      </c>
      <c r="D314" s="63" t="s">
        <v>328</v>
      </c>
      <c r="E314" s="12">
        <v>852</v>
      </c>
      <c r="F314" s="62"/>
      <c r="G314" s="62"/>
      <c r="H314" s="62"/>
      <c r="I314" s="63"/>
      <c r="J314" s="77">
        <f>J315+J320+J323</f>
        <v>17879560</v>
      </c>
      <c r="K314" s="77">
        <f t="shared" ref="K314:BA314" si="183">K315+K320+K323</f>
        <v>1044360</v>
      </c>
      <c r="L314" s="77">
        <f t="shared" si="183"/>
        <v>16835200</v>
      </c>
      <c r="M314" s="77">
        <f t="shared" si="183"/>
        <v>0</v>
      </c>
      <c r="N314" s="77">
        <f t="shared" si="183"/>
        <v>1878851</v>
      </c>
      <c r="O314" s="77">
        <f t="shared" si="183"/>
        <v>0</v>
      </c>
      <c r="P314" s="77">
        <f t="shared" si="183"/>
        <v>1878851</v>
      </c>
      <c r="Q314" s="77">
        <f t="shared" si="183"/>
        <v>0</v>
      </c>
      <c r="R314" s="77">
        <f t="shared" si="183"/>
        <v>19758411</v>
      </c>
      <c r="S314" s="77">
        <f t="shared" si="183"/>
        <v>1044360</v>
      </c>
      <c r="T314" s="77">
        <f t="shared" si="183"/>
        <v>18714051</v>
      </c>
      <c r="U314" s="77">
        <f t="shared" si="183"/>
        <v>0</v>
      </c>
      <c r="V314" s="77">
        <f t="shared" si="183"/>
        <v>468396</v>
      </c>
      <c r="W314" s="77">
        <f t="shared" si="183"/>
        <v>0</v>
      </c>
      <c r="X314" s="77">
        <f t="shared" si="183"/>
        <v>468396</v>
      </c>
      <c r="Y314" s="77">
        <f t="shared" si="183"/>
        <v>0</v>
      </c>
      <c r="Z314" s="77">
        <f t="shared" si="183"/>
        <v>20226807</v>
      </c>
      <c r="AA314" s="77">
        <f t="shared" si="183"/>
        <v>1044360</v>
      </c>
      <c r="AB314" s="77">
        <f t="shared" si="183"/>
        <v>19182447</v>
      </c>
      <c r="AC314" s="77">
        <f t="shared" si="183"/>
        <v>0</v>
      </c>
      <c r="AD314" s="77">
        <f t="shared" si="183"/>
        <v>16834260</v>
      </c>
      <c r="AE314" s="77">
        <f t="shared" si="183"/>
        <v>1044360</v>
      </c>
      <c r="AF314" s="77">
        <f t="shared" si="183"/>
        <v>15789900</v>
      </c>
      <c r="AG314" s="77">
        <f t="shared" si="183"/>
        <v>0</v>
      </c>
      <c r="AH314" s="77">
        <f t="shared" si="183"/>
        <v>0</v>
      </c>
      <c r="AI314" s="77">
        <f t="shared" si="183"/>
        <v>0</v>
      </c>
      <c r="AJ314" s="77">
        <f t="shared" si="183"/>
        <v>0</v>
      </c>
      <c r="AK314" s="77">
        <f t="shared" si="183"/>
        <v>0</v>
      </c>
      <c r="AL314" s="77">
        <f t="shared" si="183"/>
        <v>16834260</v>
      </c>
      <c r="AM314" s="77">
        <f t="shared" si="183"/>
        <v>1044360</v>
      </c>
      <c r="AN314" s="77">
        <f t="shared" si="183"/>
        <v>15789900</v>
      </c>
      <c r="AO314" s="77">
        <f t="shared" si="183"/>
        <v>0</v>
      </c>
      <c r="AP314" s="77">
        <f t="shared" si="183"/>
        <v>16834260</v>
      </c>
      <c r="AQ314" s="77">
        <f t="shared" si="183"/>
        <v>1044360</v>
      </c>
      <c r="AR314" s="77">
        <f t="shared" si="183"/>
        <v>15789900</v>
      </c>
      <c r="AS314" s="77">
        <f t="shared" si="183"/>
        <v>0</v>
      </c>
      <c r="AT314" s="77">
        <f t="shared" si="183"/>
        <v>0</v>
      </c>
      <c r="AU314" s="77">
        <f t="shared" si="183"/>
        <v>0</v>
      </c>
      <c r="AV314" s="77">
        <f t="shared" si="183"/>
        <v>0</v>
      </c>
      <c r="AW314" s="77">
        <f t="shared" si="183"/>
        <v>0</v>
      </c>
      <c r="AX314" s="77">
        <f t="shared" si="183"/>
        <v>16834260</v>
      </c>
      <c r="AY314" s="77">
        <f t="shared" si="183"/>
        <v>1044360</v>
      </c>
      <c r="AZ314" s="77">
        <f t="shared" si="183"/>
        <v>15789900</v>
      </c>
      <c r="BA314" s="77">
        <f t="shared" si="183"/>
        <v>0</v>
      </c>
      <c r="BB314" s="103">
        <v>0</v>
      </c>
      <c r="BC314" s="103">
        <v>0</v>
      </c>
    </row>
    <row r="315" spans="1:55" s="11" customFormat="1" ht="45" x14ac:dyDescent="0.25">
      <c r="A315" s="148" t="s">
        <v>599</v>
      </c>
      <c r="B315" s="12">
        <v>52</v>
      </c>
      <c r="C315" s="12">
        <v>0</v>
      </c>
      <c r="D315" s="63" t="s">
        <v>328</v>
      </c>
      <c r="E315" s="12">
        <v>852</v>
      </c>
      <c r="F315" s="63"/>
      <c r="G315" s="63"/>
      <c r="H315" s="63" t="s">
        <v>795</v>
      </c>
      <c r="I315" s="63"/>
      <c r="J315" s="77">
        <f t="shared" ref="J315:BA315" si="184">J316+J318</f>
        <v>1044360</v>
      </c>
      <c r="K315" s="77">
        <f t="shared" si="184"/>
        <v>1044360</v>
      </c>
      <c r="L315" s="77">
        <f t="shared" si="184"/>
        <v>0</v>
      </c>
      <c r="M315" s="77">
        <f t="shared" si="184"/>
        <v>0</v>
      </c>
      <c r="N315" s="77">
        <f t="shared" si="184"/>
        <v>0</v>
      </c>
      <c r="O315" s="77">
        <f t="shared" si="184"/>
        <v>0</v>
      </c>
      <c r="P315" s="77">
        <f t="shared" si="184"/>
        <v>0</v>
      </c>
      <c r="Q315" s="77">
        <f t="shared" si="184"/>
        <v>0</v>
      </c>
      <c r="R315" s="77">
        <f t="shared" si="184"/>
        <v>1044360</v>
      </c>
      <c r="S315" s="77">
        <f t="shared" si="184"/>
        <v>1044360</v>
      </c>
      <c r="T315" s="77">
        <f t="shared" si="184"/>
        <v>0</v>
      </c>
      <c r="U315" s="77">
        <f t="shared" si="184"/>
        <v>0</v>
      </c>
      <c r="V315" s="77">
        <f t="shared" si="184"/>
        <v>0</v>
      </c>
      <c r="W315" s="77">
        <f t="shared" si="184"/>
        <v>0</v>
      </c>
      <c r="X315" s="77">
        <f t="shared" si="184"/>
        <v>0</v>
      </c>
      <c r="Y315" s="77">
        <f t="shared" si="184"/>
        <v>0</v>
      </c>
      <c r="Z315" s="77">
        <f t="shared" si="184"/>
        <v>1044360</v>
      </c>
      <c r="AA315" s="77">
        <f t="shared" si="184"/>
        <v>1044360</v>
      </c>
      <c r="AB315" s="77">
        <f t="shared" si="184"/>
        <v>0</v>
      </c>
      <c r="AC315" s="77">
        <f t="shared" si="184"/>
        <v>0</v>
      </c>
      <c r="AD315" s="77">
        <f t="shared" si="184"/>
        <v>1044360</v>
      </c>
      <c r="AE315" s="77">
        <f t="shared" si="184"/>
        <v>1044360</v>
      </c>
      <c r="AF315" s="77">
        <f t="shared" si="184"/>
        <v>0</v>
      </c>
      <c r="AG315" s="77">
        <f t="shared" si="184"/>
        <v>0</v>
      </c>
      <c r="AH315" s="77">
        <f t="shared" si="184"/>
        <v>0</v>
      </c>
      <c r="AI315" s="77">
        <f t="shared" si="184"/>
        <v>0</v>
      </c>
      <c r="AJ315" s="77">
        <f t="shared" si="184"/>
        <v>0</v>
      </c>
      <c r="AK315" s="77">
        <f t="shared" si="184"/>
        <v>0</v>
      </c>
      <c r="AL315" s="77">
        <f t="shared" si="184"/>
        <v>1044360</v>
      </c>
      <c r="AM315" s="77">
        <f t="shared" si="184"/>
        <v>1044360</v>
      </c>
      <c r="AN315" s="77">
        <f t="shared" si="184"/>
        <v>0</v>
      </c>
      <c r="AO315" s="77">
        <f t="shared" si="184"/>
        <v>0</v>
      </c>
      <c r="AP315" s="77">
        <f t="shared" si="184"/>
        <v>1044360</v>
      </c>
      <c r="AQ315" s="77">
        <f t="shared" si="184"/>
        <v>1044360</v>
      </c>
      <c r="AR315" s="77">
        <f t="shared" si="184"/>
        <v>0</v>
      </c>
      <c r="AS315" s="77">
        <f t="shared" si="184"/>
        <v>0</v>
      </c>
      <c r="AT315" s="77">
        <f t="shared" si="184"/>
        <v>0</v>
      </c>
      <c r="AU315" s="77">
        <f t="shared" si="184"/>
        <v>0</v>
      </c>
      <c r="AV315" s="77">
        <f t="shared" si="184"/>
        <v>0</v>
      </c>
      <c r="AW315" s="77">
        <f t="shared" si="184"/>
        <v>0</v>
      </c>
      <c r="AX315" s="77">
        <f t="shared" si="184"/>
        <v>1044360</v>
      </c>
      <c r="AY315" s="77">
        <f t="shared" si="184"/>
        <v>1044360</v>
      </c>
      <c r="AZ315" s="77">
        <f t="shared" si="184"/>
        <v>0</v>
      </c>
      <c r="BA315" s="77">
        <f t="shared" si="184"/>
        <v>0</v>
      </c>
      <c r="BB315" s="103">
        <v>0</v>
      </c>
      <c r="BC315" s="103">
        <v>0</v>
      </c>
    </row>
    <row r="316" spans="1:55" s="11" customFormat="1" ht="75" x14ac:dyDescent="0.25">
      <c r="A316" s="15" t="s">
        <v>333</v>
      </c>
      <c r="B316" s="12">
        <v>52</v>
      </c>
      <c r="C316" s="12">
        <v>0</v>
      </c>
      <c r="D316" s="63" t="s">
        <v>328</v>
      </c>
      <c r="E316" s="12">
        <v>852</v>
      </c>
      <c r="F316" s="62" t="s">
        <v>406</v>
      </c>
      <c r="G316" s="62" t="s">
        <v>530</v>
      </c>
      <c r="H316" s="63" t="s">
        <v>795</v>
      </c>
      <c r="I316" s="63" t="s">
        <v>334</v>
      </c>
      <c r="J316" s="77">
        <f t="shared" ref="J316:BA316" si="185">J317</f>
        <v>572500</v>
      </c>
      <c r="K316" s="77">
        <f t="shared" si="185"/>
        <v>572500</v>
      </c>
      <c r="L316" s="77">
        <f t="shared" si="185"/>
        <v>0</v>
      </c>
      <c r="M316" s="77">
        <f t="shared" si="185"/>
        <v>0</v>
      </c>
      <c r="N316" s="77">
        <f t="shared" si="185"/>
        <v>52835</v>
      </c>
      <c r="O316" s="77">
        <f t="shared" si="185"/>
        <v>52835</v>
      </c>
      <c r="P316" s="77">
        <f t="shared" si="185"/>
        <v>0</v>
      </c>
      <c r="Q316" s="77">
        <f t="shared" si="185"/>
        <v>0</v>
      </c>
      <c r="R316" s="77">
        <f t="shared" si="185"/>
        <v>625335</v>
      </c>
      <c r="S316" s="77">
        <f t="shared" si="185"/>
        <v>625335</v>
      </c>
      <c r="T316" s="77">
        <f t="shared" si="185"/>
        <v>0</v>
      </c>
      <c r="U316" s="77">
        <f t="shared" si="185"/>
        <v>0</v>
      </c>
      <c r="V316" s="77">
        <f t="shared" si="185"/>
        <v>79352</v>
      </c>
      <c r="W316" s="77">
        <f t="shared" si="185"/>
        <v>79352</v>
      </c>
      <c r="X316" s="77">
        <f t="shared" si="185"/>
        <v>0</v>
      </c>
      <c r="Y316" s="77">
        <f t="shared" si="185"/>
        <v>0</v>
      </c>
      <c r="Z316" s="77">
        <f t="shared" si="185"/>
        <v>704687</v>
      </c>
      <c r="AA316" s="77">
        <f t="shared" si="185"/>
        <v>704687</v>
      </c>
      <c r="AB316" s="77">
        <f t="shared" si="185"/>
        <v>0</v>
      </c>
      <c r="AC316" s="77">
        <f t="shared" si="185"/>
        <v>0</v>
      </c>
      <c r="AD316" s="77">
        <f t="shared" si="185"/>
        <v>572500</v>
      </c>
      <c r="AE316" s="77">
        <f t="shared" si="185"/>
        <v>572500</v>
      </c>
      <c r="AF316" s="77">
        <f t="shared" si="185"/>
        <v>0</v>
      </c>
      <c r="AG316" s="77">
        <f t="shared" si="185"/>
        <v>0</v>
      </c>
      <c r="AH316" s="77">
        <f t="shared" si="185"/>
        <v>0</v>
      </c>
      <c r="AI316" s="77">
        <f t="shared" si="185"/>
        <v>0</v>
      </c>
      <c r="AJ316" s="77">
        <f t="shared" si="185"/>
        <v>0</v>
      </c>
      <c r="AK316" s="77">
        <f t="shared" si="185"/>
        <v>0</v>
      </c>
      <c r="AL316" s="77">
        <f t="shared" si="185"/>
        <v>572500</v>
      </c>
      <c r="AM316" s="77">
        <f t="shared" si="185"/>
        <v>572500</v>
      </c>
      <c r="AN316" s="77">
        <f t="shared" si="185"/>
        <v>0</v>
      </c>
      <c r="AO316" s="77">
        <f t="shared" si="185"/>
        <v>0</v>
      </c>
      <c r="AP316" s="77">
        <f t="shared" si="185"/>
        <v>572500</v>
      </c>
      <c r="AQ316" s="77">
        <f t="shared" si="185"/>
        <v>572500</v>
      </c>
      <c r="AR316" s="77">
        <f t="shared" si="185"/>
        <v>0</v>
      </c>
      <c r="AS316" s="77">
        <f t="shared" si="185"/>
        <v>0</v>
      </c>
      <c r="AT316" s="77">
        <f t="shared" si="185"/>
        <v>0</v>
      </c>
      <c r="AU316" s="77">
        <f t="shared" si="185"/>
        <v>0</v>
      </c>
      <c r="AV316" s="77">
        <f t="shared" si="185"/>
        <v>0</v>
      </c>
      <c r="AW316" s="77">
        <f t="shared" si="185"/>
        <v>0</v>
      </c>
      <c r="AX316" s="77">
        <f t="shared" si="185"/>
        <v>572500</v>
      </c>
      <c r="AY316" s="77">
        <f t="shared" si="185"/>
        <v>572500</v>
      </c>
      <c r="AZ316" s="77">
        <f t="shared" si="185"/>
        <v>0</v>
      </c>
      <c r="BA316" s="77">
        <f t="shared" si="185"/>
        <v>0</v>
      </c>
      <c r="BB316" s="103">
        <v>0</v>
      </c>
      <c r="BC316" s="103">
        <v>0</v>
      </c>
    </row>
    <row r="317" spans="1:55" s="11" customFormat="1" ht="30" x14ac:dyDescent="0.25">
      <c r="A317" s="15" t="s">
        <v>647</v>
      </c>
      <c r="B317" s="12">
        <v>52</v>
      </c>
      <c r="C317" s="12">
        <v>0</v>
      </c>
      <c r="D317" s="63" t="s">
        <v>328</v>
      </c>
      <c r="E317" s="12">
        <v>852</v>
      </c>
      <c r="F317" s="62" t="s">
        <v>406</v>
      </c>
      <c r="G317" s="62" t="s">
        <v>530</v>
      </c>
      <c r="H317" s="63" t="s">
        <v>795</v>
      </c>
      <c r="I317" s="63" t="s">
        <v>336</v>
      </c>
      <c r="J317" s="77">
        <f>'3.ВС'!J411</f>
        <v>572500</v>
      </c>
      <c r="K317" s="77">
        <f>'3.ВС'!K411</f>
        <v>572500</v>
      </c>
      <c r="L317" s="77">
        <f>'3.ВС'!L411</f>
        <v>0</v>
      </c>
      <c r="M317" s="77">
        <f>'3.ВС'!M411</f>
        <v>0</v>
      </c>
      <c r="N317" s="77">
        <f>'3.ВС'!N411</f>
        <v>52835</v>
      </c>
      <c r="O317" s="77">
        <f>'3.ВС'!O411</f>
        <v>52835</v>
      </c>
      <c r="P317" s="77">
        <f>'3.ВС'!P411</f>
        <v>0</v>
      </c>
      <c r="Q317" s="77">
        <f>'3.ВС'!Q411</f>
        <v>0</v>
      </c>
      <c r="R317" s="77">
        <f>'3.ВС'!R411</f>
        <v>625335</v>
      </c>
      <c r="S317" s="77">
        <f>'3.ВС'!S411</f>
        <v>625335</v>
      </c>
      <c r="T317" s="77">
        <f>'3.ВС'!T411</f>
        <v>0</v>
      </c>
      <c r="U317" s="77">
        <f>'3.ВС'!U411</f>
        <v>0</v>
      </c>
      <c r="V317" s="77">
        <f>'3.ВС'!V411</f>
        <v>79352</v>
      </c>
      <c r="W317" s="77">
        <f>'3.ВС'!W411</f>
        <v>79352</v>
      </c>
      <c r="X317" s="77">
        <f>'3.ВС'!X411</f>
        <v>0</v>
      </c>
      <c r="Y317" s="77">
        <f>'3.ВС'!Y411</f>
        <v>0</v>
      </c>
      <c r="Z317" s="77">
        <f>'3.ВС'!Z411</f>
        <v>704687</v>
      </c>
      <c r="AA317" s="77">
        <f>'3.ВС'!AA411</f>
        <v>704687</v>
      </c>
      <c r="AB317" s="77">
        <f>'3.ВС'!AB411</f>
        <v>0</v>
      </c>
      <c r="AC317" s="77">
        <f>'3.ВС'!AC411</f>
        <v>0</v>
      </c>
      <c r="AD317" s="77">
        <f>'3.ВС'!AD411</f>
        <v>572500</v>
      </c>
      <c r="AE317" s="77">
        <f>'3.ВС'!AE411</f>
        <v>572500</v>
      </c>
      <c r="AF317" s="77">
        <f>'3.ВС'!AF411</f>
        <v>0</v>
      </c>
      <c r="AG317" s="77">
        <f>'3.ВС'!AG411</f>
        <v>0</v>
      </c>
      <c r="AH317" s="77">
        <f>'3.ВС'!AH411</f>
        <v>0</v>
      </c>
      <c r="AI317" s="77">
        <f>'3.ВС'!AI411</f>
        <v>0</v>
      </c>
      <c r="AJ317" s="77">
        <f>'3.ВС'!AJ411</f>
        <v>0</v>
      </c>
      <c r="AK317" s="77">
        <f>'3.ВС'!AK411</f>
        <v>0</v>
      </c>
      <c r="AL317" s="77">
        <f>'3.ВС'!AL411</f>
        <v>572500</v>
      </c>
      <c r="AM317" s="77">
        <f>'3.ВС'!AM411</f>
        <v>572500</v>
      </c>
      <c r="AN317" s="77">
        <f>'3.ВС'!AN411</f>
        <v>0</v>
      </c>
      <c r="AO317" s="77">
        <f>'3.ВС'!AO411</f>
        <v>0</v>
      </c>
      <c r="AP317" s="77">
        <f>'3.ВС'!AP411</f>
        <v>572500</v>
      </c>
      <c r="AQ317" s="77">
        <f>'3.ВС'!AQ411</f>
        <v>572500</v>
      </c>
      <c r="AR317" s="77">
        <f>'3.ВС'!AR411</f>
        <v>0</v>
      </c>
      <c r="AS317" s="77">
        <f>'3.ВС'!AS411</f>
        <v>0</v>
      </c>
      <c r="AT317" s="77">
        <f>'3.ВС'!AT411</f>
        <v>0</v>
      </c>
      <c r="AU317" s="77">
        <f>'3.ВС'!AU411</f>
        <v>0</v>
      </c>
      <c r="AV317" s="77">
        <f>'3.ВС'!AV411</f>
        <v>0</v>
      </c>
      <c r="AW317" s="77">
        <f>'3.ВС'!AW411</f>
        <v>0</v>
      </c>
      <c r="AX317" s="77">
        <f>'3.ВС'!AX411</f>
        <v>572500</v>
      </c>
      <c r="AY317" s="77">
        <f>'3.ВС'!AY411</f>
        <v>572500</v>
      </c>
      <c r="AZ317" s="77">
        <f>'3.ВС'!AZ411</f>
        <v>0</v>
      </c>
      <c r="BA317" s="77">
        <f>'3.ВС'!BA411</f>
        <v>0</v>
      </c>
      <c r="BB317" s="103">
        <v>0</v>
      </c>
      <c r="BC317" s="103">
        <v>0</v>
      </c>
    </row>
    <row r="318" spans="1:55" s="11" customFormat="1" ht="30" x14ac:dyDescent="0.25">
      <c r="A318" s="27" t="s">
        <v>337</v>
      </c>
      <c r="B318" s="12">
        <v>52</v>
      </c>
      <c r="C318" s="12">
        <v>0</v>
      </c>
      <c r="D318" s="63" t="s">
        <v>328</v>
      </c>
      <c r="E318" s="12">
        <v>852</v>
      </c>
      <c r="F318" s="62" t="s">
        <v>406</v>
      </c>
      <c r="G318" s="62" t="s">
        <v>530</v>
      </c>
      <c r="H318" s="63" t="s">
        <v>795</v>
      </c>
      <c r="I318" s="63" t="s">
        <v>338</v>
      </c>
      <c r="J318" s="77">
        <f t="shared" ref="J318:BA318" si="186">J319</f>
        <v>471860</v>
      </c>
      <c r="K318" s="77">
        <f t="shared" si="186"/>
        <v>471860</v>
      </c>
      <c r="L318" s="77">
        <f t="shared" si="186"/>
        <v>0</v>
      </c>
      <c r="M318" s="77">
        <f t="shared" si="186"/>
        <v>0</v>
      </c>
      <c r="N318" s="77">
        <f t="shared" si="186"/>
        <v>-52835</v>
      </c>
      <c r="O318" s="77">
        <f t="shared" si="186"/>
        <v>-52835</v>
      </c>
      <c r="P318" s="77">
        <f t="shared" si="186"/>
        <v>0</v>
      </c>
      <c r="Q318" s="77">
        <f t="shared" si="186"/>
        <v>0</v>
      </c>
      <c r="R318" s="77">
        <f t="shared" si="186"/>
        <v>419025</v>
      </c>
      <c r="S318" s="77">
        <f t="shared" si="186"/>
        <v>419025</v>
      </c>
      <c r="T318" s="77">
        <f t="shared" si="186"/>
        <v>0</v>
      </c>
      <c r="U318" s="77">
        <f t="shared" si="186"/>
        <v>0</v>
      </c>
      <c r="V318" s="77">
        <f t="shared" si="186"/>
        <v>-79352</v>
      </c>
      <c r="W318" s="77">
        <f t="shared" si="186"/>
        <v>-79352</v>
      </c>
      <c r="X318" s="77">
        <f t="shared" si="186"/>
        <v>0</v>
      </c>
      <c r="Y318" s="77">
        <f t="shared" si="186"/>
        <v>0</v>
      </c>
      <c r="Z318" s="77">
        <f t="shared" si="186"/>
        <v>339673</v>
      </c>
      <c r="AA318" s="77">
        <f t="shared" si="186"/>
        <v>339673</v>
      </c>
      <c r="AB318" s="77">
        <f t="shared" si="186"/>
        <v>0</v>
      </c>
      <c r="AC318" s="77">
        <f t="shared" si="186"/>
        <v>0</v>
      </c>
      <c r="AD318" s="77">
        <f t="shared" si="186"/>
        <v>471860</v>
      </c>
      <c r="AE318" s="77">
        <f t="shared" si="186"/>
        <v>471860</v>
      </c>
      <c r="AF318" s="77">
        <f t="shared" si="186"/>
        <v>0</v>
      </c>
      <c r="AG318" s="77">
        <f t="shared" si="186"/>
        <v>0</v>
      </c>
      <c r="AH318" s="77">
        <f t="shared" si="186"/>
        <v>0</v>
      </c>
      <c r="AI318" s="77">
        <f t="shared" si="186"/>
        <v>0</v>
      </c>
      <c r="AJ318" s="77">
        <f t="shared" si="186"/>
        <v>0</v>
      </c>
      <c r="AK318" s="77">
        <f t="shared" si="186"/>
        <v>0</v>
      </c>
      <c r="AL318" s="77">
        <f t="shared" si="186"/>
        <v>471860</v>
      </c>
      <c r="AM318" s="77">
        <f t="shared" si="186"/>
        <v>471860</v>
      </c>
      <c r="AN318" s="77">
        <f t="shared" si="186"/>
        <v>0</v>
      </c>
      <c r="AO318" s="77">
        <f t="shared" si="186"/>
        <v>0</v>
      </c>
      <c r="AP318" s="77">
        <f t="shared" si="186"/>
        <v>471860</v>
      </c>
      <c r="AQ318" s="77">
        <f t="shared" si="186"/>
        <v>471860</v>
      </c>
      <c r="AR318" s="77">
        <f t="shared" si="186"/>
        <v>0</v>
      </c>
      <c r="AS318" s="77">
        <f t="shared" si="186"/>
        <v>0</v>
      </c>
      <c r="AT318" s="77">
        <f t="shared" si="186"/>
        <v>0</v>
      </c>
      <c r="AU318" s="77">
        <f t="shared" si="186"/>
        <v>0</v>
      </c>
      <c r="AV318" s="77">
        <f t="shared" si="186"/>
        <v>0</v>
      </c>
      <c r="AW318" s="77">
        <f t="shared" si="186"/>
        <v>0</v>
      </c>
      <c r="AX318" s="77">
        <f t="shared" si="186"/>
        <v>471860</v>
      </c>
      <c r="AY318" s="77">
        <f t="shared" si="186"/>
        <v>471860</v>
      </c>
      <c r="AZ318" s="77">
        <f t="shared" si="186"/>
        <v>0</v>
      </c>
      <c r="BA318" s="77">
        <f t="shared" si="186"/>
        <v>0</v>
      </c>
      <c r="BB318" s="103">
        <v>0</v>
      </c>
      <c r="BC318" s="103">
        <v>0</v>
      </c>
    </row>
    <row r="319" spans="1:55" s="11" customFormat="1" ht="45" x14ac:dyDescent="0.25">
      <c r="A319" s="27" t="s">
        <v>339</v>
      </c>
      <c r="B319" s="12">
        <v>52</v>
      </c>
      <c r="C319" s="12">
        <v>0</v>
      </c>
      <c r="D319" s="63" t="s">
        <v>328</v>
      </c>
      <c r="E319" s="12">
        <v>852</v>
      </c>
      <c r="F319" s="62" t="s">
        <v>406</v>
      </c>
      <c r="G319" s="62" t="s">
        <v>530</v>
      </c>
      <c r="H319" s="63" t="s">
        <v>795</v>
      </c>
      <c r="I319" s="63" t="s">
        <v>340</v>
      </c>
      <c r="J319" s="77">
        <f>'3.ВС'!J413</f>
        <v>471860</v>
      </c>
      <c r="K319" s="77">
        <f>'3.ВС'!K413</f>
        <v>471860</v>
      </c>
      <c r="L319" s="77">
        <f>'3.ВС'!L413</f>
        <v>0</v>
      </c>
      <c r="M319" s="77">
        <f>'3.ВС'!M413</f>
        <v>0</v>
      </c>
      <c r="N319" s="77">
        <f>'3.ВС'!N413</f>
        <v>-52835</v>
      </c>
      <c r="O319" s="77">
        <f>'3.ВС'!O413</f>
        <v>-52835</v>
      </c>
      <c r="P319" s="77">
        <f>'3.ВС'!P413</f>
        <v>0</v>
      </c>
      <c r="Q319" s="77">
        <f>'3.ВС'!Q413</f>
        <v>0</v>
      </c>
      <c r="R319" s="77">
        <f>'3.ВС'!R413</f>
        <v>419025</v>
      </c>
      <c r="S319" s="77">
        <f>'3.ВС'!S413</f>
        <v>419025</v>
      </c>
      <c r="T319" s="77">
        <f>'3.ВС'!T413</f>
        <v>0</v>
      </c>
      <c r="U319" s="77">
        <f>'3.ВС'!U413</f>
        <v>0</v>
      </c>
      <c r="V319" s="77">
        <f>'3.ВС'!V413</f>
        <v>-79352</v>
      </c>
      <c r="W319" s="77">
        <f>'3.ВС'!W413</f>
        <v>-79352</v>
      </c>
      <c r="X319" s="77">
        <f>'3.ВС'!X413</f>
        <v>0</v>
      </c>
      <c r="Y319" s="77">
        <f>'3.ВС'!Y413</f>
        <v>0</v>
      </c>
      <c r="Z319" s="77">
        <f>'3.ВС'!Z413</f>
        <v>339673</v>
      </c>
      <c r="AA319" s="77">
        <f>'3.ВС'!AA413</f>
        <v>339673</v>
      </c>
      <c r="AB319" s="77">
        <f>'3.ВС'!AB413</f>
        <v>0</v>
      </c>
      <c r="AC319" s="77">
        <f>'3.ВС'!AC413</f>
        <v>0</v>
      </c>
      <c r="AD319" s="77">
        <f>'3.ВС'!AD413</f>
        <v>471860</v>
      </c>
      <c r="AE319" s="77">
        <f>'3.ВС'!AE413</f>
        <v>471860</v>
      </c>
      <c r="AF319" s="77">
        <f>'3.ВС'!AF413</f>
        <v>0</v>
      </c>
      <c r="AG319" s="77">
        <f>'3.ВС'!AG413</f>
        <v>0</v>
      </c>
      <c r="AH319" s="77">
        <f>'3.ВС'!AH413</f>
        <v>0</v>
      </c>
      <c r="AI319" s="77">
        <f>'3.ВС'!AI413</f>
        <v>0</v>
      </c>
      <c r="AJ319" s="77">
        <f>'3.ВС'!AJ413</f>
        <v>0</v>
      </c>
      <c r="AK319" s="77">
        <f>'3.ВС'!AK413</f>
        <v>0</v>
      </c>
      <c r="AL319" s="77">
        <f>'3.ВС'!AL413</f>
        <v>471860</v>
      </c>
      <c r="AM319" s="77">
        <f>'3.ВС'!AM413</f>
        <v>471860</v>
      </c>
      <c r="AN319" s="77">
        <f>'3.ВС'!AN413</f>
        <v>0</v>
      </c>
      <c r="AO319" s="77">
        <f>'3.ВС'!AO413</f>
        <v>0</v>
      </c>
      <c r="AP319" s="77">
        <f>'3.ВС'!AP413</f>
        <v>471860</v>
      </c>
      <c r="AQ319" s="77">
        <f>'3.ВС'!AQ413</f>
        <v>471860</v>
      </c>
      <c r="AR319" s="77">
        <f>'3.ВС'!AR413</f>
        <v>0</v>
      </c>
      <c r="AS319" s="77">
        <f>'3.ВС'!AS413</f>
        <v>0</v>
      </c>
      <c r="AT319" s="77">
        <f>'3.ВС'!AT413</f>
        <v>0</v>
      </c>
      <c r="AU319" s="77">
        <f>'3.ВС'!AU413</f>
        <v>0</v>
      </c>
      <c r="AV319" s="77">
        <f>'3.ВС'!AV413</f>
        <v>0</v>
      </c>
      <c r="AW319" s="77">
        <f>'3.ВС'!AW413</f>
        <v>0</v>
      </c>
      <c r="AX319" s="77">
        <f>'3.ВС'!AX413</f>
        <v>471860</v>
      </c>
      <c r="AY319" s="77">
        <f>'3.ВС'!AY413</f>
        <v>471860</v>
      </c>
      <c r="AZ319" s="77">
        <f>'3.ВС'!AZ413</f>
        <v>0</v>
      </c>
      <c r="BA319" s="77">
        <f>'3.ВС'!BA413</f>
        <v>0</v>
      </c>
      <c r="BB319" s="103">
        <v>0</v>
      </c>
      <c r="BC319" s="103">
        <v>0</v>
      </c>
    </row>
    <row r="320" spans="1:55" s="11" customFormat="1" ht="30" hidden="1" x14ac:dyDescent="0.25">
      <c r="A320" s="148" t="s">
        <v>354</v>
      </c>
      <c r="B320" s="12">
        <v>52</v>
      </c>
      <c r="C320" s="12">
        <v>0</v>
      </c>
      <c r="D320" s="63" t="s">
        <v>328</v>
      </c>
      <c r="E320" s="12">
        <v>852</v>
      </c>
      <c r="F320" s="63" t="s">
        <v>477</v>
      </c>
      <c r="G320" s="63" t="s">
        <v>431</v>
      </c>
      <c r="H320" s="63" t="s">
        <v>687</v>
      </c>
      <c r="I320" s="63"/>
      <c r="J320" s="77">
        <f t="shared" si="181"/>
        <v>1226100</v>
      </c>
      <c r="K320" s="77">
        <f t="shared" si="181"/>
        <v>0</v>
      </c>
      <c r="L320" s="77">
        <f t="shared" si="181"/>
        <v>1226100</v>
      </c>
      <c r="M320" s="77">
        <f t="shared" si="181"/>
        <v>0</v>
      </c>
      <c r="N320" s="77">
        <f t="shared" si="181"/>
        <v>79900</v>
      </c>
      <c r="O320" s="77">
        <f t="shared" si="181"/>
        <v>0</v>
      </c>
      <c r="P320" s="77">
        <f t="shared" si="181"/>
        <v>79900</v>
      </c>
      <c r="Q320" s="77">
        <f t="shared" si="181"/>
        <v>0</v>
      </c>
      <c r="R320" s="77">
        <f t="shared" si="181"/>
        <v>1306000</v>
      </c>
      <c r="S320" s="77">
        <f t="shared" si="181"/>
        <v>0</v>
      </c>
      <c r="T320" s="77">
        <f t="shared" si="181"/>
        <v>1306000</v>
      </c>
      <c r="U320" s="77">
        <f t="shared" si="181"/>
        <v>0</v>
      </c>
      <c r="V320" s="77">
        <f t="shared" si="181"/>
        <v>0</v>
      </c>
      <c r="W320" s="77">
        <f t="shared" si="181"/>
        <v>0</v>
      </c>
      <c r="X320" s="77">
        <f t="shared" si="181"/>
        <v>0</v>
      </c>
      <c r="Y320" s="77">
        <f t="shared" si="181"/>
        <v>0</v>
      </c>
      <c r="Z320" s="77">
        <f t="shared" si="181"/>
        <v>1306000</v>
      </c>
      <c r="AA320" s="77">
        <f t="shared" si="181"/>
        <v>0</v>
      </c>
      <c r="AB320" s="77">
        <f t="shared" si="181"/>
        <v>1306000</v>
      </c>
      <c r="AC320" s="77">
        <f t="shared" si="181"/>
        <v>0</v>
      </c>
      <c r="AD320" s="77">
        <f t="shared" si="181"/>
        <v>1226100</v>
      </c>
      <c r="AE320" s="77">
        <f t="shared" si="181"/>
        <v>0</v>
      </c>
      <c r="AF320" s="77">
        <f t="shared" si="181"/>
        <v>1226100</v>
      </c>
      <c r="AG320" s="77">
        <f t="shared" si="181"/>
        <v>0</v>
      </c>
      <c r="AH320" s="77">
        <f t="shared" si="181"/>
        <v>0</v>
      </c>
      <c r="AI320" s="77">
        <f t="shared" si="181"/>
        <v>0</v>
      </c>
      <c r="AJ320" s="77">
        <f t="shared" si="181"/>
        <v>0</v>
      </c>
      <c r="AK320" s="77">
        <f t="shared" si="181"/>
        <v>0</v>
      </c>
      <c r="AL320" s="77">
        <f t="shared" si="181"/>
        <v>1226100</v>
      </c>
      <c r="AM320" s="77">
        <f t="shared" si="181"/>
        <v>0</v>
      </c>
      <c r="AN320" s="77">
        <f t="shared" si="181"/>
        <v>1226100</v>
      </c>
      <c r="AO320" s="77">
        <f t="shared" si="181"/>
        <v>0</v>
      </c>
      <c r="AP320" s="77">
        <f t="shared" si="181"/>
        <v>1226100</v>
      </c>
      <c r="AQ320" s="77">
        <f t="shared" si="181"/>
        <v>0</v>
      </c>
      <c r="AR320" s="77">
        <f t="shared" si="181"/>
        <v>1226100</v>
      </c>
      <c r="AS320" s="77">
        <f t="shared" si="181"/>
        <v>0</v>
      </c>
      <c r="AT320" s="77">
        <f t="shared" si="182"/>
        <v>0</v>
      </c>
      <c r="AU320" s="77">
        <f t="shared" si="182"/>
        <v>0</v>
      </c>
      <c r="AV320" s="77">
        <f t="shared" si="182"/>
        <v>0</v>
      </c>
      <c r="AW320" s="77">
        <f t="shared" si="182"/>
        <v>0</v>
      </c>
      <c r="AX320" s="77">
        <f t="shared" si="182"/>
        <v>1226100</v>
      </c>
      <c r="AY320" s="77">
        <f t="shared" si="182"/>
        <v>0</v>
      </c>
      <c r="AZ320" s="77">
        <f t="shared" si="182"/>
        <v>1226100</v>
      </c>
      <c r="BA320" s="77">
        <f t="shared" si="182"/>
        <v>0</v>
      </c>
      <c r="BB320" s="103">
        <v>0</v>
      </c>
      <c r="BC320" s="103">
        <v>0</v>
      </c>
    </row>
    <row r="321" spans="1:55" s="11" customFormat="1" ht="75" hidden="1" x14ac:dyDescent="0.25">
      <c r="A321" s="15" t="s">
        <v>333</v>
      </c>
      <c r="B321" s="12">
        <v>52</v>
      </c>
      <c r="C321" s="12">
        <v>0</v>
      </c>
      <c r="D321" s="62" t="s">
        <v>328</v>
      </c>
      <c r="E321" s="12">
        <v>852</v>
      </c>
      <c r="F321" s="63" t="s">
        <v>477</v>
      </c>
      <c r="G321" s="63" t="s">
        <v>431</v>
      </c>
      <c r="H321" s="63" t="s">
        <v>687</v>
      </c>
      <c r="I321" s="63" t="s">
        <v>334</v>
      </c>
      <c r="J321" s="77">
        <f t="shared" si="181"/>
        <v>1226100</v>
      </c>
      <c r="K321" s="77">
        <f t="shared" si="181"/>
        <v>0</v>
      </c>
      <c r="L321" s="77">
        <f t="shared" si="181"/>
        <v>1226100</v>
      </c>
      <c r="M321" s="77">
        <f t="shared" si="181"/>
        <v>0</v>
      </c>
      <c r="N321" s="77">
        <f t="shared" si="181"/>
        <v>79900</v>
      </c>
      <c r="O321" s="77">
        <f t="shared" si="181"/>
        <v>0</v>
      </c>
      <c r="P321" s="77">
        <f t="shared" si="181"/>
        <v>79900</v>
      </c>
      <c r="Q321" s="77">
        <f t="shared" si="181"/>
        <v>0</v>
      </c>
      <c r="R321" s="77">
        <f t="shared" si="181"/>
        <v>1306000</v>
      </c>
      <c r="S321" s="77">
        <f t="shared" si="181"/>
        <v>0</v>
      </c>
      <c r="T321" s="77">
        <f t="shared" si="181"/>
        <v>1306000</v>
      </c>
      <c r="U321" s="77">
        <f t="shared" si="181"/>
        <v>0</v>
      </c>
      <c r="V321" s="77">
        <f t="shared" si="181"/>
        <v>0</v>
      </c>
      <c r="W321" s="77">
        <f t="shared" si="181"/>
        <v>0</v>
      </c>
      <c r="X321" s="77">
        <f t="shared" si="181"/>
        <v>0</v>
      </c>
      <c r="Y321" s="77">
        <f t="shared" si="181"/>
        <v>0</v>
      </c>
      <c r="Z321" s="77">
        <f t="shared" si="181"/>
        <v>1306000</v>
      </c>
      <c r="AA321" s="77">
        <f t="shared" si="181"/>
        <v>0</v>
      </c>
      <c r="AB321" s="77">
        <f t="shared" si="181"/>
        <v>1306000</v>
      </c>
      <c r="AC321" s="77">
        <f t="shared" si="181"/>
        <v>0</v>
      </c>
      <c r="AD321" s="77">
        <f t="shared" si="181"/>
        <v>1226100</v>
      </c>
      <c r="AE321" s="77">
        <f t="shared" si="181"/>
        <v>0</v>
      </c>
      <c r="AF321" s="77">
        <f t="shared" si="181"/>
        <v>1226100</v>
      </c>
      <c r="AG321" s="77">
        <f t="shared" si="181"/>
        <v>0</v>
      </c>
      <c r="AH321" s="77">
        <f t="shared" si="181"/>
        <v>0</v>
      </c>
      <c r="AI321" s="77">
        <f t="shared" si="181"/>
        <v>0</v>
      </c>
      <c r="AJ321" s="77">
        <f t="shared" si="181"/>
        <v>0</v>
      </c>
      <c r="AK321" s="77">
        <f t="shared" si="181"/>
        <v>0</v>
      </c>
      <c r="AL321" s="77">
        <f t="shared" si="181"/>
        <v>1226100</v>
      </c>
      <c r="AM321" s="77">
        <f t="shared" si="181"/>
        <v>0</v>
      </c>
      <c r="AN321" s="77">
        <f t="shared" si="181"/>
        <v>1226100</v>
      </c>
      <c r="AO321" s="77">
        <f t="shared" si="181"/>
        <v>0</v>
      </c>
      <c r="AP321" s="77">
        <f t="shared" si="181"/>
        <v>1226100</v>
      </c>
      <c r="AQ321" s="77">
        <f t="shared" si="181"/>
        <v>0</v>
      </c>
      <c r="AR321" s="77">
        <f t="shared" si="181"/>
        <v>1226100</v>
      </c>
      <c r="AS321" s="77">
        <f t="shared" si="181"/>
        <v>0</v>
      </c>
      <c r="AT321" s="77">
        <f t="shared" si="182"/>
        <v>0</v>
      </c>
      <c r="AU321" s="77">
        <f t="shared" si="182"/>
        <v>0</v>
      </c>
      <c r="AV321" s="77">
        <f t="shared" si="182"/>
        <v>0</v>
      </c>
      <c r="AW321" s="77">
        <f t="shared" si="182"/>
        <v>0</v>
      </c>
      <c r="AX321" s="77">
        <f t="shared" si="182"/>
        <v>1226100</v>
      </c>
      <c r="AY321" s="77">
        <f t="shared" si="182"/>
        <v>0</v>
      </c>
      <c r="AZ321" s="77">
        <f t="shared" si="182"/>
        <v>1226100</v>
      </c>
      <c r="BA321" s="77">
        <f t="shared" si="182"/>
        <v>0</v>
      </c>
      <c r="BB321" s="103">
        <v>0</v>
      </c>
      <c r="BC321" s="103">
        <v>0</v>
      </c>
    </row>
    <row r="322" spans="1:55" s="11" customFormat="1" ht="30" hidden="1" x14ac:dyDescent="0.25">
      <c r="A322" s="15" t="s">
        <v>647</v>
      </c>
      <c r="B322" s="12">
        <v>52</v>
      </c>
      <c r="C322" s="12">
        <v>0</v>
      </c>
      <c r="D322" s="63" t="s">
        <v>328</v>
      </c>
      <c r="E322" s="12">
        <v>852</v>
      </c>
      <c r="F322" s="63" t="s">
        <v>477</v>
      </c>
      <c r="G322" s="63" t="s">
        <v>431</v>
      </c>
      <c r="H322" s="63" t="s">
        <v>687</v>
      </c>
      <c r="I322" s="63" t="s">
        <v>336</v>
      </c>
      <c r="J322" s="77">
        <f>'3.ВС'!J416</f>
        <v>1226100</v>
      </c>
      <c r="K322" s="77">
        <f>'3.ВС'!K416</f>
        <v>0</v>
      </c>
      <c r="L322" s="77">
        <f>'3.ВС'!L416</f>
        <v>1226100</v>
      </c>
      <c r="M322" s="77">
        <f>'3.ВС'!M416</f>
        <v>0</v>
      </c>
      <c r="N322" s="77">
        <f>'3.ВС'!N416</f>
        <v>79900</v>
      </c>
      <c r="O322" s="77">
        <f>'3.ВС'!O416</f>
        <v>0</v>
      </c>
      <c r="P322" s="77">
        <f>'3.ВС'!P416</f>
        <v>79900</v>
      </c>
      <c r="Q322" s="77">
        <f>'3.ВС'!Q416</f>
        <v>0</v>
      </c>
      <c r="R322" s="77">
        <f>'3.ВС'!R416</f>
        <v>1306000</v>
      </c>
      <c r="S322" s="77">
        <f>'3.ВС'!S416</f>
        <v>0</v>
      </c>
      <c r="T322" s="77">
        <f>'3.ВС'!T416</f>
        <v>1306000</v>
      </c>
      <c r="U322" s="77">
        <f>'3.ВС'!U416</f>
        <v>0</v>
      </c>
      <c r="V322" s="77">
        <f>'3.ВС'!V416</f>
        <v>0</v>
      </c>
      <c r="W322" s="77">
        <f>'3.ВС'!W416</f>
        <v>0</v>
      </c>
      <c r="X322" s="77">
        <f>'3.ВС'!X416</f>
        <v>0</v>
      </c>
      <c r="Y322" s="77">
        <f>'3.ВС'!Y416</f>
        <v>0</v>
      </c>
      <c r="Z322" s="77">
        <f>'3.ВС'!Z416</f>
        <v>1306000</v>
      </c>
      <c r="AA322" s="77">
        <f>'3.ВС'!AA416</f>
        <v>0</v>
      </c>
      <c r="AB322" s="77">
        <f>'3.ВС'!AB416</f>
        <v>1306000</v>
      </c>
      <c r="AC322" s="77">
        <f>'3.ВС'!AC416</f>
        <v>0</v>
      </c>
      <c r="AD322" s="77">
        <f>'3.ВС'!AD416</f>
        <v>1226100</v>
      </c>
      <c r="AE322" s="77">
        <f>'3.ВС'!AE416</f>
        <v>0</v>
      </c>
      <c r="AF322" s="77">
        <f>'3.ВС'!AF416</f>
        <v>1226100</v>
      </c>
      <c r="AG322" s="77">
        <f>'3.ВС'!AG416</f>
        <v>0</v>
      </c>
      <c r="AH322" s="77">
        <f>'3.ВС'!AH416</f>
        <v>0</v>
      </c>
      <c r="AI322" s="77">
        <f>'3.ВС'!AI416</f>
        <v>0</v>
      </c>
      <c r="AJ322" s="77">
        <f>'3.ВС'!AJ416</f>
        <v>0</v>
      </c>
      <c r="AK322" s="77">
        <f>'3.ВС'!AK416</f>
        <v>0</v>
      </c>
      <c r="AL322" s="77">
        <f>'3.ВС'!AL416</f>
        <v>1226100</v>
      </c>
      <c r="AM322" s="77">
        <f>'3.ВС'!AM416</f>
        <v>0</v>
      </c>
      <c r="AN322" s="77">
        <f>'3.ВС'!AN416</f>
        <v>1226100</v>
      </c>
      <c r="AO322" s="77">
        <f>'3.ВС'!AO416</f>
        <v>0</v>
      </c>
      <c r="AP322" s="77">
        <f>'3.ВС'!AP416</f>
        <v>1226100</v>
      </c>
      <c r="AQ322" s="77">
        <f>'3.ВС'!AQ416</f>
        <v>0</v>
      </c>
      <c r="AR322" s="77">
        <f>'3.ВС'!AR416</f>
        <v>1226100</v>
      </c>
      <c r="AS322" s="77">
        <f>'3.ВС'!AS416</f>
        <v>0</v>
      </c>
      <c r="AT322" s="77">
        <f>'3.ВС'!AT416</f>
        <v>0</v>
      </c>
      <c r="AU322" s="77">
        <f>'3.ВС'!AU416</f>
        <v>0</v>
      </c>
      <c r="AV322" s="77">
        <f>'3.ВС'!AV416</f>
        <v>0</v>
      </c>
      <c r="AW322" s="77">
        <f>'3.ВС'!AW416</f>
        <v>0</v>
      </c>
      <c r="AX322" s="77">
        <f>'3.ВС'!AX416</f>
        <v>1226100</v>
      </c>
      <c r="AY322" s="77">
        <f>'3.ВС'!AY416</f>
        <v>0</v>
      </c>
      <c r="AZ322" s="77">
        <f>'3.ВС'!AZ416</f>
        <v>1226100</v>
      </c>
      <c r="BA322" s="77">
        <f>'3.ВС'!BA416</f>
        <v>0</v>
      </c>
      <c r="BB322" s="103">
        <v>0</v>
      </c>
      <c r="BC322" s="103">
        <v>0</v>
      </c>
    </row>
    <row r="323" spans="1:55" s="11" customFormat="1" ht="45" x14ac:dyDescent="0.25">
      <c r="A323" s="148" t="s">
        <v>602</v>
      </c>
      <c r="B323" s="12">
        <v>52</v>
      </c>
      <c r="C323" s="12">
        <v>0</v>
      </c>
      <c r="D323" s="63" t="s">
        <v>328</v>
      </c>
      <c r="E323" s="12">
        <v>852</v>
      </c>
      <c r="F323" s="63" t="s">
        <v>477</v>
      </c>
      <c r="G323" s="63" t="s">
        <v>431</v>
      </c>
      <c r="H323" s="63" t="s">
        <v>796</v>
      </c>
      <c r="I323" s="63"/>
      <c r="J323" s="77">
        <f t="shared" ref="J323:BA323" si="187">J324+J326+J328</f>
        <v>15609100</v>
      </c>
      <c r="K323" s="77">
        <f t="shared" si="187"/>
        <v>0</v>
      </c>
      <c r="L323" s="77">
        <f t="shared" si="187"/>
        <v>15609100</v>
      </c>
      <c r="M323" s="77">
        <f t="shared" si="187"/>
        <v>0</v>
      </c>
      <c r="N323" s="77">
        <f t="shared" si="187"/>
        <v>1798951</v>
      </c>
      <c r="O323" s="77">
        <f t="shared" si="187"/>
        <v>0</v>
      </c>
      <c r="P323" s="77">
        <f t="shared" si="187"/>
        <v>1798951</v>
      </c>
      <c r="Q323" s="77">
        <f t="shared" si="187"/>
        <v>0</v>
      </c>
      <c r="R323" s="77">
        <f t="shared" si="187"/>
        <v>17408051</v>
      </c>
      <c r="S323" s="77">
        <f t="shared" si="187"/>
        <v>0</v>
      </c>
      <c r="T323" s="77">
        <f t="shared" si="187"/>
        <v>17408051</v>
      </c>
      <c r="U323" s="77">
        <f t="shared" si="187"/>
        <v>0</v>
      </c>
      <c r="V323" s="77">
        <f t="shared" si="187"/>
        <v>468396</v>
      </c>
      <c r="W323" s="77">
        <f t="shared" si="187"/>
        <v>0</v>
      </c>
      <c r="X323" s="77">
        <f t="shared" si="187"/>
        <v>468396</v>
      </c>
      <c r="Y323" s="77">
        <f t="shared" si="187"/>
        <v>0</v>
      </c>
      <c r="Z323" s="77">
        <f t="shared" si="187"/>
        <v>17876447</v>
      </c>
      <c r="AA323" s="77">
        <f t="shared" si="187"/>
        <v>0</v>
      </c>
      <c r="AB323" s="77">
        <f t="shared" si="187"/>
        <v>17876447</v>
      </c>
      <c r="AC323" s="77">
        <f t="shared" si="187"/>
        <v>0</v>
      </c>
      <c r="AD323" s="77">
        <f t="shared" si="187"/>
        <v>14563800</v>
      </c>
      <c r="AE323" s="77">
        <f t="shared" si="187"/>
        <v>0</v>
      </c>
      <c r="AF323" s="77">
        <f t="shared" si="187"/>
        <v>14563800</v>
      </c>
      <c r="AG323" s="77">
        <f t="shared" si="187"/>
        <v>0</v>
      </c>
      <c r="AH323" s="77">
        <f t="shared" si="187"/>
        <v>0</v>
      </c>
      <c r="AI323" s="77">
        <f t="shared" si="187"/>
        <v>0</v>
      </c>
      <c r="AJ323" s="77">
        <f t="shared" si="187"/>
        <v>0</v>
      </c>
      <c r="AK323" s="77">
        <f t="shared" si="187"/>
        <v>0</v>
      </c>
      <c r="AL323" s="77">
        <f t="shared" si="187"/>
        <v>14563800</v>
      </c>
      <c r="AM323" s="77">
        <f t="shared" si="187"/>
        <v>0</v>
      </c>
      <c r="AN323" s="77">
        <f t="shared" si="187"/>
        <v>14563800</v>
      </c>
      <c r="AO323" s="77">
        <f t="shared" si="187"/>
        <v>0</v>
      </c>
      <c r="AP323" s="77">
        <f t="shared" si="187"/>
        <v>14563800</v>
      </c>
      <c r="AQ323" s="77">
        <f t="shared" si="187"/>
        <v>0</v>
      </c>
      <c r="AR323" s="77">
        <f t="shared" si="187"/>
        <v>14563800</v>
      </c>
      <c r="AS323" s="77">
        <f t="shared" si="187"/>
        <v>0</v>
      </c>
      <c r="AT323" s="77">
        <f t="shared" si="187"/>
        <v>0</v>
      </c>
      <c r="AU323" s="77">
        <f t="shared" si="187"/>
        <v>0</v>
      </c>
      <c r="AV323" s="77">
        <f t="shared" si="187"/>
        <v>0</v>
      </c>
      <c r="AW323" s="77">
        <f t="shared" si="187"/>
        <v>0</v>
      </c>
      <c r="AX323" s="77">
        <f t="shared" si="187"/>
        <v>14563800</v>
      </c>
      <c r="AY323" s="77">
        <f t="shared" si="187"/>
        <v>0</v>
      </c>
      <c r="AZ323" s="77">
        <f t="shared" si="187"/>
        <v>14563800</v>
      </c>
      <c r="BA323" s="77">
        <f t="shared" si="187"/>
        <v>0</v>
      </c>
      <c r="BB323" s="103">
        <v>0</v>
      </c>
      <c r="BC323" s="103">
        <v>0</v>
      </c>
    </row>
    <row r="324" spans="1:55" s="11" customFormat="1" ht="75" x14ac:dyDescent="0.25">
      <c r="A324" s="15" t="s">
        <v>333</v>
      </c>
      <c r="B324" s="12">
        <v>52</v>
      </c>
      <c r="C324" s="12">
        <v>0</v>
      </c>
      <c r="D324" s="63" t="s">
        <v>328</v>
      </c>
      <c r="E324" s="12">
        <v>852</v>
      </c>
      <c r="F324" s="63" t="s">
        <v>477</v>
      </c>
      <c r="G324" s="63" t="s">
        <v>431</v>
      </c>
      <c r="H324" s="63" t="s">
        <v>796</v>
      </c>
      <c r="I324" s="63" t="s">
        <v>334</v>
      </c>
      <c r="J324" s="77">
        <f t="shared" ref="J324:BA324" si="188">J325</f>
        <v>14508100</v>
      </c>
      <c r="K324" s="77">
        <f t="shared" si="188"/>
        <v>0</v>
      </c>
      <c r="L324" s="77">
        <f t="shared" si="188"/>
        <v>14508100</v>
      </c>
      <c r="M324" s="77">
        <f t="shared" si="188"/>
        <v>0</v>
      </c>
      <c r="N324" s="77">
        <f t="shared" si="188"/>
        <v>1795000</v>
      </c>
      <c r="O324" s="77">
        <f t="shared" si="188"/>
        <v>0</v>
      </c>
      <c r="P324" s="77">
        <f t="shared" si="188"/>
        <v>1795000</v>
      </c>
      <c r="Q324" s="77">
        <f t="shared" si="188"/>
        <v>0</v>
      </c>
      <c r="R324" s="77">
        <f t="shared" si="188"/>
        <v>16303100</v>
      </c>
      <c r="S324" s="77">
        <f t="shared" si="188"/>
        <v>0</v>
      </c>
      <c r="T324" s="77">
        <f t="shared" si="188"/>
        <v>16303100</v>
      </c>
      <c r="U324" s="77">
        <f t="shared" si="188"/>
        <v>0</v>
      </c>
      <c r="V324" s="77">
        <f t="shared" si="188"/>
        <v>468396</v>
      </c>
      <c r="W324" s="77">
        <f t="shared" si="188"/>
        <v>0</v>
      </c>
      <c r="X324" s="77">
        <f t="shared" si="188"/>
        <v>468396</v>
      </c>
      <c r="Y324" s="77">
        <f t="shared" si="188"/>
        <v>0</v>
      </c>
      <c r="Z324" s="77">
        <f t="shared" si="188"/>
        <v>16771496</v>
      </c>
      <c r="AA324" s="77">
        <f t="shared" si="188"/>
        <v>0</v>
      </c>
      <c r="AB324" s="77">
        <f t="shared" si="188"/>
        <v>16771496</v>
      </c>
      <c r="AC324" s="77">
        <f t="shared" si="188"/>
        <v>0</v>
      </c>
      <c r="AD324" s="77">
        <f t="shared" si="188"/>
        <v>14508100</v>
      </c>
      <c r="AE324" s="77">
        <f t="shared" si="188"/>
        <v>0</v>
      </c>
      <c r="AF324" s="77">
        <f t="shared" si="188"/>
        <v>14508100</v>
      </c>
      <c r="AG324" s="77">
        <f t="shared" si="188"/>
        <v>0</v>
      </c>
      <c r="AH324" s="77">
        <f t="shared" si="188"/>
        <v>0</v>
      </c>
      <c r="AI324" s="77">
        <f t="shared" si="188"/>
        <v>0</v>
      </c>
      <c r="AJ324" s="77">
        <f t="shared" si="188"/>
        <v>0</v>
      </c>
      <c r="AK324" s="77">
        <f t="shared" si="188"/>
        <v>0</v>
      </c>
      <c r="AL324" s="77">
        <f t="shared" si="188"/>
        <v>14508100</v>
      </c>
      <c r="AM324" s="77">
        <f t="shared" si="188"/>
        <v>0</v>
      </c>
      <c r="AN324" s="77">
        <f t="shared" si="188"/>
        <v>14508100</v>
      </c>
      <c r="AO324" s="77">
        <f t="shared" si="188"/>
        <v>0</v>
      </c>
      <c r="AP324" s="77">
        <f t="shared" si="188"/>
        <v>14508100</v>
      </c>
      <c r="AQ324" s="77">
        <f t="shared" si="188"/>
        <v>0</v>
      </c>
      <c r="AR324" s="77">
        <f t="shared" si="188"/>
        <v>14508100</v>
      </c>
      <c r="AS324" s="77">
        <f t="shared" si="188"/>
        <v>0</v>
      </c>
      <c r="AT324" s="77">
        <f t="shared" si="188"/>
        <v>0</v>
      </c>
      <c r="AU324" s="77">
        <f t="shared" si="188"/>
        <v>0</v>
      </c>
      <c r="AV324" s="77">
        <f t="shared" si="188"/>
        <v>0</v>
      </c>
      <c r="AW324" s="77">
        <f t="shared" si="188"/>
        <v>0</v>
      </c>
      <c r="AX324" s="77">
        <f t="shared" si="188"/>
        <v>14508100</v>
      </c>
      <c r="AY324" s="77">
        <f t="shared" si="188"/>
        <v>0</v>
      </c>
      <c r="AZ324" s="77">
        <f t="shared" si="188"/>
        <v>14508100</v>
      </c>
      <c r="BA324" s="77">
        <f t="shared" si="188"/>
        <v>0</v>
      </c>
      <c r="BB324" s="103">
        <v>0</v>
      </c>
      <c r="BC324" s="103">
        <v>0</v>
      </c>
    </row>
    <row r="325" spans="1:55" s="11" customFormat="1" ht="30" x14ac:dyDescent="0.25">
      <c r="A325" s="15" t="s">
        <v>647</v>
      </c>
      <c r="B325" s="12">
        <v>52</v>
      </c>
      <c r="C325" s="12">
        <v>0</v>
      </c>
      <c r="D325" s="63" t="s">
        <v>328</v>
      </c>
      <c r="E325" s="12">
        <v>852</v>
      </c>
      <c r="F325" s="63" t="s">
        <v>477</v>
      </c>
      <c r="G325" s="63" t="s">
        <v>431</v>
      </c>
      <c r="H325" s="63" t="s">
        <v>796</v>
      </c>
      <c r="I325" s="63" t="s">
        <v>336</v>
      </c>
      <c r="J325" s="77">
        <f>'3.ВС'!J419</f>
        <v>14508100</v>
      </c>
      <c r="K325" s="77">
        <f>'3.ВС'!K419</f>
        <v>0</v>
      </c>
      <c r="L325" s="77">
        <f>'3.ВС'!L419</f>
        <v>14508100</v>
      </c>
      <c r="M325" s="77">
        <f>'3.ВС'!M419</f>
        <v>0</v>
      </c>
      <c r="N325" s="77">
        <f>'3.ВС'!N419</f>
        <v>1795000</v>
      </c>
      <c r="O325" s="77">
        <f>'3.ВС'!O419</f>
        <v>0</v>
      </c>
      <c r="P325" s="77">
        <f>'3.ВС'!P419</f>
        <v>1795000</v>
      </c>
      <c r="Q325" s="77">
        <f>'3.ВС'!Q419</f>
        <v>0</v>
      </c>
      <c r="R325" s="77">
        <f>'3.ВС'!R419</f>
        <v>16303100</v>
      </c>
      <c r="S325" s="77">
        <f>'3.ВС'!S419</f>
        <v>0</v>
      </c>
      <c r="T325" s="77">
        <f>'3.ВС'!T419</f>
        <v>16303100</v>
      </c>
      <c r="U325" s="77">
        <f>'3.ВС'!U419</f>
        <v>0</v>
      </c>
      <c r="V325" s="77">
        <f>'3.ВС'!V419</f>
        <v>468396</v>
      </c>
      <c r="W325" s="77">
        <f>'3.ВС'!W419</f>
        <v>0</v>
      </c>
      <c r="X325" s="77">
        <f>'3.ВС'!X419</f>
        <v>468396</v>
      </c>
      <c r="Y325" s="77">
        <f>'3.ВС'!Y419</f>
        <v>0</v>
      </c>
      <c r="Z325" s="77">
        <f>'3.ВС'!Z419</f>
        <v>16771496</v>
      </c>
      <c r="AA325" s="77">
        <f>'3.ВС'!AA419</f>
        <v>0</v>
      </c>
      <c r="AB325" s="77">
        <f>'3.ВС'!AB419</f>
        <v>16771496</v>
      </c>
      <c r="AC325" s="77">
        <f>'3.ВС'!AC419</f>
        <v>0</v>
      </c>
      <c r="AD325" s="77">
        <f>'3.ВС'!AD419</f>
        <v>14508100</v>
      </c>
      <c r="AE325" s="77">
        <f>'3.ВС'!AE419</f>
        <v>0</v>
      </c>
      <c r="AF325" s="77">
        <f>'3.ВС'!AF419</f>
        <v>14508100</v>
      </c>
      <c r="AG325" s="77">
        <f>'3.ВС'!AG419</f>
        <v>0</v>
      </c>
      <c r="AH325" s="77">
        <f>'3.ВС'!AH419</f>
        <v>0</v>
      </c>
      <c r="AI325" s="77">
        <f>'3.ВС'!AI419</f>
        <v>0</v>
      </c>
      <c r="AJ325" s="77">
        <f>'3.ВС'!AJ419</f>
        <v>0</v>
      </c>
      <c r="AK325" s="77">
        <f>'3.ВС'!AK419</f>
        <v>0</v>
      </c>
      <c r="AL325" s="77">
        <f>'3.ВС'!AL419</f>
        <v>14508100</v>
      </c>
      <c r="AM325" s="77">
        <f>'3.ВС'!AM419</f>
        <v>0</v>
      </c>
      <c r="AN325" s="77">
        <f>'3.ВС'!AN419</f>
        <v>14508100</v>
      </c>
      <c r="AO325" s="77">
        <f>'3.ВС'!AO419</f>
        <v>0</v>
      </c>
      <c r="AP325" s="77">
        <f>'3.ВС'!AP419</f>
        <v>14508100</v>
      </c>
      <c r="AQ325" s="77">
        <f>'3.ВС'!AQ419</f>
        <v>0</v>
      </c>
      <c r="AR325" s="77">
        <f>'3.ВС'!AR419</f>
        <v>14508100</v>
      </c>
      <c r="AS325" s="77">
        <f>'3.ВС'!AS419</f>
        <v>0</v>
      </c>
      <c r="AT325" s="77">
        <f>'3.ВС'!AT419</f>
        <v>0</v>
      </c>
      <c r="AU325" s="77">
        <f>'3.ВС'!AU419</f>
        <v>0</v>
      </c>
      <c r="AV325" s="77">
        <f>'3.ВС'!AV419</f>
        <v>0</v>
      </c>
      <c r="AW325" s="77">
        <f>'3.ВС'!AW419</f>
        <v>0</v>
      </c>
      <c r="AX325" s="77">
        <f>'3.ВС'!AX419</f>
        <v>14508100</v>
      </c>
      <c r="AY325" s="77">
        <f>'3.ВС'!AY419</f>
        <v>0</v>
      </c>
      <c r="AZ325" s="77">
        <f>'3.ВС'!AZ419</f>
        <v>14508100</v>
      </c>
      <c r="BA325" s="77">
        <f>'3.ВС'!BA419</f>
        <v>0</v>
      </c>
      <c r="BB325" s="103">
        <v>0</v>
      </c>
      <c r="BC325" s="103">
        <v>0</v>
      </c>
    </row>
    <row r="326" spans="1:55" s="11" customFormat="1" ht="30" hidden="1" x14ac:dyDescent="0.25">
      <c r="A326" s="27" t="s">
        <v>337</v>
      </c>
      <c r="B326" s="12">
        <v>52</v>
      </c>
      <c r="C326" s="12">
        <v>0</v>
      </c>
      <c r="D326" s="63" t="s">
        <v>328</v>
      </c>
      <c r="E326" s="12">
        <v>852</v>
      </c>
      <c r="F326" s="63" t="s">
        <v>477</v>
      </c>
      <c r="G326" s="63" t="s">
        <v>431</v>
      </c>
      <c r="H326" s="63" t="s">
        <v>796</v>
      </c>
      <c r="I326" s="63" t="s">
        <v>338</v>
      </c>
      <c r="J326" s="77">
        <f t="shared" ref="J326:BA326" si="189">J327</f>
        <v>1084300</v>
      </c>
      <c r="K326" s="77">
        <f t="shared" si="189"/>
        <v>0</v>
      </c>
      <c r="L326" s="77">
        <f t="shared" si="189"/>
        <v>1084300</v>
      </c>
      <c r="M326" s="77">
        <f t="shared" si="189"/>
        <v>0</v>
      </c>
      <c r="N326" s="77">
        <f t="shared" si="189"/>
        <v>0</v>
      </c>
      <c r="O326" s="77">
        <f t="shared" si="189"/>
        <v>0</v>
      </c>
      <c r="P326" s="77">
        <f t="shared" si="189"/>
        <v>0</v>
      </c>
      <c r="Q326" s="77">
        <f t="shared" si="189"/>
        <v>0</v>
      </c>
      <c r="R326" s="77">
        <f t="shared" si="189"/>
        <v>1084300</v>
      </c>
      <c r="S326" s="77">
        <f t="shared" si="189"/>
        <v>0</v>
      </c>
      <c r="T326" s="77">
        <f t="shared" si="189"/>
        <v>1084300</v>
      </c>
      <c r="U326" s="77">
        <f t="shared" si="189"/>
        <v>0</v>
      </c>
      <c r="V326" s="77">
        <f t="shared" si="189"/>
        <v>0</v>
      </c>
      <c r="W326" s="77">
        <f t="shared" si="189"/>
        <v>0</v>
      </c>
      <c r="X326" s="77">
        <f t="shared" si="189"/>
        <v>0</v>
      </c>
      <c r="Y326" s="77">
        <f t="shared" si="189"/>
        <v>0</v>
      </c>
      <c r="Z326" s="77">
        <f t="shared" si="189"/>
        <v>1084300</v>
      </c>
      <c r="AA326" s="77">
        <f t="shared" si="189"/>
        <v>0</v>
      </c>
      <c r="AB326" s="77">
        <f t="shared" si="189"/>
        <v>1084300</v>
      </c>
      <c r="AC326" s="77">
        <f t="shared" si="189"/>
        <v>0</v>
      </c>
      <c r="AD326" s="77">
        <f t="shared" si="189"/>
        <v>47200</v>
      </c>
      <c r="AE326" s="77">
        <f t="shared" si="189"/>
        <v>0</v>
      </c>
      <c r="AF326" s="77">
        <f t="shared" si="189"/>
        <v>47200</v>
      </c>
      <c r="AG326" s="77">
        <f t="shared" si="189"/>
        <v>0</v>
      </c>
      <c r="AH326" s="77">
        <f t="shared" si="189"/>
        <v>0</v>
      </c>
      <c r="AI326" s="77">
        <f t="shared" si="189"/>
        <v>0</v>
      </c>
      <c r="AJ326" s="77">
        <f t="shared" si="189"/>
        <v>0</v>
      </c>
      <c r="AK326" s="77">
        <f t="shared" si="189"/>
        <v>0</v>
      </c>
      <c r="AL326" s="77">
        <f t="shared" si="189"/>
        <v>47200</v>
      </c>
      <c r="AM326" s="77">
        <f t="shared" si="189"/>
        <v>0</v>
      </c>
      <c r="AN326" s="77">
        <f t="shared" si="189"/>
        <v>47200</v>
      </c>
      <c r="AO326" s="77">
        <f t="shared" si="189"/>
        <v>0</v>
      </c>
      <c r="AP326" s="77">
        <f t="shared" si="189"/>
        <v>47200</v>
      </c>
      <c r="AQ326" s="77">
        <f t="shared" si="189"/>
        <v>0</v>
      </c>
      <c r="AR326" s="77">
        <f t="shared" si="189"/>
        <v>47200</v>
      </c>
      <c r="AS326" s="77">
        <f t="shared" si="189"/>
        <v>0</v>
      </c>
      <c r="AT326" s="77">
        <f t="shared" si="189"/>
        <v>0</v>
      </c>
      <c r="AU326" s="77">
        <f t="shared" si="189"/>
        <v>0</v>
      </c>
      <c r="AV326" s="77">
        <f t="shared" si="189"/>
        <v>0</v>
      </c>
      <c r="AW326" s="77">
        <f t="shared" si="189"/>
        <v>0</v>
      </c>
      <c r="AX326" s="77">
        <f t="shared" si="189"/>
        <v>47200</v>
      </c>
      <c r="AY326" s="77">
        <f t="shared" si="189"/>
        <v>0</v>
      </c>
      <c r="AZ326" s="77">
        <f t="shared" si="189"/>
        <v>47200</v>
      </c>
      <c r="BA326" s="77">
        <f t="shared" si="189"/>
        <v>0</v>
      </c>
      <c r="BB326" s="103">
        <v>0</v>
      </c>
      <c r="BC326" s="103">
        <v>0</v>
      </c>
    </row>
    <row r="327" spans="1:55" s="11" customFormat="1" ht="45" hidden="1" x14ac:dyDescent="0.25">
      <c r="A327" s="27" t="s">
        <v>339</v>
      </c>
      <c r="B327" s="12">
        <v>52</v>
      </c>
      <c r="C327" s="12">
        <v>0</v>
      </c>
      <c r="D327" s="63" t="s">
        <v>328</v>
      </c>
      <c r="E327" s="12">
        <v>852</v>
      </c>
      <c r="F327" s="63" t="s">
        <v>477</v>
      </c>
      <c r="G327" s="63" t="s">
        <v>431</v>
      </c>
      <c r="H327" s="63" t="s">
        <v>796</v>
      </c>
      <c r="I327" s="63" t="s">
        <v>340</v>
      </c>
      <c r="J327" s="77">
        <f>'3.ВС'!J421</f>
        <v>1084300</v>
      </c>
      <c r="K327" s="77">
        <f>'3.ВС'!K421</f>
        <v>0</v>
      </c>
      <c r="L327" s="77">
        <f>'3.ВС'!L421</f>
        <v>1084300</v>
      </c>
      <c r="M327" s="77">
        <f>'3.ВС'!M421</f>
        <v>0</v>
      </c>
      <c r="N327" s="77">
        <f>'3.ВС'!N421</f>
        <v>0</v>
      </c>
      <c r="O327" s="77">
        <f>'3.ВС'!O421</f>
        <v>0</v>
      </c>
      <c r="P327" s="77">
        <f>'3.ВС'!P421</f>
        <v>0</v>
      </c>
      <c r="Q327" s="77">
        <f>'3.ВС'!Q421</f>
        <v>0</v>
      </c>
      <c r="R327" s="77">
        <f>'3.ВС'!R421</f>
        <v>1084300</v>
      </c>
      <c r="S327" s="77">
        <f>'3.ВС'!S421</f>
        <v>0</v>
      </c>
      <c r="T327" s="77">
        <f>'3.ВС'!T421</f>
        <v>1084300</v>
      </c>
      <c r="U327" s="77">
        <f>'3.ВС'!U421</f>
        <v>0</v>
      </c>
      <c r="V327" s="77">
        <f>'3.ВС'!V421</f>
        <v>0</v>
      </c>
      <c r="W327" s="77">
        <f>'3.ВС'!W421</f>
        <v>0</v>
      </c>
      <c r="X327" s="77">
        <f>'3.ВС'!X421</f>
        <v>0</v>
      </c>
      <c r="Y327" s="77">
        <f>'3.ВС'!Y421</f>
        <v>0</v>
      </c>
      <c r="Z327" s="77">
        <f>'3.ВС'!Z421</f>
        <v>1084300</v>
      </c>
      <c r="AA327" s="77">
        <f>'3.ВС'!AA421</f>
        <v>0</v>
      </c>
      <c r="AB327" s="77">
        <f>'3.ВС'!AB421</f>
        <v>1084300</v>
      </c>
      <c r="AC327" s="77">
        <f>'3.ВС'!AC421</f>
        <v>0</v>
      </c>
      <c r="AD327" s="77">
        <f>'3.ВС'!AD421</f>
        <v>47200</v>
      </c>
      <c r="AE327" s="77">
        <f>'3.ВС'!AE421</f>
        <v>0</v>
      </c>
      <c r="AF327" s="77">
        <f>'3.ВС'!AF421</f>
        <v>47200</v>
      </c>
      <c r="AG327" s="77">
        <f>'3.ВС'!AG421</f>
        <v>0</v>
      </c>
      <c r="AH327" s="77">
        <f>'3.ВС'!AH421</f>
        <v>0</v>
      </c>
      <c r="AI327" s="77">
        <f>'3.ВС'!AI421</f>
        <v>0</v>
      </c>
      <c r="AJ327" s="77">
        <f>'3.ВС'!AJ421</f>
        <v>0</v>
      </c>
      <c r="AK327" s="77">
        <f>'3.ВС'!AK421</f>
        <v>0</v>
      </c>
      <c r="AL327" s="77">
        <f>'3.ВС'!AL421</f>
        <v>47200</v>
      </c>
      <c r="AM327" s="77">
        <f>'3.ВС'!AM421</f>
        <v>0</v>
      </c>
      <c r="AN327" s="77">
        <f>'3.ВС'!AN421</f>
        <v>47200</v>
      </c>
      <c r="AO327" s="77">
        <f>'3.ВС'!AO421</f>
        <v>0</v>
      </c>
      <c r="AP327" s="77">
        <f>'3.ВС'!AP421</f>
        <v>47200</v>
      </c>
      <c r="AQ327" s="77">
        <f>'3.ВС'!AQ421</f>
        <v>0</v>
      </c>
      <c r="AR327" s="77">
        <f>'3.ВС'!AR421</f>
        <v>47200</v>
      </c>
      <c r="AS327" s="77">
        <f>'3.ВС'!AS421</f>
        <v>0</v>
      </c>
      <c r="AT327" s="77">
        <f>'3.ВС'!AT421</f>
        <v>0</v>
      </c>
      <c r="AU327" s="77">
        <f>'3.ВС'!AU421</f>
        <v>0</v>
      </c>
      <c r="AV327" s="77">
        <f>'3.ВС'!AV421</f>
        <v>0</v>
      </c>
      <c r="AW327" s="77">
        <f>'3.ВС'!AW421</f>
        <v>0</v>
      </c>
      <c r="AX327" s="77">
        <f>'3.ВС'!AX421</f>
        <v>47200</v>
      </c>
      <c r="AY327" s="77">
        <f>'3.ВС'!AY421</f>
        <v>0</v>
      </c>
      <c r="AZ327" s="77">
        <f>'3.ВС'!AZ421</f>
        <v>47200</v>
      </c>
      <c r="BA327" s="77">
        <f>'3.ВС'!BA421</f>
        <v>0</v>
      </c>
      <c r="BB327" s="103">
        <v>0</v>
      </c>
      <c r="BC327" s="103">
        <v>0</v>
      </c>
    </row>
    <row r="328" spans="1:55" s="11" customFormat="1" hidden="1" x14ac:dyDescent="0.25">
      <c r="A328" s="27" t="s">
        <v>360</v>
      </c>
      <c r="B328" s="12">
        <v>52</v>
      </c>
      <c r="C328" s="12">
        <v>0</v>
      </c>
      <c r="D328" s="63" t="s">
        <v>328</v>
      </c>
      <c r="E328" s="12">
        <v>852</v>
      </c>
      <c r="F328" s="63" t="s">
        <v>477</v>
      </c>
      <c r="G328" s="63" t="s">
        <v>431</v>
      </c>
      <c r="H328" s="63" t="s">
        <v>796</v>
      </c>
      <c r="I328" s="63" t="s">
        <v>361</v>
      </c>
      <c r="J328" s="77">
        <f t="shared" ref="J328:BA328" si="190">J329</f>
        <v>16700</v>
      </c>
      <c r="K328" s="77">
        <f t="shared" si="190"/>
        <v>0</v>
      </c>
      <c r="L328" s="77">
        <f t="shared" si="190"/>
        <v>16700</v>
      </c>
      <c r="M328" s="77">
        <f t="shared" si="190"/>
        <v>0</v>
      </c>
      <c r="N328" s="77">
        <f t="shared" si="190"/>
        <v>3951</v>
      </c>
      <c r="O328" s="77">
        <f t="shared" si="190"/>
        <v>0</v>
      </c>
      <c r="P328" s="77">
        <f t="shared" si="190"/>
        <v>3951</v>
      </c>
      <c r="Q328" s="77">
        <f t="shared" si="190"/>
        <v>0</v>
      </c>
      <c r="R328" s="77">
        <f t="shared" si="190"/>
        <v>20651</v>
      </c>
      <c r="S328" s="77">
        <f t="shared" si="190"/>
        <v>0</v>
      </c>
      <c r="T328" s="77">
        <f t="shared" si="190"/>
        <v>20651</v>
      </c>
      <c r="U328" s="77">
        <f t="shared" si="190"/>
        <v>0</v>
      </c>
      <c r="V328" s="77">
        <f t="shared" si="190"/>
        <v>0</v>
      </c>
      <c r="W328" s="77">
        <f t="shared" si="190"/>
        <v>0</v>
      </c>
      <c r="X328" s="77">
        <f t="shared" si="190"/>
        <v>0</v>
      </c>
      <c r="Y328" s="77">
        <f t="shared" si="190"/>
        <v>0</v>
      </c>
      <c r="Z328" s="77">
        <f t="shared" si="190"/>
        <v>20651</v>
      </c>
      <c r="AA328" s="77">
        <f t="shared" si="190"/>
        <v>0</v>
      </c>
      <c r="AB328" s="77">
        <f t="shared" si="190"/>
        <v>20651</v>
      </c>
      <c r="AC328" s="77">
        <f t="shared" si="190"/>
        <v>0</v>
      </c>
      <c r="AD328" s="77">
        <f t="shared" si="190"/>
        <v>8500</v>
      </c>
      <c r="AE328" s="77">
        <f t="shared" si="190"/>
        <v>0</v>
      </c>
      <c r="AF328" s="77">
        <f t="shared" si="190"/>
        <v>8500</v>
      </c>
      <c r="AG328" s="77">
        <f t="shared" si="190"/>
        <v>0</v>
      </c>
      <c r="AH328" s="77">
        <f t="shared" si="190"/>
        <v>0</v>
      </c>
      <c r="AI328" s="77">
        <f t="shared" si="190"/>
        <v>0</v>
      </c>
      <c r="AJ328" s="77">
        <f t="shared" si="190"/>
        <v>0</v>
      </c>
      <c r="AK328" s="77">
        <f t="shared" si="190"/>
        <v>0</v>
      </c>
      <c r="AL328" s="77">
        <f t="shared" si="190"/>
        <v>8500</v>
      </c>
      <c r="AM328" s="77">
        <f t="shared" si="190"/>
        <v>0</v>
      </c>
      <c r="AN328" s="77">
        <f t="shared" si="190"/>
        <v>8500</v>
      </c>
      <c r="AO328" s="77">
        <f t="shared" si="190"/>
        <v>0</v>
      </c>
      <c r="AP328" s="77">
        <f t="shared" si="190"/>
        <v>8500</v>
      </c>
      <c r="AQ328" s="77">
        <f t="shared" si="190"/>
        <v>0</v>
      </c>
      <c r="AR328" s="77">
        <f t="shared" si="190"/>
        <v>8500</v>
      </c>
      <c r="AS328" s="77">
        <f t="shared" si="190"/>
        <v>0</v>
      </c>
      <c r="AT328" s="77">
        <f t="shared" si="190"/>
        <v>0</v>
      </c>
      <c r="AU328" s="77">
        <f t="shared" si="190"/>
        <v>0</v>
      </c>
      <c r="AV328" s="77">
        <f t="shared" si="190"/>
        <v>0</v>
      </c>
      <c r="AW328" s="77">
        <f t="shared" si="190"/>
        <v>0</v>
      </c>
      <c r="AX328" s="77">
        <f t="shared" si="190"/>
        <v>8500</v>
      </c>
      <c r="AY328" s="77">
        <f t="shared" si="190"/>
        <v>0</v>
      </c>
      <c r="AZ328" s="77">
        <f t="shared" si="190"/>
        <v>8500</v>
      </c>
      <c r="BA328" s="77">
        <f t="shared" si="190"/>
        <v>0</v>
      </c>
      <c r="BB328" s="103">
        <v>0</v>
      </c>
      <c r="BC328" s="103">
        <v>0</v>
      </c>
    </row>
    <row r="329" spans="1:55" s="11" customFormat="1" hidden="1" x14ac:dyDescent="0.25">
      <c r="A329" s="27" t="s">
        <v>362</v>
      </c>
      <c r="B329" s="12">
        <v>52</v>
      </c>
      <c r="C329" s="12">
        <v>0</v>
      </c>
      <c r="D329" s="63" t="s">
        <v>328</v>
      </c>
      <c r="E329" s="12">
        <v>852</v>
      </c>
      <c r="F329" s="63" t="s">
        <v>477</v>
      </c>
      <c r="G329" s="63" t="s">
        <v>431</v>
      </c>
      <c r="H329" s="63" t="s">
        <v>796</v>
      </c>
      <c r="I329" s="63" t="s">
        <v>363</v>
      </c>
      <c r="J329" s="77">
        <f>'3.ВС'!J423</f>
        <v>16700</v>
      </c>
      <c r="K329" s="77">
        <f>'3.ВС'!K423</f>
        <v>0</v>
      </c>
      <c r="L329" s="77">
        <f>'3.ВС'!L423</f>
        <v>16700</v>
      </c>
      <c r="M329" s="77">
        <f>'3.ВС'!M423</f>
        <v>0</v>
      </c>
      <c r="N329" s="77">
        <f>'3.ВС'!N423</f>
        <v>3951</v>
      </c>
      <c r="O329" s="77">
        <f>'3.ВС'!O423</f>
        <v>0</v>
      </c>
      <c r="P329" s="77">
        <f>'3.ВС'!P423</f>
        <v>3951</v>
      </c>
      <c r="Q329" s="77">
        <f>'3.ВС'!Q423</f>
        <v>0</v>
      </c>
      <c r="R329" s="77">
        <f>'3.ВС'!R423</f>
        <v>20651</v>
      </c>
      <c r="S329" s="77">
        <f>'3.ВС'!S423</f>
        <v>0</v>
      </c>
      <c r="T329" s="77">
        <f>'3.ВС'!T423</f>
        <v>20651</v>
      </c>
      <c r="U329" s="77">
        <f>'3.ВС'!U423</f>
        <v>0</v>
      </c>
      <c r="V329" s="77">
        <f>'3.ВС'!V423</f>
        <v>0</v>
      </c>
      <c r="W329" s="77">
        <f>'3.ВС'!W423</f>
        <v>0</v>
      </c>
      <c r="X329" s="77">
        <f>'3.ВС'!X423</f>
        <v>0</v>
      </c>
      <c r="Y329" s="77">
        <f>'3.ВС'!Y423</f>
        <v>0</v>
      </c>
      <c r="Z329" s="77">
        <f>'3.ВС'!Z423</f>
        <v>20651</v>
      </c>
      <c r="AA329" s="77">
        <f>'3.ВС'!AA423</f>
        <v>0</v>
      </c>
      <c r="AB329" s="77">
        <f>'3.ВС'!AB423</f>
        <v>20651</v>
      </c>
      <c r="AC329" s="77">
        <f>'3.ВС'!AC423</f>
        <v>0</v>
      </c>
      <c r="AD329" s="77">
        <f>'3.ВС'!AD423</f>
        <v>8500</v>
      </c>
      <c r="AE329" s="77">
        <f>'3.ВС'!AE423</f>
        <v>0</v>
      </c>
      <c r="AF329" s="77">
        <f>'3.ВС'!AF423</f>
        <v>8500</v>
      </c>
      <c r="AG329" s="77">
        <f>'3.ВС'!AG423</f>
        <v>0</v>
      </c>
      <c r="AH329" s="77">
        <f>'3.ВС'!AH423</f>
        <v>0</v>
      </c>
      <c r="AI329" s="77">
        <f>'3.ВС'!AI423</f>
        <v>0</v>
      </c>
      <c r="AJ329" s="77">
        <f>'3.ВС'!AJ423</f>
        <v>0</v>
      </c>
      <c r="AK329" s="77">
        <f>'3.ВС'!AK423</f>
        <v>0</v>
      </c>
      <c r="AL329" s="77">
        <f>'3.ВС'!AL423</f>
        <v>8500</v>
      </c>
      <c r="AM329" s="77">
        <f>'3.ВС'!AM423</f>
        <v>0</v>
      </c>
      <c r="AN329" s="77">
        <f>'3.ВС'!AN423</f>
        <v>8500</v>
      </c>
      <c r="AO329" s="77">
        <f>'3.ВС'!AO423</f>
        <v>0</v>
      </c>
      <c r="AP329" s="77">
        <f>'3.ВС'!AP423</f>
        <v>8500</v>
      </c>
      <c r="AQ329" s="77">
        <f>'3.ВС'!AQ423</f>
        <v>0</v>
      </c>
      <c r="AR329" s="77">
        <f>'3.ВС'!AR423</f>
        <v>8500</v>
      </c>
      <c r="AS329" s="77">
        <f>'3.ВС'!AS423</f>
        <v>0</v>
      </c>
      <c r="AT329" s="77">
        <f>'3.ВС'!AT423</f>
        <v>0</v>
      </c>
      <c r="AU329" s="77">
        <f>'3.ВС'!AU423</f>
        <v>0</v>
      </c>
      <c r="AV329" s="77">
        <f>'3.ВС'!AV423</f>
        <v>0</v>
      </c>
      <c r="AW329" s="77">
        <f>'3.ВС'!AW423</f>
        <v>0</v>
      </c>
      <c r="AX329" s="77">
        <f>'3.ВС'!AX423</f>
        <v>8500</v>
      </c>
      <c r="AY329" s="77">
        <f>'3.ВС'!AY423</f>
        <v>0</v>
      </c>
      <c r="AZ329" s="77">
        <f>'3.ВС'!AZ423</f>
        <v>8500</v>
      </c>
      <c r="BA329" s="77">
        <f>'3.ВС'!BA423</f>
        <v>0</v>
      </c>
      <c r="BB329" s="103">
        <v>0</v>
      </c>
      <c r="BC329" s="103">
        <v>0</v>
      </c>
    </row>
    <row r="330" spans="1:55" s="11" customFormat="1" ht="45" x14ac:dyDescent="0.25">
      <c r="A330" s="148" t="s">
        <v>797</v>
      </c>
      <c r="B330" s="12">
        <v>52</v>
      </c>
      <c r="C330" s="12">
        <v>0</v>
      </c>
      <c r="D330" s="63" t="s">
        <v>399</v>
      </c>
      <c r="E330" s="12"/>
      <c r="F330" s="63"/>
      <c r="G330" s="63"/>
      <c r="H330" s="63"/>
      <c r="I330" s="63"/>
      <c r="J330" s="77">
        <f t="shared" ref="J330:BA330" si="191">J331</f>
        <v>155956596</v>
      </c>
      <c r="K330" s="77">
        <f t="shared" si="191"/>
        <v>110689738</v>
      </c>
      <c r="L330" s="77">
        <f t="shared" si="191"/>
        <v>45266858</v>
      </c>
      <c r="M330" s="77">
        <f t="shared" si="191"/>
        <v>0</v>
      </c>
      <c r="N330" s="77">
        <f t="shared" si="191"/>
        <v>-1215242.3600000003</v>
      </c>
      <c r="O330" s="77">
        <f t="shared" si="191"/>
        <v>0</v>
      </c>
      <c r="P330" s="77">
        <f t="shared" si="191"/>
        <v>-1215242.3600000003</v>
      </c>
      <c r="Q330" s="77">
        <f t="shared" si="191"/>
        <v>0</v>
      </c>
      <c r="R330" s="77">
        <f t="shared" si="191"/>
        <v>154741353.64000002</v>
      </c>
      <c r="S330" s="77">
        <f t="shared" si="191"/>
        <v>110689738</v>
      </c>
      <c r="T330" s="77">
        <f t="shared" si="191"/>
        <v>44051615.640000001</v>
      </c>
      <c r="U330" s="77">
        <f t="shared" si="191"/>
        <v>0</v>
      </c>
      <c r="V330" s="77">
        <f t="shared" si="191"/>
        <v>2434097.16</v>
      </c>
      <c r="W330" s="77">
        <f t="shared" si="191"/>
        <v>173967</v>
      </c>
      <c r="X330" s="77">
        <f t="shared" si="191"/>
        <v>2260130.16</v>
      </c>
      <c r="Y330" s="77">
        <f t="shared" si="191"/>
        <v>0</v>
      </c>
      <c r="Z330" s="77">
        <f t="shared" si="191"/>
        <v>157175450.80000001</v>
      </c>
      <c r="AA330" s="77">
        <f t="shared" si="191"/>
        <v>110863705</v>
      </c>
      <c r="AB330" s="77">
        <f t="shared" si="191"/>
        <v>46311745.799999997</v>
      </c>
      <c r="AC330" s="77">
        <f t="shared" si="191"/>
        <v>0</v>
      </c>
      <c r="AD330" s="77">
        <f t="shared" si="191"/>
        <v>124595625</v>
      </c>
      <c r="AE330" s="77">
        <f t="shared" si="191"/>
        <v>99591202</v>
      </c>
      <c r="AF330" s="77">
        <f t="shared" si="191"/>
        <v>25004423</v>
      </c>
      <c r="AG330" s="77">
        <f t="shared" si="191"/>
        <v>0</v>
      </c>
      <c r="AH330" s="77">
        <f t="shared" si="191"/>
        <v>-2.42</v>
      </c>
      <c r="AI330" s="77">
        <f t="shared" si="191"/>
        <v>0</v>
      </c>
      <c r="AJ330" s="77">
        <f t="shared" si="191"/>
        <v>-2.42</v>
      </c>
      <c r="AK330" s="77">
        <f t="shared" si="191"/>
        <v>0</v>
      </c>
      <c r="AL330" s="77">
        <f t="shared" si="191"/>
        <v>124595622.58</v>
      </c>
      <c r="AM330" s="77">
        <f t="shared" si="191"/>
        <v>99591202</v>
      </c>
      <c r="AN330" s="77">
        <f t="shared" si="191"/>
        <v>25004420.580000002</v>
      </c>
      <c r="AO330" s="77">
        <f t="shared" si="191"/>
        <v>0</v>
      </c>
      <c r="AP330" s="77">
        <f t="shared" si="191"/>
        <v>126116767</v>
      </c>
      <c r="AQ330" s="77">
        <f t="shared" si="191"/>
        <v>99605588</v>
      </c>
      <c r="AR330" s="77">
        <f t="shared" si="191"/>
        <v>26511179</v>
      </c>
      <c r="AS330" s="77">
        <f t="shared" si="191"/>
        <v>0</v>
      </c>
      <c r="AT330" s="77">
        <f t="shared" si="191"/>
        <v>-1.26</v>
      </c>
      <c r="AU330" s="77">
        <f t="shared" si="191"/>
        <v>0</v>
      </c>
      <c r="AV330" s="77">
        <f t="shared" si="191"/>
        <v>-1.26</v>
      </c>
      <c r="AW330" s="77">
        <f t="shared" si="191"/>
        <v>0</v>
      </c>
      <c r="AX330" s="77">
        <f t="shared" si="191"/>
        <v>126116765.73999999</v>
      </c>
      <c r="AY330" s="77">
        <f t="shared" si="191"/>
        <v>99605588</v>
      </c>
      <c r="AZ330" s="77">
        <f t="shared" si="191"/>
        <v>26511177.740000002</v>
      </c>
      <c r="BA330" s="77">
        <f t="shared" si="191"/>
        <v>0</v>
      </c>
      <c r="BB330" s="103">
        <v>0</v>
      </c>
      <c r="BC330" s="103">
        <v>0</v>
      </c>
    </row>
    <row r="331" spans="1:55" s="11" customFormat="1" ht="30" x14ac:dyDescent="0.25">
      <c r="A331" s="148" t="s">
        <v>550</v>
      </c>
      <c r="B331" s="12">
        <v>52</v>
      </c>
      <c r="C331" s="12">
        <v>0</v>
      </c>
      <c r="D331" s="62" t="s">
        <v>399</v>
      </c>
      <c r="E331" s="12">
        <v>852</v>
      </c>
      <c r="F331" s="62"/>
      <c r="G331" s="62"/>
      <c r="H331" s="62"/>
      <c r="I331" s="63"/>
      <c r="J331" s="77">
        <f t="shared" ref="J331:BA331" si="192">J332+J335+J338+J341+J344+J347+J350+J353+J356+J359+J362+J365+J368+J371+J374+J377</f>
        <v>155956596</v>
      </c>
      <c r="K331" s="77">
        <f t="shared" si="192"/>
        <v>110689738</v>
      </c>
      <c r="L331" s="77">
        <f t="shared" si="192"/>
        <v>45266858</v>
      </c>
      <c r="M331" s="77">
        <f t="shared" si="192"/>
        <v>0</v>
      </c>
      <c r="N331" s="77">
        <f t="shared" si="192"/>
        <v>-1215242.3600000003</v>
      </c>
      <c r="O331" s="77">
        <f t="shared" si="192"/>
        <v>0</v>
      </c>
      <c r="P331" s="77">
        <f t="shared" si="192"/>
        <v>-1215242.3600000003</v>
      </c>
      <c r="Q331" s="77">
        <f t="shared" si="192"/>
        <v>0</v>
      </c>
      <c r="R331" s="77">
        <f t="shared" si="192"/>
        <v>154741353.64000002</v>
      </c>
      <c r="S331" s="77">
        <f t="shared" si="192"/>
        <v>110689738</v>
      </c>
      <c r="T331" s="77">
        <f t="shared" si="192"/>
        <v>44051615.640000001</v>
      </c>
      <c r="U331" s="77">
        <f t="shared" si="192"/>
        <v>0</v>
      </c>
      <c r="V331" s="77">
        <f t="shared" si="192"/>
        <v>2434097.16</v>
      </c>
      <c r="W331" s="77">
        <f t="shared" si="192"/>
        <v>173967</v>
      </c>
      <c r="X331" s="77">
        <f t="shared" si="192"/>
        <v>2260130.16</v>
      </c>
      <c r="Y331" s="77">
        <f t="shared" si="192"/>
        <v>0</v>
      </c>
      <c r="Z331" s="77">
        <f t="shared" si="192"/>
        <v>157175450.80000001</v>
      </c>
      <c r="AA331" s="77">
        <f t="shared" si="192"/>
        <v>110863705</v>
      </c>
      <c r="AB331" s="77">
        <f t="shared" si="192"/>
        <v>46311745.799999997</v>
      </c>
      <c r="AC331" s="77">
        <f t="shared" si="192"/>
        <v>0</v>
      </c>
      <c r="AD331" s="77">
        <f t="shared" si="192"/>
        <v>124595625</v>
      </c>
      <c r="AE331" s="77">
        <f t="shared" si="192"/>
        <v>99591202</v>
      </c>
      <c r="AF331" s="77">
        <f t="shared" si="192"/>
        <v>25004423</v>
      </c>
      <c r="AG331" s="77">
        <f t="shared" si="192"/>
        <v>0</v>
      </c>
      <c r="AH331" s="77">
        <f t="shared" si="192"/>
        <v>-2.42</v>
      </c>
      <c r="AI331" s="77">
        <f t="shared" si="192"/>
        <v>0</v>
      </c>
      <c r="AJ331" s="77">
        <f t="shared" si="192"/>
        <v>-2.42</v>
      </c>
      <c r="AK331" s="77">
        <f t="shared" si="192"/>
        <v>0</v>
      </c>
      <c r="AL331" s="77">
        <f t="shared" si="192"/>
        <v>124595622.58</v>
      </c>
      <c r="AM331" s="77">
        <f t="shared" si="192"/>
        <v>99591202</v>
      </c>
      <c r="AN331" s="77">
        <f t="shared" si="192"/>
        <v>25004420.580000002</v>
      </c>
      <c r="AO331" s="77">
        <f t="shared" si="192"/>
        <v>0</v>
      </c>
      <c r="AP331" s="77">
        <f t="shared" si="192"/>
        <v>126116767</v>
      </c>
      <c r="AQ331" s="77">
        <f t="shared" si="192"/>
        <v>99605588</v>
      </c>
      <c r="AR331" s="77">
        <f t="shared" si="192"/>
        <v>26511179</v>
      </c>
      <c r="AS331" s="77">
        <f t="shared" si="192"/>
        <v>0</v>
      </c>
      <c r="AT331" s="77">
        <f t="shared" si="192"/>
        <v>-1.26</v>
      </c>
      <c r="AU331" s="77">
        <f t="shared" si="192"/>
        <v>0</v>
      </c>
      <c r="AV331" s="77">
        <f t="shared" si="192"/>
        <v>-1.26</v>
      </c>
      <c r="AW331" s="77">
        <f t="shared" si="192"/>
        <v>0</v>
      </c>
      <c r="AX331" s="77">
        <f t="shared" si="192"/>
        <v>126116765.73999999</v>
      </c>
      <c r="AY331" s="77">
        <f t="shared" si="192"/>
        <v>99605588</v>
      </c>
      <c r="AZ331" s="77">
        <f t="shared" si="192"/>
        <v>26511177.740000002</v>
      </c>
      <c r="BA331" s="77">
        <f t="shared" si="192"/>
        <v>0</v>
      </c>
      <c r="BB331" s="103">
        <v>0</v>
      </c>
      <c r="BC331" s="103">
        <v>0</v>
      </c>
    </row>
    <row r="332" spans="1:55" s="11" customFormat="1" ht="105" hidden="1" x14ac:dyDescent="0.25">
      <c r="A332" s="61" t="s">
        <v>573</v>
      </c>
      <c r="B332" s="12">
        <v>52</v>
      </c>
      <c r="C332" s="12">
        <v>0</v>
      </c>
      <c r="D332" s="62" t="s">
        <v>399</v>
      </c>
      <c r="E332" s="12">
        <v>852</v>
      </c>
      <c r="F332" s="63" t="s">
        <v>477</v>
      </c>
      <c r="G332" s="63" t="s">
        <v>399</v>
      </c>
      <c r="H332" s="63" t="s">
        <v>798</v>
      </c>
      <c r="I332" s="63"/>
      <c r="J332" s="77">
        <f t="shared" ref="J332:AT336" si="193">J333</f>
        <v>73105633</v>
      </c>
      <c r="K332" s="77">
        <f t="shared" si="193"/>
        <v>73105633</v>
      </c>
      <c r="L332" s="77">
        <f t="shared" si="193"/>
        <v>0</v>
      </c>
      <c r="M332" s="77">
        <f t="shared" si="193"/>
        <v>0</v>
      </c>
      <c r="N332" s="77">
        <f t="shared" si="193"/>
        <v>0</v>
      </c>
      <c r="O332" s="77">
        <f t="shared" si="193"/>
        <v>0</v>
      </c>
      <c r="P332" s="77">
        <f t="shared" si="193"/>
        <v>0</v>
      </c>
      <c r="Q332" s="77">
        <f t="shared" si="193"/>
        <v>0</v>
      </c>
      <c r="R332" s="77">
        <f t="shared" si="193"/>
        <v>73105633</v>
      </c>
      <c r="S332" s="77">
        <f t="shared" si="193"/>
        <v>73105633</v>
      </c>
      <c r="T332" s="77">
        <f t="shared" si="193"/>
        <v>0</v>
      </c>
      <c r="U332" s="77">
        <f t="shared" si="193"/>
        <v>0</v>
      </c>
      <c r="V332" s="77">
        <f t="shared" si="193"/>
        <v>0</v>
      </c>
      <c r="W332" s="77">
        <f t="shared" si="193"/>
        <v>0</v>
      </c>
      <c r="X332" s="77">
        <f t="shared" si="193"/>
        <v>0</v>
      </c>
      <c r="Y332" s="77">
        <f t="shared" si="193"/>
        <v>0</v>
      </c>
      <c r="Z332" s="77">
        <f t="shared" si="193"/>
        <v>73105633</v>
      </c>
      <c r="AA332" s="77">
        <f t="shared" si="193"/>
        <v>73105633</v>
      </c>
      <c r="AB332" s="77">
        <f t="shared" si="193"/>
        <v>0</v>
      </c>
      <c r="AC332" s="77">
        <f t="shared" si="193"/>
        <v>0</v>
      </c>
      <c r="AD332" s="77">
        <f t="shared" si="193"/>
        <v>64961116</v>
      </c>
      <c r="AE332" s="77">
        <f t="shared" si="193"/>
        <v>64961116</v>
      </c>
      <c r="AF332" s="77">
        <f t="shared" si="193"/>
        <v>0</v>
      </c>
      <c r="AG332" s="77">
        <f t="shared" si="193"/>
        <v>0</v>
      </c>
      <c r="AH332" s="77">
        <f t="shared" si="193"/>
        <v>0</v>
      </c>
      <c r="AI332" s="77">
        <f t="shared" si="193"/>
        <v>0</v>
      </c>
      <c r="AJ332" s="77">
        <f t="shared" si="193"/>
        <v>0</v>
      </c>
      <c r="AK332" s="77">
        <f t="shared" si="193"/>
        <v>0</v>
      </c>
      <c r="AL332" s="77">
        <f t="shared" si="193"/>
        <v>64961116</v>
      </c>
      <c r="AM332" s="77">
        <f t="shared" si="193"/>
        <v>64961116</v>
      </c>
      <c r="AN332" s="77">
        <f t="shared" si="193"/>
        <v>0</v>
      </c>
      <c r="AO332" s="77">
        <f t="shared" si="193"/>
        <v>0</v>
      </c>
      <c r="AP332" s="77">
        <f t="shared" si="193"/>
        <v>64961116</v>
      </c>
      <c r="AQ332" s="77">
        <f t="shared" si="193"/>
        <v>64961116</v>
      </c>
      <c r="AR332" s="77">
        <f t="shared" si="193"/>
        <v>0</v>
      </c>
      <c r="AS332" s="77">
        <f t="shared" si="193"/>
        <v>0</v>
      </c>
      <c r="AT332" s="77">
        <f t="shared" si="193"/>
        <v>0</v>
      </c>
      <c r="AU332" s="77">
        <f t="shared" ref="AT332:BA336" si="194">AU333</f>
        <v>0</v>
      </c>
      <c r="AV332" s="77">
        <f t="shared" si="194"/>
        <v>0</v>
      </c>
      <c r="AW332" s="77">
        <f t="shared" si="194"/>
        <v>0</v>
      </c>
      <c r="AX332" s="77">
        <f t="shared" si="194"/>
        <v>64961116</v>
      </c>
      <c r="AY332" s="77">
        <f t="shared" si="194"/>
        <v>64961116</v>
      </c>
      <c r="AZ332" s="77">
        <f t="shared" si="194"/>
        <v>0</v>
      </c>
      <c r="BA332" s="77">
        <f t="shared" si="194"/>
        <v>0</v>
      </c>
      <c r="BB332" s="103">
        <v>0</v>
      </c>
      <c r="BC332" s="103">
        <v>0</v>
      </c>
    </row>
    <row r="333" spans="1:55" s="11" customFormat="1" ht="45" hidden="1" x14ac:dyDescent="0.25">
      <c r="A333" s="27" t="s">
        <v>392</v>
      </c>
      <c r="B333" s="12">
        <v>52</v>
      </c>
      <c r="C333" s="12">
        <v>0</v>
      </c>
      <c r="D333" s="63" t="s">
        <v>399</v>
      </c>
      <c r="E333" s="12">
        <v>852</v>
      </c>
      <c r="F333" s="63" t="s">
        <v>477</v>
      </c>
      <c r="G333" s="63" t="s">
        <v>399</v>
      </c>
      <c r="H333" s="63" t="s">
        <v>798</v>
      </c>
      <c r="I333" s="63" t="s">
        <v>396</v>
      </c>
      <c r="J333" s="77">
        <f t="shared" si="193"/>
        <v>73105633</v>
      </c>
      <c r="K333" s="77">
        <f t="shared" si="193"/>
        <v>73105633</v>
      </c>
      <c r="L333" s="77">
        <f t="shared" si="193"/>
        <v>0</v>
      </c>
      <c r="M333" s="77">
        <f t="shared" si="193"/>
        <v>0</v>
      </c>
      <c r="N333" s="77">
        <f t="shared" si="193"/>
        <v>0</v>
      </c>
      <c r="O333" s="77">
        <f t="shared" si="193"/>
        <v>0</v>
      </c>
      <c r="P333" s="77">
        <f t="shared" si="193"/>
        <v>0</v>
      </c>
      <c r="Q333" s="77">
        <f t="shared" si="193"/>
        <v>0</v>
      </c>
      <c r="R333" s="77">
        <f t="shared" si="193"/>
        <v>73105633</v>
      </c>
      <c r="S333" s="77">
        <f t="shared" si="193"/>
        <v>73105633</v>
      </c>
      <c r="T333" s="77">
        <f t="shared" si="193"/>
        <v>0</v>
      </c>
      <c r="U333" s="77">
        <f t="shared" si="193"/>
        <v>0</v>
      </c>
      <c r="V333" s="77">
        <f t="shared" si="193"/>
        <v>0</v>
      </c>
      <c r="W333" s="77">
        <f t="shared" si="193"/>
        <v>0</v>
      </c>
      <c r="X333" s="77">
        <f t="shared" si="193"/>
        <v>0</v>
      </c>
      <c r="Y333" s="77">
        <f t="shared" si="193"/>
        <v>0</v>
      </c>
      <c r="Z333" s="77">
        <f t="shared" si="193"/>
        <v>73105633</v>
      </c>
      <c r="AA333" s="77">
        <f t="shared" si="193"/>
        <v>73105633</v>
      </c>
      <c r="AB333" s="77">
        <f t="shared" si="193"/>
        <v>0</v>
      </c>
      <c r="AC333" s="77">
        <f t="shared" si="193"/>
        <v>0</v>
      </c>
      <c r="AD333" s="77">
        <f t="shared" si="193"/>
        <v>64961116</v>
      </c>
      <c r="AE333" s="77">
        <f t="shared" si="193"/>
        <v>64961116</v>
      </c>
      <c r="AF333" s="77">
        <f t="shared" si="193"/>
        <v>0</v>
      </c>
      <c r="AG333" s="77">
        <f t="shared" si="193"/>
        <v>0</v>
      </c>
      <c r="AH333" s="77">
        <f t="shared" si="193"/>
        <v>0</v>
      </c>
      <c r="AI333" s="77">
        <f t="shared" si="193"/>
        <v>0</v>
      </c>
      <c r="AJ333" s="77">
        <f t="shared" si="193"/>
        <v>0</v>
      </c>
      <c r="AK333" s="77">
        <f t="shared" si="193"/>
        <v>0</v>
      </c>
      <c r="AL333" s="77">
        <f t="shared" si="193"/>
        <v>64961116</v>
      </c>
      <c r="AM333" s="77">
        <f t="shared" si="193"/>
        <v>64961116</v>
      </c>
      <c r="AN333" s="77">
        <f t="shared" si="193"/>
        <v>0</v>
      </c>
      <c r="AO333" s="77">
        <f t="shared" si="193"/>
        <v>0</v>
      </c>
      <c r="AP333" s="77">
        <f t="shared" si="193"/>
        <v>64961116</v>
      </c>
      <c r="AQ333" s="77">
        <f t="shared" si="193"/>
        <v>64961116</v>
      </c>
      <c r="AR333" s="77">
        <f t="shared" si="193"/>
        <v>0</v>
      </c>
      <c r="AS333" s="77">
        <f t="shared" si="193"/>
        <v>0</v>
      </c>
      <c r="AT333" s="77">
        <f t="shared" si="194"/>
        <v>0</v>
      </c>
      <c r="AU333" s="77">
        <f t="shared" si="194"/>
        <v>0</v>
      </c>
      <c r="AV333" s="77">
        <f t="shared" si="194"/>
        <v>0</v>
      </c>
      <c r="AW333" s="77">
        <f t="shared" si="194"/>
        <v>0</v>
      </c>
      <c r="AX333" s="77">
        <f t="shared" si="194"/>
        <v>64961116</v>
      </c>
      <c r="AY333" s="77">
        <f t="shared" si="194"/>
        <v>64961116</v>
      </c>
      <c r="AZ333" s="77">
        <f t="shared" si="194"/>
        <v>0</v>
      </c>
      <c r="BA333" s="77">
        <f t="shared" si="194"/>
        <v>0</v>
      </c>
      <c r="BB333" s="103">
        <v>0</v>
      </c>
      <c r="BC333" s="103">
        <v>0</v>
      </c>
    </row>
    <row r="334" spans="1:55" s="11" customFormat="1" hidden="1" x14ac:dyDescent="0.25">
      <c r="A334" s="27" t="s">
        <v>393</v>
      </c>
      <c r="B334" s="12">
        <v>52</v>
      </c>
      <c r="C334" s="12">
        <v>0</v>
      </c>
      <c r="D334" s="63" t="s">
        <v>399</v>
      </c>
      <c r="E334" s="12">
        <v>852</v>
      </c>
      <c r="F334" s="63" t="s">
        <v>477</v>
      </c>
      <c r="G334" s="63" t="s">
        <v>328</v>
      </c>
      <c r="H334" s="63" t="s">
        <v>798</v>
      </c>
      <c r="I334" s="63" t="s">
        <v>397</v>
      </c>
      <c r="J334" s="77">
        <f>'3.ВС'!J334</f>
        <v>73105633</v>
      </c>
      <c r="K334" s="77">
        <f>'3.ВС'!K334</f>
        <v>73105633</v>
      </c>
      <c r="L334" s="77">
        <f>'3.ВС'!L334</f>
        <v>0</v>
      </c>
      <c r="M334" s="77">
        <f>'3.ВС'!M334</f>
        <v>0</v>
      </c>
      <c r="N334" s="77">
        <f>'3.ВС'!N334</f>
        <v>0</v>
      </c>
      <c r="O334" s="77">
        <f>'3.ВС'!O334</f>
        <v>0</v>
      </c>
      <c r="P334" s="77">
        <f>'3.ВС'!P334</f>
        <v>0</v>
      </c>
      <c r="Q334" s="77">
        <f>'3.ВС'!Q334</f>
        <v>0</v>
      </c>
      <c r="R334" s="77">
        <f>'3.ВС'!R334</f>
        <v>73105633</v>
      </c>
      <c r="S334" s="77">
        <f>'3.ВС'!S334</f>
        <v>73105633</v>
      </c>
      <c r="T334" s="77">
        <f>'3.ВС'!T334</f>
        <v>0</v>
      </c>
      <c r="U334" s="77">
        <f>'3.ВС'!U334</f>
        <v>0</v>
      </c>
      <c r="V334" s="77">
        <f>'3.ВС'!V334</f>
        <v>0</v>
      </c>
      <c r="W334" s="77">
        <f>'3.ВС'!W334</f>
        <v>0</v>
      </c>
      <c r="X334" s="77">
        <f>'3.ВС'!X334</f>
        <v>0</v>
      </c>
      <c r="Y334" s="77">
        <f>'3.ВС'!Y334</f>
        <v>0</v>
      </c>
      <c r="Z334" s="77">
        <f>'3.ВС'!Z334</f>
        <v>73105633</v>
      </c>
      <c r="AA334" s="77">
        <f>'3.ВС'!AA334</f>
        <v>73105633</v>
      </c>
      <c r="AB334" s="77">
        <f>'3.ВС'!AB334</f>
        <v>0</v>
      </c>
      <c r="AC334" s="77">
        <f>'3.ВС'!AC334</f>
        <v>0</v>
      </c>
      <c r="AD334" s="77">
        <f>'3.ВС'!AD334</f>
        <v>64961116</v>
      </c>
      <c r="AE334" s="77">
        <f>'3.ВС'!AE334</f>
        <v>64961116</v>
      </c>
      <c r="AF334" s="77">
        <f>'3.ВС'!AF334</f>
        <v>0</v>
      </c>
      <c r="AG334" s="77">
        <f>'3.ВС'!AG334</f>
        <v>0</v>
      </c>
      <c r="AH334" s="77">
        <f>'3.ВС'!AH334</f>
        <v>0</v>
      </c>
      <c r="AI334" s="77">
        <f>'3.ВС'!AI334</f>
        <v>0</v>
      </c>
      <c r="AJ334" s="77">
        <f>'3.ВС'!AJ334</f>
        <v>0</v>
      </c>
      <c r="AK334" s="77">
        <f>'3.ВС'!AK334</f>
        <v>0</v>
      </c>
      <c r="AL334" s="77">
        <f>'3.ВС'!AL334</f>
        <v>64961116</v>
      </c>
      <c r="AM334" s="77">
        <f>'3.ВС'!AM334</f>
        <v>64961116</v>
      </c>
      <c r="AN334" s="77">
        <f>'3.ВС'!AN334</f>
        <v>0</v>
      </c>
      <c r="AO334" s="77">
        <f>'3.ВС'!AO334</f>
        <v>0</v>
      </c>
      <c r="AP334" s="77">
        <f>'3.ВС'!AP334</f>
        <v>64961116</v>
      </c>
      <c r="AQ334" s="77">
        <f>'3.ВС'!AQ334</f>
        <v>64961116</v>
      </c>
      <c r="AR334" s="77">
        <f>'3.ВС'!AR334</f>
        <v>0</v>
      </c>
      <c r="AS334" s="77">
        <f>'3.ВС'!AS334</f>
        <v>0</v>
      </c>
      <c r="AT334" s="77">
        <f>'3.ВС'!AT334</f>
        <v>0</v>
      </c>
      <c r="AU334" s="77">
        <f>'3.ВС'!AU334</f>
        <v>0</v>
      </c>
      <c r="AV334" s="77">
        <f>'3.ВС'!AV334</f>
        <v>0</v>
      </c>
      <c r="AW334" s="77">
        <f>'3.ВС'!AW334</f>
        <v>0</v>
      </c>
      <c r="AX334" s="77">
        <f>'3.ВС'!AX334</f>
        <v>64961116</v>
      </c>
      <c r="AY334" s="77">
        <f>'3.ВС'!AY334</f>
        <v>64961116</v>
      </c>
      <c r="AZ334" s="77">
        <f>'3.ВС'!AZ334</f>
        <v>0</v>
      </c>
      <c r="BA334" s="77">
        <f>'3.ВС'!BA334</f>
        <v>0</v>
      </c>
      <c r="BB334" s="103">
        <v>0</v>
      </c>
      <c r="BC334" s="103">
        <v>0</v>
      </c>
    </row>
    <row r="335" spans="1:55" s="11" customFormat="1" ht="255" hidden="1" x14ac:dyDescent="0.25">
      <c r="A335" s="146" t="s">
        <v>552</v>
      </c>
      <c r="B335" s="12">
        <v>52</v>
      </c>
      <c r="C335" s="12">
        <v>0</v>
      </c>
      <c r="D335" s="62" t="s">
        <v>399</v>
      </c>
      <c r="E335" s="12">
        <v>852</v>
      </c>
      <c r="F335" s="63"/>
      <c r="G335" s="63"/>
      <c r="H335" s="63" t="s">
        <v>799</v>
      </c>
      <c r="I335" s="63"/>
      <c r="J335" s="77">
        <f t="shared" si="193"/>
        <v>31482346</v>
      </c>
      <c r="K335" s="77">
        <f t="shared" si="193"/>
        <v>31482346</v>
      </c>
      <c r="L335" s="77">
        <f t="shared" si="193"/>
        <v>0</v>
      </c>
      <c r="M335" s="77">
        <f t="shared" si="193"/>
        <v>0</v>
      </c>
      <c r="N335" s="77">
        <f t="shared" si="193"/>
        <v>0</v>
      </c>
      <c r="O335" s="77">
        <f t="shared" si="193"/>
        <v>0</v>
      </c>
      <c r="P335" s="77">
        <f t="shared" si="193"/>
        <v>0</v>
      </c>
      <c r="Q335" s="77">
        <f t="shared" si="193"/>
        <v>0</v>
      </c>
      <c r="R335" s="77">
        <f t="shared" si="193"/>
        <v>31482346</v>
      </c>
      <c r="S335" s="77">
        <f t="shared" si="193"/>
        <v>31482346</v>
      </c>
      <c r="T335" s="77">
        <f t="shared" si="193"/>
        <v>0</v>
      </c>
      <c r="U335" s="77">
        <f t="shared" si="193"/>
        <v>0</v>
      </c>
      <c r="V335" s="77">
        <f t="shared" si="193"/>
        <v>0</v>
      </c>
      <c r="W335" s="77">
        <f t="shared" si="193"/>
        <v>0</v>
      </c>
      <c r="X335" s="77">
        <f t="shared" si="193"/>
        <v>0</v>
      </c>
      <c r="Y335" s="77">
        <f t="shared" si="193"/>
        <v>0</v>
      </c>
      <c r="Z335" s="77">
        <f t="shared" si="193"/>
        <v>31482346</v>
      </c>
      <c r="AA335" s="77">
        <f t="shared" si="193"/>
        <v>31482346</v>
      </c>
      <c r="AB335" s="77">
        <f t="shared" si="193"/>
        <v>0</v>
      </c>
      <c r="AC335" s="77">
        <f t="shared" si="193"/>
        <v>0</v>
      </c>
      <c r="AD335" s="77">
        <f t="shared" si="193"/>
        <v>28408077</v>
      </c>
      <c r="AE335" s="77">
        <f t="shared" si="193"/>
        <v>28408077</v>
      </c>
      <c r="AF335" s="77">
        <f t="shared" si="193"/>
        <v>0</v>
      </c>
      <c r="AG335" s="77">
        <f t="shared" si="193"/>
        <v>0</v>
      </c>
      <c r="AH335" s="77">
        <f t="shared" si="193"/>
        <v>0</v>
      </c>
      <c r="AI335" s="77">
        <f t="shared" si="193"/>
        <v>0</v>
      </c>
      <c r="AJ335" s="77">
        <f t="shared" si="193"/>
        <v>0</v>
      </c>
      <c r="AK335" s="77">
        <f t="shared" si="193"/>
        <v>0</v>
      </c>
      <c r="AL335" s="77">
        <f t="shared" si="193"/>
        <v>28408077</v>
      </c>
      <c r="AM335" s="77">
        <f t="shared" si="193"/>
        <v>28408077</v>
      </c>
      <c r="AN335" s="77">
        <f t="shared" si="193"/>
        <v>0</v>
      </c>
      <c r="AO335" s="77">
        <f t="shared" si="193"/>
        <v>0</v>
      </c>
      <c r="AP335" s="77">
        <f t="shared" si="193"/>
        <v>28408077</v>
      </c>
      <c r="AQ335" s="77">
        <f t="shared" si="193"/>
        <v>28408077</v>
      </c>
      <c r="AR335" s="77">
        <f t="shared" si="193"/>
        <v>0</v>
      </c>
      <c r="AS335" s="77">
        <f t="shared" si="193"/>
        <v>0</v>
      </c>
      <c r="AT335" s="77">
        <f t="shared" si="194"/>
        <v>0</v>
      </c>
      <c r="AU335" s="77">
        <f t="shared" si="194"/>
        <v>0</v>
      </c>
      <c r="AV335" s="77">
        <f t="shared" si="194"/>
        <v>0</v>
      </c>
      <c r="AW335" s="77">
        <f t="shared" si="194"/>
        <v>0</v>
      </c>
      <c r="AX335" s="77">
        <f t="shared" si="194"/>
        <v>28408077</v>
      </c>
      <c r="AY335" s="77">
        <f t="shared" si="194"/>
        <v>28408077</v>
      </c>
      <c r="AZ335" s="77">
        <f t="shared" si="194"/>
        <v>0</v>
      </c>
      <c r="BA335" s="77">
        <f t="shared" si="194"/>
        <v>0</v>
      </c>
      <c r="BB335" s="103">
        <v>0</v>
      </c>
      <c r="BC335" s="103">
        <v>0</v>
      </c>
    </row>
    <row r="336" spans="1:55" s="11" customFormat="1" ht="45" hidden="1" x14ac:dyDescent="0.25">
      <c r="A336" s="27" t="s">
        <v>392</v>
      </c>
      <c r="B336" s="12">
        <v>52</v>
      </c>
      <c r="C336" s="12">
        <v>0</v>
      </c>
      <c r="D336" s="63" t="s">
        <v>399</v>
      </c>
      <c r="E336" s="12">
        <v>852</v>
      </c>
      <c r="F336" s="63"/>
      <c r="G336" s="63"/>
      <c r="H336" s="63" t="s">
        <v>799</v>
      </c>
      <c r="I336" s="63" t="s">
        <v>396</v>
      </c>
      <c r="J336" s="77">
        <f t="shared" si="193"/>
        <v>31482346</v>
      </c>
      <c r="K336" s="77">
        <f t="shared" si="193"/>
        <v>31482346</v>
      </c>
      <c r="L336" s="77">
        <f t="shared" si="193"/>
        <v>0</v>
      </c>
      <c r="M336" s="77">
        <f t="shared" si="193"/>
        <v>0</v>
      </c>
      <c r="N336" s="77">
        <f t="shared" si="193"/>
        <v>0</v>
      </c>
      <c r="O336" s="77">
        <f t="shared" si="193"/>
        <v>0</v>
      </c>
      <c r="P336" s="77">
        <f t="shared" si="193"/>
        <v>0</v>
      </c>
      <c r="Q336" s="77">
        <f t="shared" si="193"/>
        <v>0</v>
      </c>
      <c r="R336" s="77">
        <f t="shared" si="193"/>
        <v>31482346</v>
      </c>
      <c r="S336" s="77">
        <f t="shared" si="193"/>
        <v>31482346</v>
      </c>
      <c r="T336" s="77">
        <f t="shared" si="193"/>
        <v>0</v>
      </c>
      <c r="U336" s="77">
        <f t="shared" si="193"/>
        <v>0</v>
      </c>
      <c r="V336" s="77">
        <f t="shared" si="193"/>
        <v>0</v>
      </c>
      <c r="W336" s="77">
        <f t="shared" si="193"/>
        <v>0</v>
      </c>
      <c r="X336" s="77">
        <f t="shared" si="193"/>
        <v>0</v>
      </c>
      <c r="Y336" s="77">
        <f t="shared" si="193"/>
        <v>0</v>
      </c>
      <c r="Z336" s="77">
        <f t="shared" si="193"/>
        <v>31482346</v>
      </c>
      <c r="AA336" s="77">
        <f t="shared" si="193"/>
        <v>31482346</v>
      </c>
      <c r="AB336" s="77">
        <f t="shared" si="193"/>
        <v>0</v>
      </c>
      <c r="AC336" s="77">
        <f t="shared" si="193"/>
        <v>0</v>
      </c>
      <c r="AD336" s="77">
        <f t="shared" si="193"/>
        <v>28408077</v>
      </c>
      <c r="AE336" s="77">
        <f t="shared" si="193"/>
        <v>28408077</v>
      </c>
      <c r="AF336" s="77">
        <f t="shared" si="193"/>
        <v>0</v>
      </c>
      <c r="AG336" s="77">
        <f t="shared" si="193"/>
        <v>0</v>
      </c>
      <c r="AH336" s="77">
        <f t="shared" si="193"/>
        <v>0</v>
      </c>
      <c r="AI336" s="77">
        <f t="shared" si="193"/>
        <v>0</v>
      </c>
      <c r="AJ336" s="77">
        <f t="shared" si="193"/>
        <v>0</v>
      </c>
      <c r="AK336" s="77">
        <f t="shared" si="193"/>
        <v>0</v>
      </c>
      <c r="AL336" s="77">
        <f t="shared" si="193"/>
        <v>28408077</v>
      </c>
      <c r="AM336" s="77">
        <f t="shared" si="193"/>
        <v>28408077</v>
      </c>
      <c r="AN336" s="77">
        <f t="shared" si="193"/>
        <v>0</v>
      </c>
      <c r="AO336" s="77">
        <f t="shared" si="193"/>
        <v>0</v>
      </c>
      <c r="AP336" s="77">
        <f t="shared" si="193"/>
        <v>28408077</v>
      </c>
      <c r="AQ336" s="77">
        <f t="shared" si="193"/>
        <v>28408077</v>
      </c>
      <c r="AR336" s="77">
        <f t="shared" si="193"/>
        <v>0</v>
      </c>
      <c r="AS336" s="77">
        <f t="shared" si="193"/>
        <v>0</v>
      </c>
      <c r="AT336" s="77">
        <f t="shared" si="194"/>
        <v>0</v>
      </c>
      <c r="AU336" s="77">
        <f t="shared" si="194"/>
        <v>0</v>
      </c>
      <c r="AV336" s="77">
        <f t="shared" si="194"/>
        <v>0</v>
      </c>
      <c r="AW336" s="77">
        <f t="shared" si="194"/>
        <v>0</v>
      </c>
      <c r="AX336" s="77">
        <f t="shared" si="194"/>
        <v>28408077</v>
      </c>
      <c r="AY336" s="77">
        <f t="shared" si="194"/>
        <v>28408077</v>
      </c>
      <c r="AZ336" s="77">
        <f t="shared" si="194"/>
        <v>0</v>
      </c>
      <c r="BA336" s="77">
        <f t="shared" si="194"/>
        <v>0</v>
      </c>
      <c r="BB336" s="103">
        <v>0</v>
      </c>
      <c r="BC336" s="103">
        <v>0</v>
      </c>
    </row>
    <row r="337" spans="1:55" s="11" customFormat="1" hidden="1" x14ac:dyDescent="0.25">
      <c r="A337" s="27" t="s">
        <v>393</v>
      </c>
      <c r="B337" s="12">
        <v>52</v>
      </c>
      <c r="C337" s="12">
        <v>0</v>
      </c>
      <c r="D337" s="63" t="s">
        <v>399</v>
      </c>
      <c r="E337" s="12">
        <v>852</v>
      </c>
      <c r="F337" s="63"/>
      <c r="G337" s="63"/>
      <c r="H337" s="63" t="s">
        <v>799</v>
      </c>
      <c r="I337" s="63" t="s">
        <v>397</v>
      </c>
      <c r="J337" s="77">
        <f>'3.ВС'!J300</f>
        <v>31482346</v>
      </c>
      <c r="K337" s="77">
        <f>'3.ВС'!K300</f>
        <v>31482346</v>
      </c>
      <c r="L337" s="77">
        <f>'3.ВС'!L300</f>
        <v>0</v>
      </c>
      <c r="M337" s="77">
        <f>'3.ВС'!M300</f>
        <v>0</v>
      </c>
      <c r="N337" s="77">
        <f>'3.ВС'!N300</f>
        <v>0</v>
      </c>
      <c r="O337" s="77">
        <f>'3.ВС'!O300</f>
        <v>0</v>
      </c>
      <c r="P337" s="77">
        <f>'3.ВС'!P300</f>
        <v>0</v>
      </c>
      <c r="Q337" s="77">
        <f>'3.ВС'!Q300</f>
        <v>0</v>
      </c>
      <c r="R337" s="77">
        <f>'3.ВС'!R300</f>
        <v>31482346</v>
      </c>
      <c r="S337" s="77">
        <f>'3.ВС'!S300</f>
        <v>31482346</v>
      </c>
      <c r="T337" s="77">
        <f>'3.ВС'!T300</f>
        <v>0</v>
      </c>
      <c r="U337" s="77">
        <f>'3.ВС'!U300</f>
        <v>0</v>
      </c>
      <c r="V337" s="77">
        <f>'3.ВС'!V300</f>
        <v>0</v>
      </c>
      <c r="W337" s="77">
        <f>'3.ВС'!W300</f>
        <v>0</v>
      </c>
      <c r="X337" s="77">
        <f>'3.ВС'!X300</f>
        <v>0</v>
      </c>
      <c r="Y337" s="77">
        <f>'3.ВС'!Y300</f>
        <v>0</v>
      </c>
      <c r="Z337" s="77">
        <f>'3.ВС'!Z300</f>
        <v>31482346</v>
      </c>
      <c r="AA337" s="77">
        <f>'3.ВС'!AA300</f>
        <v>31482346</v>
      </c>
      <c r="AB337" s="77">
        <f>'3.ВС'!AB300</f>
        <v>0</v>
      </c>
      <c r="AC337" s="77">
        <f>'3.ВС'!AC300</f>
        <v>0</v>
      </c>
      <c r="AD337" s="77">
        <f>'3.ВС'!AD300</f>
        <v>28408077</v>
      </c>
      <c r="AE337" s="77">
        <f>'3.ВС'!AE300</f>
        <v>28408077</v>
      </c>
      <c r="AF337" s="77">
        <f>'3.ВС'!AF300</f>
        <v>0</v>
      </c>
      <c r="AG337" s="77">
        <f>'3.ВС'!AG300</f>
        <v>0</v>
      </c>
      <c r="AH337" s="77">
        <f>'3.ВС'!AH300</f>
        <v>0</v>
      </c>
      <c r="AI337" s="77">
        <f>'3.ВС'!AI300</f>
        <v>0</v>
      </c>
      <c r="AJ337" s="77">
        <f>'3.ВС'!AJ300</f>
        <v>0</v>
      </c>
      <c r="AK337" s="77">
        <f>'3.ВС'!AK300</f>
        <v>0</v>
      </c>
      <c r="AL337" s="77">
        <f>'3.ВС'!AL300</f>
        <v>28408077</v>
      </c>
      <c r="AM337" s="77">
        <f>'3.ВС'!AM300</f>
        <v>28408077</v>
      </c>
      <c r="AN337" s="77">
        <f>'3.ВС'!AN300</f>
        <v>0</v>
      </c>
      <c r="AO337" s="77">
        <f>'3.ВС'!AO300</f>
        <v>0</v>
      </c>
      <c r="AP337" s="77">
        <f>'3.ВС'!AP300</f>
        <v>28408077</v>
      </c>
      <c r="AQ337" s="77">
        <f>'3.ВС'!AQ300</f>
        <v>28408077</v>
      </c>
      <c r="AR337" s="77">
        <f>'3.ВС'!AR300</f>
        <v>0</v>
      </c>
      <c r="AS337" s="77">
        <f>'3.ВС'!AS300</f>
        <v>0</v>
      </c>
      <c r="AT337" s="77">
        <f>'3.ВС'!AT300</f>
        <v>0</v>
      </c>
      <c r="AU337" s="77">
        <f>'3.ВС'!AU300</f>
        <v>0</v>
      </c>
      <c r="AV337" s="77">
        <f>'3.ВС'!AV300</f>
        <v>0</v>
      </c>
      <c r="AW337" s="77">
        <f>'3.ВС'!AW300</f>
        <v>0</v>
      </c>
      <c r="AX337" s="77">
        <f>'3.ВС'!AX300</f>
        <v>28408077</v>
      </c>
      <c r="AY337" s="77">
        <f>'3.ВС'!AY300</f>
        <v>28408077</v>
      </c>
      <c r="AZ337" s="77">
        <f>'3.ВС'!AZ300</f>
        <v>0</v>
      </c>
      <c r="BA337" s="77">
        <f>'3.ВС'!BA300</f>
        <v>0</v>
      </c>
      <c r="BB337" s="103">
        <v>0</v>
      </c>
      <c r="BC337" s="103">
        <v>0</v>
      </c>
    </row>
    <row r="338" spans="1:55" s="11" customFormat="1" ht="60" hidden="1" x14ac:dyDescent="0.25">
      <c r="A338" s="148" t="s">
        <v>663</v>
      </c>
      <c r="B338" s="12">
        <v>52</v>
      </c>
      <c r="C338" s="12">
        <v>0</v>
      </c>
      <c r="D338" s="62" t="s">
        <v>399</v>
      </c>
      <c r="E338" s="12">
        <v>852</v>
      </c>
      <c r="F338" s="63" t="s">
        <v>406</v>
      </c>
      <c r="G338" s="63" t="s">
        <v>330</v>
      </c>
      <c r="H338" s="63" t="s">
        <v>800</v>
      </c>
      <c r="I338" s="63"/>
      <c r="J338" s="77">
        <f t="shared" ref="J338:AT339" si="195">J339</f>
        <v>867418</v>
      </c>
      <c r="K338" s="77">
        <f t="shared" si="195"/>
        <v>867418</v>
      </c>
      <c r="L338" s="77">
        <f t="shared" si="195"/>
        <v>0</v>
      </c>
      <c r="M338" s="77">
        <f t="shared" si="195"/>
        <v>0</v>
      </c>
      <c r="N338" s="77">
        <f t="shared" si="195"/>
        <v>0</v>
      </c>
      <c r="O338" s="77">
        <f t="shared" si="195"/>
        <v>0</v>
      </c>
      <c r="P338" s="77">
        <f t="shared" si="195"/>
        <v>0</v>
      </c>
      <c r="Q338" s="77">
        <f t="shared" si="195"/>
        <v>0</v>
      </c>
      <c r="R338" s="77">
        <f t="shared" si="195"/>
        <v>867418</v>
      </c>
      <c r="S338" s="77">
        <f t="shared" si="195"/>
        <v>867418</v>
      </c>
      <c r="T338" s="77">
        <f t="shared" si="195"/>
        <v>0</v>
      </c>
      <c r="U338" s="77">
        <f t="shared" si="195"/>
        <v>0</v>
      </c>
      <c r="V338" s="77">
        <f t="shared" si="195"/>
        <v>0</v>
      </c>
      <c r="W338" s="77">
        <f t="shared" si="195"/>
        <v>0</v>
      </c>
      <c r="X338" s="77">
        <f t="shared" si="195"/>
        <v>0</v>
      </c>
      <c r="Y338" s="77">
        <f t="shared" si="195"/>
        <v>0</v>
      </c>
      <c r="Z338" s="77">
        <f t="shared" si="195"/>
        <v>867418</v>
      </c>
      <c r="AA338" s="77">
        <f t="shared" si="195"/>
        <v>867418</v>
      </c>
      <c r="AB338" s="77">
        <f t="shared" si="195"/>
        <v>0</v>
      </c>
      <c r="AC338" s="77">
        <f t="shared" si="195"/>
        <v>0</v>
      </c>
      <c r="AD338" s="77">
        <f t="shared" si="195"/>
        <v>867418</v>
      </c>
      <c r="AE338" s="77">
        <f t="shared" si="195"/>
        <v>867418</v>
      </c>
      <c r="AF338" s="77">
        <f t="shared" si="195"/>
        <v>0</v>
      </c>
      <c r="AG338" s="77">
        <f t="shared" si="195"/>
        <v>0</v>
      </c>
      <c r="AH338" s="77">
        <f t="shared" si="195"/>
        <v>0</v>
      </c>
      <c r="AI338" s="77">
        <f t="shared" si="195"/>
        <v>0</v>
      </c>
      <c r="AJ338" s="77">
        <f t="shared" si="195"/>
        <v>0</v>
      </c>
      <c r="AK338" s="77">
        <f t="shared" si="195"/>
        <v>0</v>
      </c>
      <c r="AL338" s="77">
        <f t="shared" si="195"/>
        <v>867418</v>
      </c>
      <c r="AM338" s="77">
        <f t="shared" si="195"/>
        <v>867418</v>
      </c>
      <c r="AN338" s="77">
        <f t="shared" si="195"/>
        <v>0</v>
      </c>
      <c r="AO338" s="77">
        <f t="shared" si="195"/>
        <v>0</v>
      </c>
      <c r="AP338" s="77">
        <f t="shared" si="195"/>
        <v>867418</v>
      </c>
      <c r="AQ338" s="77">
        <f t="shared" si="195"/>
        <v>867418</v>
      </c>
      <c r="AR338" s="77">
        <f t="shared" si="195"/>
        <v>0</v>
      </c>
      <c r="AS338" s="77">
        <f t="shared" si="195"/>
        <v>0</v>
      </c>
      <c r="AT338" s="77">
        <f t="shared" si="195"/>
        <v>0</v>
      </c>
      <c r="AU338" s="77">
        <f t="shared" ref="AT338:BA339" si="196">AU339</f>
        <v>0</v>
      </c>
      <c r="AV338" s="77">
        <f t="shared" si="196"/>
        <v>0</v>
      </c>
      <c r="AW338" s="77">
        <f t="shared" si="196"/>
        <v>0</v>
      </c>
      <c r="AX338" s="77">
        <f t="shared" si="196"/>
        <v>867418</v>
      </c>
      <c r="AY338" s="77">
        <f t="shared" si="196"/>
        <v>867418</v>
      </c>
      <c r="AZ338" s="77">
        <f t="shared" si="196"/>
        <v>0</v>
      </c>
      <c r="BA338" s="77">
        <f t="shared" si="196"/>
        <v>0</v>
      </c>
      <c r="BB338" s="103">
        <v>0</v>
      </c>
      <c r="BC338" s="103">
        <v>0</v>
      </c>
    </row>
    <row r="339" spans="1:55" s="11" customFormat="1" ht="30" hidden="1" x14ac:dyDescent="0.25">
      <c r="A339" s="15" t="s">
        <v>356</v>
      </c>
      <c r="B339" s="12">
        <v>52</v>
      </c>
      <c r="C339" s="12">
        <v>0</v>
      </c>
      <c r="D339" s="63" t="s">
        <v>399</v>
      </c>
      <c r="E339" s="12">
        <v>852</v>
      </c>
      <c r="F339" s="63" t="s">
        <v>406</v>
      </c>
      <c r="G339" s="63" t="s">
        <v>330</v>
      </c>
      <c r="H339" s="63" t="s">
        <v>800</v>
      </c>
      <c r="I339" s="63" t="s">
        <v>357</v>
      </c>
      <c r="J339" s="77">
        <f t="shared" si="195"/>
        <v>867418</v>
      </c>
      <c r="K339" s="77">
        <f t="shared" si="195"/>
        <v>867418</v>
      </c>
      <c r="L339" s="77">
        <f t="shared" si="195"/>
        <v>0</v>
      </c>
      <c r="M339" s="77">
        <f t="shared" si="195"/>
        <v>0</v>
      </c>
      <c r="N339" s="77">
        <f t="shared" si="195"/>
        <v>0</v>
      </c>
      <c r="O339" s="77">
        <f t="shared" si="195"/>
        <v>0</v>
      </c>
      <c r="P339" s="77">
        <f t="shared" si="195"/>
        <v>0</v>
      </c>
      <c r="Q339" s="77">
        <f t="shared" si="195"/>
        <v>0</v>
      </c>
      <c r="R339" s="77">
        <f t="shared" si="195"/>
        <v>867418</v>
      </c>
      <c r="S339" s="77">
        <f t="shared" si="195"/>
        <v>867418</v>
      </c>
      <c r="T339" s="77">
        <f t="shared" si="195"/>
        <v>0</v>
      </c>
      <c r="U339" s="77">
        <f t="shared" si="195"/>
        <v>0</v>
      </c>
      <c r="V339" s="77">
        <f t="shared" si="195"/>
        <v>0</v>
      </c>
      <c r="W339" s="77">
        <f t="shared" si="195"/>
        <v>0</v>
      </c>
      <c r="X339" s="77">
        <f t="shared" si="195"/>
        <v>0</v>
      </c>
      <c r="Y339" s="77">
        <f t="shared" si="195"/>
        <v>0</v>
      </c>
      <c r="Z339" s="77">
        <f t="shared" si="195"/>
        <v>867418</v>
      </c>
      <c r="AA339" s="77">
        <f t="shared" si="195"/>
        <v>867418</v>
      </c>
      <c r="AB339" s="77">
        <f t="shared" si="195"/>
        <v>0</v>
      </c>
      <c r="AC339" s="77">
        <f t="shared" si="195"/>
        <v>0</v>
      </c>
      <c r="AD339" s="77">
        <f t="shared" si="195"/>
        <v>867418</v>
      </c>
      <c r="AE339" s="77">
        <f t="shared" si="195"/>
        <v>867418</v>
      </c>
      <c r="AF339" s="77">
        <f t="shared" si="195"/>
        <v>0</v>
      </c>
      <c r="AG339" s="77">
        <f t="shared" si="195"/>
        <v>0</v>
      </c>
      <c r="AH339" s="77">
        <f t="shared" si="195"/>
        <v>0</v>
      </c>
      <c r="AI339" s="77">
        <f t="shared" si="195"/>
        <v>0</v>
      </c>
      <c r="AJ339" s="77">
        <f t="shared" si="195"/>
        <v>0</v>
      </c>
      <c r="AK339" s="77">
        <f t="shared" si="195"/>
        <v>0</v>
      </c>
      <c r="AL339" s="77">
        <f t="shared" si="195"/>
        <v>867418</v>
      </c>
      <c r="AM339" s="77">
        <f t="shared" si="195"/>
        <v>867418</v>
      </c>
      <c r="AN339" s="77">
        <f t="shared" si="195"/>
        <v>0</v>
      </c>
      <c r="AO339" s="77">
        <f t="shared" si="195"/>
        <v>0</v>
      </c>
      <c r="AP339" s="77">
        <f t="shared" si="195"/>
        <v>867418</v>
      </c>
      <c r="AQ339" s="77">
        <f t="shared" si="195"/>
        <v>867418</v>
      </c>
      <c r="AR339" s="77">
        <f t="shared" si="195"/>
        <v>0</v>
      </c>
      <c r="AS339" s="77">
        <f t="shared" si="195"/>
        <v>0</v>
      </c>
      <c r="AT339" s="77">
        <f t="shared" si="196"/>
        <v>0</v>
      </c>
      <c r="AU339" s="77">
        <f t="shared" si="196"/>
        <v>0</v>
      </c>
      <c r="AV339" s="77">
        <f t="shared" si="196"/>
        <v>0</v>
      </c>
      <c r="AW339" s="77">
        <f t="shared" si="196"/>
        <v>0</v>
      </c>
      <c r="AX339" s="77">
        <f t="shared" si="196"/>
        <v>867418</v>
      </c>
      <c r="AY339" s="77">
        <f t="shared" si="196"/>
        <v>867418</v>
      </c>
      <c r="AZ339" s="77">
        <f t="shared" si="196"/>
        <v>0</v>
      </c>
      <c r="BA339" s="77">
        <f t="shared" si="196"/>
        <v>0</v>
      </c>
      <c r="BB339" s="103">
        <v>0</v>
      </c>
      <c r="BC339" s="103">
        <v>0</v>
      </c>
    </row>
    <row r="340" spans="1:55" s="11" customFormat="1" ht="30" hidden="1" x14ac:dyDescent="0.25">
      <c r="A340" s="15" t="s">
        <v>358</v>
      </c>
      <c r="B340" s="12">
        <v>52</v>
      </c>
      <c r="C340" s="12">
        <v>0</v>
      </c>
      <c r="D340" s="63" t="s">
        <v>399</v>
      </c>
      <c r="E340" s="12">
        <v>852</v>
      </c>
      <c r="F340" s="63" t="s">
        <v>406</v>
      </c>
      <c r="G340" s="63" t="s">
        <v>330</v>
      </c>
      <c r="H340" s="63" t="s">
        <v>800</v>
      </c>
      <c r="I340" s="63" t="s">
        <v>359</v>
      </c>
      <c r="J340" s="77">
        <f>'3.ВС'!J438</f>
        <v>867418</v>
      </c>
      <c r="K340" s="77">
        <f>'3.ВС'!K438</f>
        <v>867418</v>
      </c>
      <c r="L340" s="77">
        <f>'3.ВС'!L438</f>
        <v>0</v>
      </c>
      <c r="M340" s="77">
        <f>'3.ВС'!M438</f>
        <v>0</v>
      </c>
      <c r="N340" s="77">
        <f>'3.ВС'!N438</f>
        <v>0</v>
      </c>
      <c r="O340" s="77">
        <f>'3.ВС'!O438</f>
        <v>0</v>
      </c>
      <c r="P340" s="77">
        <f>'3.ВС'!P438</f>
        <v>0</v>
      </c>
      <c r="Q340" s="77">
        <f>'3.ВС'!Q438</f>
        <v>0</v>
      </c>
      <c r="R340" s="77">
        <f>'3.ВС'!R438</f>
        <v>867418</v>
      </c>
      <c r="S340" s="77">
        <f>'3.ВС'!S438</f>
        <v>867418</v>
      </c>
      <c r="T340" s="77">
        <f>'3.ВС'!T438</f>
        <v>0</v>
      </c>
      <c r="U340" s="77">
        <f>'3.ВС'!U438</f>
        <v>0</v>
      </c>
      <c r="V340" s="77">
        <f>'3.ВС'!V438</f>
        <v>0</v>
      </c>
      <c r="W340" s="77">
        <f>'3.ВС'!W438</f>
        <v>0</v>
      </c>
      <c r="X340" s="77">
        <f>'3.ВС'!X438</f>
        <v>0</v>
      </c>
      <c r="Y340" s="77">
        <f>'3.ВС'!Y438</f>
        <v>0</v>
      </c>
      <c r="Z340" s="77">
        <f>'3.ВС'!Z438</f>
        <v>867418</v>
      </c>
      <c r="AA340" s="77">
        <f>'3.ВС'!AA438</f>
        <v>867418</v>
      </c>
      <c r="AB340" s="77">
        <f>'3.ВС'!AB438</f>
        <v>0</v>
      </c>
      <c r="AC340" s="77">
        <f>'3.ВС'!AC438</f>
        <v>0</v>
      </c>
      <c r="AD340" s="77">
        <f>'3.ВС'!AD438</f>
        <v>867418</v>
      </c>
      <c r="AE340" s="77">
        <f>'3.ВС'!AE438</f>
        <v>867418</v>
      </c>
      <c r="AF340" s="77">
        <f>'3.ВС'!AF438</f>
        <v>0</v>
      </c>
      <c r="AG340" s="77">
        <f>'3.ВС'!AG438</f>
        <v>0</v>
      </c>
      <c r="AH340" s="77">
        <f>'3.ВС'!AH438</f>
        <v>0</v>
      </c>
      <c r="AI340" s="77">
        <f>'3.ВС'!AI438</f>
        <v>0</v>
      </c>
      <c r="AJ340" s="77">
        <f>'3.ВС'!AJ438</f>
        <v>0</v>
      </c>
      <c r="AK340" s="77">
        <f>'3.ВС'!AK438</f>
        <v>0</v>
      </c>
      <c r="AL340" s="77">
        <f>'3.ВС'!AL438</f>
        <v>867418</v>
      </c>
      <c r="AM340" s="77">
        <f>'3.ВС'!AM438</f>
        <v>867418</v>
      </c>
      <c r="AN340" s="77">
        <f>'3.ВС'!AN438</f>
        <v>0</v>
      </c>
      <c r="AO340" s="77">
        <f>'3.ВС'!AO438</f>
        <v>0</v>
      </c>
      <c r="AP340" s="77">
        <f>'3.ВС'!AP438</f>
        <v>867418</v>
      </c>
      <c r="AQ340" s="77">
        <f>'3.ВС'!AQ438</f>
        <v>867418</v>
      </c>
      <c r="AR340" s="77">
        <f>'3.ВС'!AR438</f>
        <v>0</v>
      </c>
      <c r="AS340" s="77">
        <f>'3.ВС'!AS438</f>
        <v>0</v>
      </c>
      <c r="AT340" s="77">
        <f>'3.ВС'!AT438</f>
        <v>0</v>
      </c>
      <c r="AU340" s="77">
        <f>'3.ВС'!AU438</f>
        <v>0</v>
      </c>
      <c r="AV340" s="77">
        <f>'3.ВС'!AV438</f>
        <v>0</v>
      </c>
      <c r="AW340" s="77">
        <f>'3.ВС'!AW438</f>
        <v>0</v>
      </c>
      <c r="AX340" s="77">
        <f>'3.ВС'!AX438</f>
        <v>867418</v>
      </c>
      <c r="AY340" s="77">
        <f>'3.ВС'!AY438</f>
        <v>867418</v>
      </c>
      <c r="AZ340" s="77">
        <f>'3.ВС'!AZ438</f>
        <v>0</v>
      </c>
      <c r="BA340" s="77">
        <f>'3.ВС'!BA438</f>
        <v>0</v>
      </c>
      <c r="BB340" s="103">
        <v>0</v>
      </c>
      <c r="BC340" s="103">
        <v>0</v>
      </c>
    </row>
    <row r="341" spans="1:55" s="11" customFormat="1" hidden="1" x14ac:dyDescent="0.25">
      <c r="A341" s="148" t="s">
        <v>554</v>
      </c>
      <c r="B341" s="12">
        <v>52</v>
      </c>
      <c r="C341" s="12">
        <v>0</v>
      </c>
      <c r="D341" s="62" t="s">
        <v>399</v>
      </c>
      <c r="E341" s="12">
        <v>852</v>
      </c>
      <c r="F341" s="62" t="s">
        <v>477</v>
      </c>
      <c r="G341" s="62" t="s">
        <v>328</v>
      </c>
      <c r="H341" s="62" t="s">
        <v>801</v>
      </c>
      <c r="I341" s="62"/>
      <c r="J341" s="150">
        <f t="shared" ref="J341:AT342" si="197">J342</f>
        <v>10381100</v>
      </c>
      <c r="K341" s="150">
        <f t="shared" si="197"/>
        <v>0</v>
      </c>
      <c r="L341" s="150">
        <f t="shared" si="197"/>
        <v>10381100</v>
      </c>
      <c r="M341" s="150">
        <f t="shared" si="197"/>
        <v>0</v>
      </c>
      <c r="N341" s="150">
        <f t="shared" si="197"/>
        <v>0</v>
      </c>
      <c r="O341" s="150">
        <f t="shared" si="197"/>
        <v>0</v>
      </c>
      <c r="P341" s="150">
        <f t="shared" si="197"/>
        <v>0</v>
      </c>
      <c r="Q341" s="150">
        <f t="shared" si="197"/>
        <v>0</v>
      </c>
      <c r="R341" s="150">
        <f t="shared" si="197"/>
        <v>10381100</v>
      </c>
      <c r="S341" s="150">
        <f t="shared" si="197"/>
        <v>0</v>
      </c>
      <c r="T341" s="150">
        <f t="shared" si="197"/>
        <v>10381100</v>
      </c>
      <c r="U341" s="150">
        <f t="shared" si="197"/>
        <v>0</v>
      </c>
      <c r="V341" s="150">
        <f t="shared" si="197"/>
        <v>0</v>
      </c>
      <c r="W341" s="150">
        <f t="shared" si="197"/>
        <v>0</v>
      </c>
      <c r="X341" s="150">
        <f t="shared" si="197"/>
        <v>0</v>
      </c>
      <c r="Y341" s="150">
        <f t="shared" si="197"/>
        <v>0</v>
      </c>
      <c r="Z341" s="150">
        <f t="shared" si="197"/>
        <v>10381100</v>
      </c>
      <c r="AA341" s="150">
        <f t="shared" si="197"/>
        <v>0</v>
      </c>
      <c r="AB341" s="150">
        <f t="shared" si="197"/>
        <v>10381100</v>
      </c>
      <c r="AC341" s="150">
        <f t="shared" si="197"/>
        <v>0</v>
      </c>
      <c r="AD341" s="150">
        <f t="shared" si="197"/>
        <v>7414185</v>
      </c>
      <c r="AE341" s="150">
        <f t="shared" si="197"/>
        <v>0</v>
      </c>
      <c r="AF341" s="150">
        <f t="shared" si="197"/>
        <v>7414185</v>
      </c>
      <c r="AG341" s="150">
        <f t="shared" si="197"/>
        <v>0</v>
      </c>
      <c r="AH341" s="150">
        <f t="shared" si="197"/>
        <v>0</v>
      </c>
      <c r="AI341" s="150">
        <f t="shared" si="197"/>
        <v>0</v>
      </c>
      <c r="AJ341" s="150">
        <f t="shared" si="197"/>
        <v>0</v>
      </c>
      <c r="AK341" s="150">
        <f t="shared" si="197"/>
        <v>0</v>
      </c>
      <c r="AL341" s="150">
        <f t="shared" si="197"/>
        <v>7414185</v>
      </c>
      <c r="AM341" s="150">
        <f t="shared" si="197"/>
        <v>0</v>
      </c>
      <c r="AN341" s="150">
        <f t="shared" si="197"/>
        <v>7414185</v>
      </c>
      <c r="AO341" s="150">
        <f t="shared" si="197"/>
        <v>0</v>
      </c>
      <c r="AP341" s="150">
        <f t="shared" si="197"/>
        <v>9005185</v>
      </c>
      <c r="AQ341" s="150">
        <f t="shared" si="197"/>
        <v>0</v>
      </c>
      <c r="AR341" s="150">
        <f t="shared" si="197"/>
        <v>9005185</v>
      </c>
      <c r="AS341" s="150">
        <f t="shared" si="197"/>
        <v>0</v>
      </c>
      <c r="AT341" s="150">
        <f t="shared" si="197"/>
        <v>0</v>
      </c>
      <c r="AU341" s="150">
        <f t="shared" ref="AT341:BA342" si="198">AU342</f>
        <v>0</v>
      </c>
      <c r="AV341" s="150">
        <f t="shared" si="198"/>
        <v>0</v>
      </c>
      <c r="AW341" s="150">
        <f t="shared" si="198"/>
        <v>0</v>
      </c>
      <c r="AX341" s="150">
        <f t="shared" si="198"/>
        <v>9005185</v>
      </c>
      <c r="AY341" s="150">
        <f t="shared" si="198"/>
        <v>0</v>
      </c>
      <c r="AZ341" s="150">
        <f t="shared" si="198"/>
        <v>9005185</v>
      </c>
      <c r="BA341" s="150">
        <f t="shared" si="198"/>
        <v>0</v>
      </c>
      <c r="BB341" s="103">
        <v>0</v>
      </c>
      <c r="BC341" s="103">
        <v>0</v>
      </c>
    </row>
    <row r="342" spans="1:55" s="11" customFormat="1" ht="45" hidden="1" x14ac:dyDescent="0.25">
      <c r="A342" s="27" t="s">
        <v>392</v>
      </c>
      <c r="B342" s="12">
        <v>52</v>
      </c>
      <c r="C342" s="12">
        <v>0</v>
      </c>
      <c r="D342" s="63" t="s">
        <v>399</v>
      </c>
      <c r="E342" s="12">
        <v>852</v>
      </c>
      <c r="F342" s="62" t="s">
        <v>477</v>
      </c>
      <c r="G342" s="62" t="s">
        <v>328</v>
      </c>
      <c r="H342" s="62" t="s">
        <v>801</v>
      </c>
      <c r="I342" s="62" t="s">
        <v>396</v>
      </c>
      <c r="J342" s="77">
        <f t="shared" si="197"/>
        <v>10381100</v>
      </c>
      <c r="K342" s="77">
        <f t="shared" si="197"/>
        <v>0</v>
      </c>
      <c r="L342" s="77">
        <f t="shared" si="197"/>
        <v>10381100</v>
      </c>
      <c r="M342" s="77">
        <f t="shared" si="197"/>
        <v>0</v>
      </c>
      <c r="N342" s="77">
        <f t="shared" si="197"/>
        <v>0</v>
      </c>
      <c r="O342" s="77">
        <f t="shared" si="197"/>
        <v>0</v>
      </c>
      <c r="P342" s="77">
        <f t="shared" si="197"/>
        <v>0</v>
      </c>
      <c r="Q342" s="77">
        <f t="shared" si="197"/>
        <v>0</v>
      </c>
      <c r="R342" s="77">
        <f t="shared" si="197"/>
        <v>10381100</v>
      </c>
      <c r="S342" s="77">
        <f t="shared" si="197"/>
        <v>0</v>
      </c>
      <c r="T342" s="77">
        <f t="shared" si="197"/>
        <v>10381100</v>
      </c>
      <c r="U342" s="77">
        <f t="shared" si="197"/>
        <v>0</v>
      </c>
      <c r="V342" s="77">
        <f t="shared" si="197"/>
        <v>0</v>
      </c>
      <c r="W342" s="77">
        <f t="shared" si="197"/>
        <v>0</v>
      </c>
      <c r="X342" s="77">
        <f t="shared" si="197"/>
        <v>0</v>
      </c>
      <c r="Y342" s="77">
        <f t="shared" si="197"/>
        <v>0</v>
      </c>
      <c r="Z342" s="77">
        <f t="shared" si="197"/>
        <v>10381100</v>
      </c>
      <c r="AA342" s="77">
        <f t="shared" si="197"/>
        <v>0</v>
      </c>
      <c r="AB342" s="77">
        <f t="shared" si="197"/>
        <v>10381100</v>
      </c>
      <c r="AC342" s="77">
        <f t="shared" si="197"/>
        <v>0</v>
      </c>
      <c r="AD342" s="77">
        <f t="shared" si="197"/>
        <v>7414185</v>
      </c>
      <c r="AE342" s="77">
        <f t="shared" si="197"/>
        <v>0</v>
      </c>
      <c r="AF342" s="77">
        <f t="shared" si="197"/>
        <v>7414185</v>
      </c>
      <c r="AG342" s="77">
        <f t="shared" si="197"/>
        <v>0</v>
      </c>
      <c r="AH342" s="77">
        <f t="shared" si="197"/>
        <v>0</v>
      </c>
      <c r="AI342" s="77">
        <f t="shared" si="197"/>
        <v>0</v>
      </c>
      <c r="AJ342" s="77">
        <f t="shared" si="197"/>
        <v>0</v>
      </c>
      <c r="AK342" s="77">
        <f t="shared" si="197"/>
        <v>0</v>
      </c>
      <c r="AL342" s="77">
        <f t="shared" si="197"/>
        <v>7414185</v>
      </c>
      <c r="AM342" s="77">
        <f t="shared" si="197"/>
        <v>0</v>
      </c>
      <c r="AN342" s="77">
        <f t="shared" si="197"/>
        <v>7414185</v>
      </c>
      <c r="AO342" s="77">
        <f t="shared" si="197"/>
        <v>0</v>
      </c>
      <c r="AP342" s="77">
        <f t="shared" si="197"/>
        <v>9005185</v>
      </c>
      <c r="AQ342" s="77">
        <f t="shared" si="197"/>
        <v>0</v>
      </c>
      <c r="AR342" s="77">
        <f t="shared" si="197"/>
        <v>9005185</v>
      </c>
      <c r="AS342" s="77">
        <f t="shared" si="197"/>
        <v>0</v>
      </c>
      <c r="AT342" s="77">
        <f t="shared" si="198"/>
        <v>0</v>
      </c>
      <c r="AU342" s="77">
        <f t="shared" si="198"/>
        <v>0</v>
      </c>
      <c r="AV342" s="77">
        <f t="shared" si="198"/>
        <v>0</v>
      </c>
      <c r="AW342" s="77">
        <f t="shared" si="198"/>
        <v>0</v>
      </c>
      <c r="AX342" s="77">
        <f t="shared" si="198"/>
        <v>9005185</v>
      </c>
      <c r="AY342" s="77">
        <f t="shared" si="198"/>
        <v>0</v>
      </c>
      <c r="AZ342" s="77">
        <f t="shared" si="198"/>
        <v>9005185</v>
      </c>
      <c r="BA342" s="77">
        <f t="shared" si="198"/>
        <v>0</v>
      </c>
      <c r="BB342" s="103">
        <v>0</v>
      </c>
      <c r="BC342" s="103">
        <v>0</v>
      </c>
    </row>
    <row r="343" spans="1:55" s="11" customFormat="1" hidden="1" x14ac:dyDescent="0.25">
      <c r="A343" s="27" t="s">
        <v>393</v>
      </c>
      <c r="B343" s="12">
        <v>52</v>
      </c>
      <c r="C343" s="12">
        <v>0</v>
      </c>
      <c r="D343" s="63" t="s">
        <v>399</v>
      </c>
      <c r="E343" s="12">
        <v>852</v>
      </c>
      <c r="F343" s="63" t="s">
        <v>477</v>
      </c>
      <c r="G343" s="63" t="s">
        <v>328</v>
      </c>
      <c r="H343" s="63" t="s">
        <v>801</v>
      </c>
      <c r="I343" s="63" t="s">
        <v>397</v>
      </c>
      <c r="J343" s="77">
        <f>'3.ВС'!J303</f>
        <v>10381100</v>
      </c>
      <c r="K343" s="77">
        <f>'3.ВС'!K303</f>
        <v>0</v>
      </c>
      <c r="L343" s="77">
        <f>'3.ВС'!L303</f>
        <v>10381100</v>
      </c>
      <c r="M343" s="77">
        <f>'3.ВС'!M303</f>
        <v>0</v>
      </c>
      <c r="N343" s="77">
        <f>'3.ВС'!N303</f>
        <v>0</v>
      </c>
      <c r="O343" s="77">
        <f>'3.ВС'!O303</f>
        <v>0</v>
      </c>
      <c r="P343" s="77">
        <f>'3.ВС'!P303</f>
        <v>0</v>
      </c>
      <c r="Q343" s="77">
        <f>'3.ВС'!Q303</f>
        <v>0</v>
      </c>
      <c r="R343" s="77">
        <f>'3.ВС'!R303</f>
        <v>10381100</v>
      </c>
      <c r="S343" s="77">
        <f>'3.ВС'!S303</f>
        <v>0</v>
      </c>
      <c r="T343" s="77">
        <f>'3.ВС'!T303</f>
        <v>10381100</v>
      </c>
      <c r="U343" s="77">
        <f>'3.ВС'!U303</f>
        <v>0</v>
      </c>
      <c r="V343" s="77">
        <f>'3.ВС'!V303</f>
        <v>0</v>
      </c>
      <c r="W343" s="77">
        <f>'3.ВС'!W303</f>
        <v>0</v>
      </c>
      <c r="X343" s="77">
        <f>'3.ВС'!X303</f>
        <v>0</v>
      </c>
      <c r="Y343" s="77">
        <f>'3.ВС'!Y303</f>
        <v>0</v>
      </c>
      <c r="Z343" s="77">
        <f>'3.ВС'!Z303</f>
        <v>10381100</v>
      </c>
      <c r="AA343" s="77">
        <f>'3.ВС'!AA303</f>
        <v>0</v>
      </c>
      <c r="AB343" s="77">
        <f>'3.ВС'!AB303</f>
        <v>10381100</v>
      </c>
      <c r="AC343" s="77">
        <f>'3.ВС'!AC303</f>
        <v>0</v>
      </c>
      <c r="AD343" s="77">
        <f>'3.ВС'!AD303</f>
        <v>7414185</v>
      </c>
      <c r="AE343" s="77">
        <f>'3.ВС'!AE303</f>
        <v>0</v>
      </c>
      <c r="AF343" s="77">
        <f>'3.ВС'!AF303</f>
        <v>7414185</v>
      </c>
      <c r="AG343" s="77">
        <f>'3.ВС'!AG303</f>
        <v>0</v>
      </c>
      <c r="AH343" s="77">
        <f>'3.ВС'!AH303</f>
        <v>0</v>
      </c>
      <c r="AI343" s="77">
        <f>'3.ВС'!AI303</f>
        <v>0</v>
      </c>
      <c r="AJ343" s="77">
        <f>'3.ВС'!AJ303</f>
        <v>0</v>
      </c>
      <c r="AK343" s="77">
        <f>'3.ВС'!AK303</f>
        <v>0</v>
      </c>
      <c r="AL343" s="77">
        <f>'3.ВС'!AL303</f>
        <v>7414185</v>
      </c>
      <c r="AM343" s="77">
        <f>'3.ВС'!AM303</f>
        <v>0</v>
      </c>
      <c r="AN343" s="77">
        <f>'3.ВС'!AN303</f>
        <v>7414185</v>
      </c>
      <c r="AO343" s="77">
        <f>'3.ВС'!AO303</f>
        <v>0</v>
      </c>
      <c r="AP343" s="77">
        <f>'3.ВС'!AP303</f>
        <v>9005185</v>
      </c>
      <c r="AQ343" s="77">
        <f>'3.ВС'!AQ303</f>
        <v>0</v>
      </c>
      <c r="AR343" s="77">
        <f>'3.ВС'!AR303</f>
        <v>9005185</v>
      </c>
      <c r="AS343" s="77">
        <f>'3.ВС'!AS303</f>
        <v>0</v>
      </c>
      <c r="AT343" s="77">
        <f>'3.ВС'!AT303</f>
        <v>0</v>
      </c>
      <c r="AU343" s="77">
        <f>'3.ВС'!AU303</f>
        <v>0</v>
      </c>
      <c r="AV343" s="77">
        <f>'3.ВС'!AV303</f>
        <v>0</v>
      </c>
      <c r="AW343" s="77">
        <f>'3.ВС'!AW303</f>
        <v>0</v>
      </c>
      <c r="AX343" s="77">
        <f>'3.ВС'!AX303</f>
        <v>9005185</v>
      </c>
      <c r="AY343" s="77">
        <f>'3.ВС'!AY303</f>
        <v>0</v>
      </c>
      <c r="AZ343" s="77">
        <f>'3.ВС'!AZ303</f>
        <v>9005185</v>
      </c>
      <c r="BA343" s="77">
        <f>'3.ВС'!BA303</f>
        <v>0</v>
      </c>
      <c r="BB343" s="103">
        <v>0</v>
      </c>
      <c r="BC343" s="103">
        <v>0</v>
      </c>
    </row>
    <row r="344" spans="1:55" s="11" customFormat="1" hidden="1" x14ac:dyDescent="0.25">
      <c r="A344" s="148" t="s">
        <v>575</v>
      </c>
      <c r="B344" s="12">
        <v>52</v>
      </c>
      <c r="C344" s="12">
        <v>0</v>
      </c>
      <c r="D344" s="62" t="s">
        <v>399</v>
      </c>
      <c r="E344" s="12">
        <v>852</v>
      </c>
      <c r="F344" s="63" t="s">
        <v>477</v>
      </c>
      <c r="G344" s="63" t="s">
        <v>399</v>
      </c>
      <c r="H344" s="63" t="s">
        <v>802</v>
      </c>
      <c r="I344" s="63"/>
      <c r="J344" s="77">
        <f t="shared" ref="J344:AT345" si="199">J345</f>
        <v>22797200</v>
      </c>
      <c r="K344" s="77">
        <f t="shared" si="199"/>
        <v>0</v>
      </c>
      <c r="L344" s="77">
        <f t="shared" si="199"/>
        <v>22797200</v>
      </c>
      <c r="M344" s="77">
        <f t="shared" si="199"/>
        <v>0</v>
      </c>
      <c r="N344" s="77">
        <f t="shared" si="199"/>
        <v>0</v>
      </c>
      <c r="O344" s="77">
        <f t="shared" si="199"/>
        <v>0</v>
      </c>
      <c r="P344" s="77">
        <f t="shared" si="199"/>
        <v>0</v>
      </c>
      <c r="Q344" s="77">
        <f t="shared" si="199"/>
        <v>0</v>
      </c>
      <c r="R344" s="77">
        <f t="shared" si="199"/>
        <v>22797200</v>
      </c>
      <c r="S344" s="77">
        <f t="shared" si="199"/>
        <v>0</v>
      </c>
      <c r="T344" s="77">
        <f t="shared" si="199"/>
        <v>22797200</v>
      </c>
      <c r="U344" s="77">
        <f t="shared" si="199"/>
        <v>0</v>
      </c>
      <c r="V344" s="77">
        <f t="shared" si="199"/>
        <v>0</v>
      </c>
      <c r="W344" s="77">
        <f t="shared" si="199"/>
        <v>0</v>
      </c>
      <c r="X344" s="77">
        <f t="shared" si="199"/>
        <v>0</v>
      </c>
      <c r="Y344" s="77">
        <f t="shared" si="199"/>
        <v>0</v>
      </c>
      <c r="Z344" s="77">
        <f t="shared" si="199"/>
        <v>22797200</v>
      </c>
      <c r="AA344" s="77">
        <f t="shared" si="199"/>
        <v>0</v>
      </c>
      <c r="AB344" s="77">
        <f t="shared" si="199"/>
        <v>22797200</v>
      </c>
      <c r="AC344" s="77">
        <f t="shared" si="199"/>
        <v>0</v>
      </c>
      <c r="AD344" s="77">
        <f t="shared" si="199"/>
        <v>11232300</v>
      </c>
      <c r="AE344" s="77">
        <f t="shared" si="199"/>
        <v>0</v>
      </c>
      <c r="AF344" s="77">
        <f t="shared" si="199"/>
        <v>11232300</v>
      </c>
      <c r="AG344" s="77">
        <f t="shared" si="199"/>
        <v>0</v>
      </c>
      <c r="AH344" s="77">
        <f t="shared" si="199"/>
        <v>0</v>
      </c>
      <c r="AI344" s="77">
        <f t="shared" si="199"/>
        <v>0</v>
      </c>
      <c r="AJ344" s="77">
        <f t="shared" si="199"/>
        <v>0</v>
      </c>
      <c r="AK344" s="77">
        <f t="shared" si="199"/>
        <v>0</v>
      </c>
      <c r="AL344" s="77">
        <f t="shared" si="199"/>
        <v>11232300</v>
      </c>
      <c r="AM344" s="77">
        <f t="shared" si="199"/>
        <v>0</v>
      </c>
      <c r="AN344" s="77">
        <f t="shared" si="199"/>
        <v>11232300</v>
      </c>
      <c r="AO344" s="77">
        <f t="shared" si="199"/>
        <v>0</v>
      </c>
      <c r="AP344" s="77">
        <f t="shared" si="199"/>
        <v>11147300</v>
      </c>
      <c r="AQ344" s="77">
        <f t="shared" si="199"/>
        <v>0</v>
      </c>
      <c r="AR344" s="77">
        <f t="shared" si="199"/>
        <v>11147300</v>
      </c>
      <c r="AS344" s="77">
        <f t="shared" si="199"/>
        <v>0</v>
      </c>
      <c r="AT344" s="77">
        <f t="shared" si="199"/>
        <v>0</v>
      </c>
      <c r="AU344" s="77">
        <f t="shared" ref="AT344:BA345" si="200">AU345</f>
        <v>0</v>
      </c>
      <c r="AV344" s="77">
        <f t="shared" si="200"/>
        <v>0</v>
      </c>
      <c r="AW344" s="77">
        <f t="shared" si="200"/>
        <v>0</v>
      </c>
      <c r="AX344" s="77">
        <f t="shared" si="200"/>
        <v>11147300</v>
      </c>
      <c r="AY344" s="77">
        <f t="shared" si="200"/>
        <v>0</v>
      </c>
      <c r="AZ344" s="77">
        <f t="shared" si="200"/>
        <v>11147300</v>
      </c>
      <c r="BA344" s="77">
        <f t="shared" si="200"/>
        <v>0</v>
      </c>
      <c r="BB344" s="103">
        <v>0</v>
      </c>
      <c r="BC344" s="103">
        <v>0</v>
      </c>
    </row>
    <row r="345" spans="1:55" s="11" customFormat="1" ht="45" hidden="1" x14ac:dyDescent="0.25">
      <c r="A345" s="27" t="s">
        <v>392</v>
      </c>
      <c r="B345" s="12">
        <v>52</v>
      </c>
      <c r="C345" s="12">
        <v>0</v>
      </c>
      <c r="D345" s="63" t="s">
        <v>399</v>
      </c>
      <c r="E345" s="12">
        <v>852</v>
      </c>
      <c r="F345" s="63" t="s">
        <v>477</v>
      </c>
      <c r="G345" s="62" t="s">
        <v>399</v>
      </c>
      <c r="H345" s="63" t="s">
        <v>802</v>
      </c>
      <c r="I345" s="63" t="s">
        <v>396</v>
      </c>
      <c r="J345" s="77">
        <f t="shared" si="199"/>
        <v>22797200</v>
      </c>
      <c r="K345" s="77">
        <f t="shared" si="199"/>
        <v>0</v>
      </c>
      <c r="L345" s="77">
        <f t="shared" si="199"/>
        <v>22797200</v>
      </c>
      <c r="M345" s="77">
        <f t="shared" si="199"/>
        <v>0</v>
      </c>
      <c r="N345" s="77">
        <f t="shared" si="199"/>
        <v>0</v>
      </c>
      <c r="O345" s="77">
        <f t="shared" si="199"/>
        <v>0</v>
      </c>
      <c r="P345" s="77">
        <f t="shared" si="199"/>
        <v>0</v>
      </c>
      <c r="Q345" s="77">
        <f t="shared" si="199"/>
        <v>0</v>
      </c>
      <c r="R345" s="77">
        <f t="shared" si="199"/>
        <v>22797200</v>
      </c>
      <c r="S345" s="77">
        <f t="shared" si="199"/>
        <v>0</v>
      </c>
      <c r="T345" s="77">
        <f t="shared" si="199"/>
        <v>22797200</v>
      </c>
      <c r="U345" s="77">
        <f t="shared" si="199"/>
        <v>0</v>
      </c>
      <c r="V345" s="77">
        <f t="shared" si="199"/>
        <v>0</v>
      </c>
      <c r="W345" s="77">
        <f t="shared" si="199"/>
        <v>0</v>
      </c>
      <c r="X345" s="77">
        <f t="shared" si="199"/>
        <v>0</v>
      </c>
      <c r="Y345" s="77">
        <f t="shared" si="199"/>
        <v>0</v>
      </c>
      <c r="Z345" s="77">
        <f t="shared" si="199"/>
        <v>22797200</v>
      </c>
      <c r="AA345" s="77">
        <f t="shared" si="199"/>
        <v>0</v>
      </c>
      <c r="AB345" s="77">
        <f t="shared" si="199"/>
        <v>22797200</v>
      </c>
      <c r="AC345" s="77">
        <f t="shared" si="199"/>
        <v>0</v>
      </c>
      <c r="AD345" s="77">
        <f t="shared" si="199"/>
        <v>11232300</v>
      </c>
      <c r="AE345" s="77">
        <f t="shared" si="199"/>
        <v>0</v>
      </c>
      <c r="AF345" s="77">
        <f t="shared" si="199"/>
        <v>11232300</v>
      </c>
      <c r="AG345" s="77">
        <f t="shared" si="199"/>
        <v>0</v>
      </c>
      <c r="AH345" s="77">
        <f t="shared" si="199"/>
        <v>0</v>
      </c>
      <c r="AI345" s="77">
        <f t="shared" si="199"/>
        <v>0</v>
      </c>
      <c r="AJ345" s="77">
        <f t="shared" si="199"/>
        <v>0</v>
      </c>
      <c r="AK345" s="77">
        <f t="shared" si="199"/>
        <v>0</v>
      </c>
      <c r="AL345" s="77">
        <f t="shared" si="199"/>
        <v>11232300</v>
      </c>
      <c r="AM345" s="77">
        <f t="shared" si="199"/>
        <v>0</v>
      </c>
      <c r="AN345" s="77">
        <f t="shared" si="199"/>
        <v>11232300</v>
      </c>
      <c r="AO345" s="77">
        <f t="shared" si="199"/>
        <v>0</v>
      </c>
      <c r="AP345" s="77">
        <f t="shared" si="199"/>
        <v>11147300</v>
      </c>
      <c r="AQ345" s="77">
        <f t="shared" si="199"/>
        <v>0</v>
      </c>
      <c r="AR345" s="77">
        <f t="shared" si="199"/>
        <v>11147300</v>
      </c>
      <c r="AS345" s="77">
        <f t="shared" si="199"/>
        <v>0</v>
      </c>
      <c r="AT345" s="77">
        <f t="shared" si="200"/>
        <v>0</v>
      </c>
      <c r="AU345" s="77">
        <f t="shared" si="200"/>
        <v>0</v>
      </c>
      <c r="AV345" s="77">
        <f t="shared" si="200"/>
        <v>0</v>
      </c>
      <c r="AW345" s="77">
        <f t="shared" si="200"/>
        <v>0</v>
      </c>
      <c r="AX345" s="77">
        <f t="shared" si="200"/>
        <v>11147300</v>
      </c>
      <c r="AY345" s="77">
        <f t="shared" si="200"/>
        <v>0</v>
      </c>
      <c r="AZ345" s="77">
        <f t="shared" si="200"/>
        <v>11147300</v>
      </c>
      <c r="BA345" s="77">
        <f t="shared" si="200"/>
        <v>0</v>
      </c>
      <c r="BB345" s="103">
        <v>0</v>
      </c>
      <c r="BC345" s="103">
        <v>0</v>
      </c>
    </row>
    <row r="346" spans="1:55" s="11" customFormat="1" hidden="1" x14ac:dyDescent="0.25">
      <c r="A346" s="27" t="s">
        <v>393</v>
      </c>
      <c r="B346" s="12">
        <v>52</v>
      </c>
      <c r="C346" s="12">
        <v>0</v>
      </c>
      <c r="D346" s="63" t="s">
        <v>399</v>
      </c>
      <c r="E346" s="12">
        <v>852</v>
      </c>
      <c r="F346" s="63" t="s">
        <v>477</v>
      </c>
      <c r="G346" s="62" t="s">
        <v>399</v>
      </c>
      <c r="H346" s="63" t="s">
        <v>802</v>
      </c>
      <c r="I346" s="63" t="s">
        <v>397</v>
      </c>
      <c r="J346" s="77">
        <f>'3.ВС'!J337</f>
        <v>22797200</v>
      </c>
      <c r="K346" s="77">
        <f>'3.ВС'!K337</f>
        <v>0</v>
      </c>
      <c r="L346" s="77">
        <f>'3.ВС'!L337</f>
        <v>22797200</v>
      </c>
      <c r="M346" s="77">
        <f>'3.ВС'!M337</f>
        <v>0</v>
      </c>
      <c r="N346" s="77">
        <f>'3.ВС'!N337</f>
        <v>0</v>
      </c>
      <c r="O346" s="77">
        <f>'3.ВС'!O337</f>
        <v>0</v>
      </c>
      <c r="P346" s="77">
        <f>'3.ВС'!P337</f>
        <v>0</v>
      </c>
      <c r="Q346" s="77">
        <f>'3.ВС'!Q337</f>
        <v>0</v>
      </c>
      <c r="R346" s="77">
        <f>'3.ВС'!R337</f>
        <v>22797200</v>
      </c>
      <c r="S346" s="77">
        <f>'3.ВС'!S337</f>
        <v>0</v>
      </c>
      <c r="T346" s="77">
        <f>'3.ВС'!T337</f>
        <v>22797200</v>
      </c>
      <c r="U346" s="77">
        <f>'3.ВС'!U337</f>
        <v>0</v>
      </c>
      <c r="V346" s="77">
        <f>'3.ВС'!V337</f>
        <v>0</v>
      </c>
      <c r="W346" s="77">
        <f>'3.ВС'!W337</f>
        <v>0</v>
      </c>
      <c r="X346" s="77">
        <f>'3.ВС'!X337</f>
        <v>0</v>
      </c>
      <c r="Y346" s="77">
        <f>'3.ВС'!Y337</f>
        <v>0</v>
      </c>
      <c r="Z346" s="77">
        <f>'3.ВС'!Z337</f>
        <v>22797200</v>
      </c>
      <c r="AA346" s="77">
        <f>'3.ВС'!AA337</f>
        <v>0</v>
      </c>
      <c r="AB346" s="77">
        <f>'3.ВС'!AB337</f>
        <v>22797200</v>
      </c>
      <c r="AC346" s="77">
        <f>'3.ВС'!AC337</f>
        <v>0</v>
      </c>
      <c r="AD346" s="77">
        <f>'3.ВС'!AD337</f>
        <v>11232300</v>
      </c>
      <c r="AE346" s="77">
        <f>'3.ВС'!AE337</f>
        <v>0</v>
      </c>
      <c r="AF346" s="77">
        <f>'3.ВС'!AF337</f>
        <v>11232300</v>
      </c>
      <c r="AG346" s="77">
        <f>'3.ВС'!AG337</f>
        <v>0</v>
      </c>
      <c r="AH346" s="77">
        <f>'3.ВС'!AH337</f>
        <v>0</v>
      </c>
      <c r="AI346" s="77">
        <f>'3.ВС'!AI337</f>
        <v>0</v>
      </c>
      <c r="AJ346" s="77">
        <f>'3.ВС'!AJ337</f>
        <v>0</v>
      </c>
      <c r="AK346" s="77">
        <f>'3.ВС'!AK337</f>
        <v>0</v>
      </c>
      <c r="AL346" s="77">
        <f>'3.ВС'!AL337</f>
        <v>11232300</v>
      </c>
      <c r="AM346" s="77">
        <f>'3.ВС'!AM337</f>
        <v>0</v>
      </c>
      <c r="AN346" s="77">
        <f>'3.ВС'!AN337</f>
        <v>11232300</v>
      </c>
      <c r="AO346" s="77">
        <f>'3.ВС'!AO337</f>
        <v>0</v>
      </c>
      <c r="AP346" s="77">
        <f>'3.ВС'!AP337</f>
        <v>11147300</v>
      </c>
      <c r="AQ346" s="77">
        <f>'3.ВС'!AQ337</f>
        <v>0</v>
      </c>
      <c r="AR346" s="77">
        <f>'3.ВС'!AR337</f>
        <v>11147300</v>
      </c>
      <c r="AS346" s="77">
        <f>'3.ВС'!AS337</f>
        <v>0</v>
      </c>
      <c r="AT346" s="77">
        <f>'3.ВС'!AT337</f>
        <v>0</v>
      </c>
      <c r="AU346" s="77">
        <f>'3.ВС'!AU337</f>
        <v>0</v>
      </c>
      <c r="AV346" s="77">
        <f>'3.ВС'!AV337</f>
        <v>0</v>
      </c>
      <c r="AW346" s="77">
        <f>'3.ВС'!AW337</f>
        <v>0</v>
      </c>
      <c r="AX346" s="77">
        <f>'3.ВС'!AX337</f>
        <v>11147300</v>
      </c>
      <c r="AY346" s="77">
        <f>'3.ВС'!AY337</f>
        <v>0</v>
      </c>
      <c r="AZ346" s="77">
        <f>'3.ВС'!AZ337</f>
        <v>11147300</v>
      </c>
      <c r="BA346" s="77">
        <f>'3.ВС'!BA337</f>
        <v>0</v>
      </c>
      <c r="BB346" s="103">
        <v>0</v>
      </c>
      <c r="BC346" s="103">
        <v>0</v>
      </c>
    </row>
    <row r="347" spans="1:55" s="11" customFormat="1" hidden="1" x14ac:dyDescent="0.25">
      <c r="A347" s="148" t="s">
        <v>481</v>
      </c>
      <c r="B347" s="12">
        <v>52</v>
      </c>
      <c r="C347" s="12">
        <v>0</v>
      </c>
      <c r="D347" s="62" t="s">
        <v>399</v>
      </c>
      <c r="E347" s="12">
        <v>852</v>
      </c>
      <c r="F347" s="62" t="s">
        <v>477</v>
      </c>
      <c r="G347" s="62" t="s">
        <v>399</v>
      </c>
      <c r="H347" s="62" t="s">
        <v>731</v>
      </c>
      <c r="I347" s="63"/>
      <c r="J347" s="77">
        <f t="shared" ref="J347:AT348" si="201">J348</f>
        <v>7012900</v>
      </c>
      <c r="K347" s="77">
        <f t="shared" si="201"/>
        <v>0</v>
      </c>
      <c r="L347" s="77">
        <f t="shared" si="201"/>
        <v>7012900</v>
      </c>
      <c r="M347" s="77">
        <f t="shared" si="201"/>
        <v>0</v>
      </c>
      <c r="N347" s="77">
        <f t="shared" si="201"/>
        <v>87840</v>
      </c>
      <c r="O347" s="77">
        <f t="shared" si="201"/>
        <v>0</v>
      </c>
      <c r="P347" s="77">
        <f t="shared" si="201"/>
        <v>87840</v>
      </c>
      <c r="Q347" s="77">
        <f t="shared" si="201"/>
        <v>0</v>
      </c>
      <c r="R347" s="77">
        <f t="shared" si="201"/>
        <v>7100740</v>
      </c>
      <c r="S347" s="77">
        <f t="shared" si="201"/>
        <v>0</v>
      </c>
      <c r="T347" s="77">
        <f t="shared" si="201"/>
        <v>7100740</v>
      </c>
      <c r="U347" s="77">
        <f t="shared" si="201"/>
        <v>0</v>
      </c>
      <c r="V347" s="77">
        <f t="shared" si="201"/>
        <v>0</v>
      </c>
      <c r="W347" s="77">
        <f t="shared" si="201"/>
        <v>0</v>
      </c>
      <c r="X347" s="77">
        <f t="shared" si="201"/>
        <v>0</v>
      </c>
      <c r="Y347" s="77">
        <f t="shared" si="201"/>
        <v>0</v>
      </c>
      <c r="Z347" s="77">
        <f t="shared" si="201"/>
        <v>7100740</v>
      </c>
      <c r="AA347" s="77">
        <f t="shared" si="201"/>
        <v>0</v>
      </c>
      <c r="AB347" s="77">
        <f t="shared" si="201"/>
        <v>7100740</v>
      </c>
      <c r="AC347" s="77">
        <f t="shared" si="201"/>
        <v>0</v>
      </c>
      <c r="AD347" s="77">
        <f t="shared" si="201"/>
        <v>5998000</v>
      </c>
      <c r="AE347" s="77">
        <f t="shared" si="201"/>
        <v>0</v>
      </c>
      <c r="AF347" s="77">
        <f t="shared" si="201"/>
        <v>5998000</v>
      </c>
      <c r="AG347" s="77">
        <f t="shared" si="201"/>
        <v>0</v>
      </c>
      <c r="AH347" s="77">
        <f t="shared" si="201"/>
        <v>0</v>
      </c>
      <c r="AI347" s="77">
        <f t="shared" si="201"/>
        <v>0</v>
      </c>
      <c r="AJ347" s="77">
        <f t="shared" si="201"/>
        <v>0</v>
      </c>
      <c r="AK347" s="77">
        <f t="shared" si="201"/>
        <v>0</v>
      </c>
      <c r="AL347" s="77">
        <f t="shared" si="201"/>
        <v>5998000</v>
      </c>
      <c r="AM347" s="77">
        <f t="shared" si="201"/>
        <v>0</v>
      </c>
      <c r="AN347" s="77">
        <f t="shared" si="201"/>
        <v>5998000</v>
      </c>
      <c r="AO347" s="77">
        <f t="shared" si="201"/>
        <v>0</v>
      </c>
      <c r="AP347" s="77">
        <f t="shared" si="201"/>
        <v>5998000</v>
      </c>
      <c r="AQ347" s="77">
        <f t="shared" si="201"/>
        <v>0</v>
      </c>
      <c r="AR347" s="77">
        <f t="shared" si="201"/>
        <v>5998000</v>
      </c>
      <c r="AS347" s="77">
        <f t="shared" si="201"/>
        <v>0</v>
      </c>
      <c r="AT347" s="77">
        <f t="shared" si="201"/>
        <v>0</v>
      </c>
      <c r="AU347" s="77">
        <f t="shared" ref="AT347:BA348" si="202">AU348</f>
        <v>0</v>
      </c>
      <c r="AV347" s="77">
        <f t="shared" si="202"/>
        <v>0</v>
      </c>
      <c r="AW347" s="77">
        <f t="shared" si="202"/>
        <v>0</v>
      </c>
      <c r="AX347" s="77">
        <f t="shared" si="202"/>
        <v>5998000</v>
      </c>
      <c r="AY347" s="77">
        <f t="shared" si="202"/>
        <v>0</v>
      </c>
      <c r="AZ347" s="77">
        <f t="shared" si="202"/>
        <v>5998000</v>
      </c>
      <c r="BA347" s="77">
        <f t="shared" si="202"/>
        <v>0</v>
      </c>
      <c r="BB347" s="103">
        <v>0</v>
      </c>
      <c r="BC347" s="103">
        <v>0</v>
      </c>
    </row>
    <row r="348" spans="1:55" s="11" customFormat="1" ht="45" hidden="1" x14ac:dyDescent="0.25">
      <c r="A348" s="27" t="s">
        <v>392</v>
      </c>
      <c r="B348" s="12">
        <v>52</v>
      </c>
      <c r="C348" s="12">
        <v>0</v>
      </c>
      <c r="D348" s="63" t="s">
        <v>399</v>
      </c>
      <c r="E348" s="12">
        <v>852</v>
      </c>
      <c r="F348" s="63" t="s">
        <v>477</v>
      </c>
      <c r="G348" s="62" t="s">
        <v>399</v>
      </c>
      <c r="H348" s="62" t="s">
        <v>731</v>
      </c>
      <c r="I348" s="63" t="s">
        <v>396</v>
      </c>
      <c r="J348" s="77">
        <f t="shared" si="201"/>
        <v>7012900</v>
      </c>
      <c r="K348" s="77">
        <f t="shared" si="201"/>
        <v>0</v>
      </c>
      <c r="L348" s="77">
        <f t="shared" si="201"/>
        <v>7012900</v>
      </c>
      <c r="M348" s="77">
        <f t="shared" si="201"/>
        <v>0</v>
      </c>
      <c r="N348" s="77">
        <f t="shared" si="201"/>
        <v>87840</v>
      </c>
      <c r="O348" s="77">
        <f t="shared" si="201"/>
        <v>0</v>
      </c>
      <c r="P348" s="77">
        <f t="shared" si="201"/>
        <v>87840</v>
      </c>
      <c r="Q348" s="77">
        <f t="shared" si="201"/>
        <v>0</v>
      </c>
      <c r="R348" s="77">
        <f t="shared" si="201"/>
        <v>7100740</v>
      </c>
      <c r="S348" s="77">
        <f t="shared" si="201"/>
        <v>0</v>
      </c>
      <c r="T348" s="77">
        <f t="shared" si="201"/>
        <v>7100740</v>
      </c>
      <c r="U348" s="77">
        <f t="shared" si="201"/>
        <v>0</v>
      </c>
      <c r="V348" s="77">
        <f t="shared" si="201"/>
        <v>0</v>
      </c>
      <c r="W348" s="77">
        <f t="shared" si="201"/>
        <v>0</v>
      </c>
      <c r="X348" s="77">
        <f t="shared" si="201"/>
        <v>0</v>
      </c>
      <c r="Y348" s="77">
        <f t="shared" si="201"/>
        <v>0</v>
      </c>
      <c r="Z348" s="77">
        <f t="shared" si="201"/>
        <v>7100740</v>
      </c>
      <c r="AA348" s="77">
        <f t="shared" si="201"/>
        <v>0</v>
      </c>
      <c r="AB348" s="77">
        <f t="shared" si="201"/>
        <v>7100740</v>
      </c>
      <c r="AC348" s="77">
        <f t="shared" si="201"/>
        <v>0</v>
      </c>
      <c r="AD348" s="77">
        <f t="shared" si="201"/>
        <v>5998000</v>
      </c>
      <c r="AE348" s="77">
        <f t="shared" si="201"/>
        <v>0</v>
      </c>
      <c r="AF348" s="77">
        <f t="shared" si="201"/>
        <v>5998000</v>
      </c>
      <c r="AG348" s="77">
        <f t="shared" si="201"/>
        <v>0</v>
      </c>
      <c r="AH348" s="77">
        <f t="shared" si="201"/>
        <v>0</v>
      </c>
      <c r="AI348" s="77">
        <f t="shared" si="201"/>
        <v>0</v>
      </c>
      <c r="AJ348" s="77">
        <f t="shared" si="201"/>
        <v>0</v>
      </c>
      <c r="AK348" s="77">
        <f t="shared" si="201"/>
        <v>0</v>
      </c>
      <c r="AL348" s="77">
        <f t="shared" si="201"/>
        <v>5998000</v>
      </c>
      <c r="AM348" s="77">
        <f t="shared" si="201"/>
        <v>0</v>
      </c>
      <c r="AN348" s="77">
        <f t="shared" si="201"/>
        <v>5998000</v>
      </c>
      <c r="AO348" s="77">
        <f t="shared" si="201"/>
        <v>0</v>
      </c>
      <c r="AP348" s="77">
        <f t="shared" si="201"/>
        <v>5998000</v>
      </c>
      <c r="AQ348" s="77">
        <f t="shared" si="201"/>
        <v>0</v>
      </c>
      <c r="AR348" s="77">
        <f t="shared" si="201"/>
        <v>5998000</v>
      </c>
      <c r="AS348" s="77">
        <f t="shared" si="201"/>
        <v>0</v>
      </c>
      <c r="AT348" s="77">
        <f t="shared" si="202"/>
        <v>0</v>
      </c>
      <c r="AU348" s="77">
        <f t="shared" si="202"/>
        <v>0</v>
      </c>
      <c r="AV348" s="77">
        <f t="shared" si="202"/>
        <v>0</v>
      </c>
      <c r="AW348" s="77">
        <f t="shared" si="202"/>
        <v>0</v>
      </c>
      <c r="AX348" s="77">
        <f t="shared" si="202"/>
        <v>5998000</v>
      </c>
      <c r="AY348" s="77">
        <f t="shared" si="202"/>
        <v>0</v>
      </c>
      <c r="AZ348" s="77">
        <f t="shared" si="202"/>
        <v>5998000</v>
      </c>
      <c r="BA348" s="77">
        <f t="shared" si="202"/>
        <v>0</v>
      </c>
      <c r="BB348" s="103">
        <v>0</v>
      </c>
      <c r="BC348" s="103">
        <v>0</v>
      </c>
    </row>
    <row r="349" spans="1:55" s="11" customFormat="1" hidden="1" x14ac:dyDescent="0.25">
      <c r="A349" s="27" t="s">
        <v>393</v>
      </c>
      <c r="B349" s="12">
        <v>52</v>
      </c>
      <c r="C349" s="12">
        <v>0</v>
      </c>
      <c r="D349" s="63" t="s">
        <v>399</v>
      </c>
      <c r="E349" s="12">
        <v>852</v>
      </c>
      <c r="F349" s="63" t="s">
        <v>477</v>
      </c>
      <c r="G349" s="62" t="s">
        <v>399</v>
      </c>
      <c r="H349" s="62" t="s">
        <v>731</v>
      </c>
      <c r="I349" s="63" t="s">
        <v>397</v>
      </c>
      <c r="J349" s="77">
        <f>'3.ВС'!J380</f>
        <v>7012900</v>
      </c>
      <c r="K349" s="77">
        <f>'3.ВС'!K380</f>
        <v>0</v>
      </c>
      <c r="L349" s="77">
        <f>'3.ВС'!L380</f>
        <v>7012900</v>
      </c>
      <c r="M349" s="77">
        <f>'3.ВС'!M380</f>
        <v>0</v>
      </c>
      <c r="N349" s="77">
        <f>'3.ВС'!N380</f>
        <v>87840</v>
      </c>
      <c r="O349" s="77">
        <f>'3.ВС'!O380</f>
        <v>0</v>
      </c>
      <c r="P349" s="77">
        <f>'3.ВС'!P380</f>
        <v>87840</v>
      </c>
      <c r="Q349" s="77">
        <f>'3.ВС'!Q380</f>
        <v>0</v>
      </c>
      <c r="R349" s="77">
        <f>'3.ВС'!R380</f>
        <v>7100740</v>
      </c>
      <c r="S349" s="77">
        <f>'3.ВС'!S380</f>
        <v>0</v>
      </c>
      <c r="T349" s="77">
        <f>'3.ВС'!T380</f>
        <v>7100740</v>
      </c>
      <c r="U349" s="77">
        <f>'3.ВС'!U380</f>
        <v>0</v>
      </c>
      <c r="V349" s="77">
        <f>'3.ВС'!V380</f>
        <v>0</v>
      </c>
      <c r="W349" s="77">
        <f>'3.ВС'!W380</f>
        <v>0</v>
      </c>
      <c r="X349" s="77">
        <f>'3.ВС'!X380</f>
        <v>0</v>
      </c>
      <c r="Y349" s="77">
        <f>'3.ВС'!Y380</f>
        <v>0</v>
      </c>
      <c r="Z349" s="77">
        <f>'3.ВС'!Z380</f>
        <v>7100740</v>
      </c>
      <c r="AA349" s="77">
        <f>'3.ВС'!AA380</f>
        <v>0</v>
      </c>
      <c r="AB349" s="77">
        <f>'3.ВС'!AB380</f>
        <v>7100740</v>
      </c>
      <c r="AC349" s="77">
        <f>'3.ВС'!AC380</f>
        <v>0</v>
      </c>
      <c r="AD349" s="77">
        <f>'3.ВС'!AD380</f>
        <v>5998000</v>
      </c>
      <c r="AE349" s="77">
        <f>'3.ВС'!AE380</f>
        <v>0</v>
      </c>
      <c r="AF349" s="77">
        <f>'3.ВС'!AF380</f>
        <v>5998000</v>
      </c>
      <c r="AG349" s="77">
        <f>'3.ВС'!AG380</f>
        <v>0</v>
      </c>
      <c r="AH349" s="77">
        <f>'3.ВС'!AH380</f>
        <v>0</v>
      </c>
      <c r="AI349" s="77">
        <f>'3.ВС'!AI380</f>
        <v>0</v>
      </c>
      <c r="AJ349" s="77">
        <f>'3.ВС'!AJ380</f>
        <v>0</v>
      </c>
      <c r="AK349" s="77">
        <f>'3.ВС'!AK380</f>
        <v>0</v>
      </c>
      <c r="AL349" s="77">
        <f>'3.ВС'!AL380</f>
        <v>5998000</v>
      </c>
      <c r="AM349" s="77">
        <f>'3.ВС'!AM380</f>
        <v>0</v>
      </c>
      <c r="AN349" s="77">
        <f>'3.ВС'!AN380</f>
        <v>5998000</v>
      </c>
      <c r="AO349" s="77">
        <f>'3.ВС'!AO380</f>
        <v>0</v>
      </c>
      <c r="AP349" s="77">
        <f>'3.ВС'!AP380</f>
        <v>5998000</v>
      </c>
      <c r="AQ349" s="77">
        <f>'3.ВС'!AQ380</f>
        <v>0</v>
      </c>
      <c r="AR349" s="77">
        <f>'3.ВС'!AR380</f>
        <v>5998000</v>
      </c>
      <c r="AS349" s="77">
        <f>'3.ВС'!AS380</f>
        <v>0</v>
      </c>
      <c r="AT349" s="77">
        <f>'3.ВС'!AT380</f>
        <v>0</v>
      </c>
      <c r="AU349" s="77">
        <f>'3.ВС'!AU380</f>
        <v>0</v>
      </c>
      <c r="AV349" s="77">
        <f>'3.ВС'!AV380</f>
        <v>0</v>
      </c>
      <c r="AW349" s="77">
        <f>'3.ВС'!AW380</f>
        <v>0</v>
      </c>
      <c r="AX349" s="77">
        <f>'3.ВС'!AX380</f>
        <v>5998000</v>
      </c>
      <c r="AY349" s="77">
        <f>'3.ВС'!AY380</f>
        <v>0</v>
      </c>
      <c r="AZ349" s="77">
        <f>'3.ВС'!AZ380</f>
        <v>5998000</v>
      </c>
      <c r="BA349" s="77">
        <f>'3.ВС'!BA380</f>
        <v>0</v>
      </c>
      <c r="BB349" s="103">
        <v>0</v>
      </c>
      <c r="BC349" s="103">
        <v>0</v>
      </c>
    </row>
    <row r="350" spans="1:55" s="11" customFormat="1" ht="45" hidden="1" x14ac:dyDescent="0.25">
      <c r="A350" s="61" t="s">
        <v>556</v>
      </c>
      <c r="B350" s="12">
        <v>52</v>
      </c>
      <c r="C350" s="12">
        <v>0</v>
      </c>
      <c r="D350" s="62" t="s">
        <v>399</v>
      </c>
      <c r="E350" s="12">
        <v>852</v>
      </c>
      <c r="F350" s="63"/>
      <c r="G350" s="63"/>
      <c r="H350" s="63" t="s">
        <v>803</v>
      </c>
      <c r="I350" s="63"/>
      <c r="J350" s="77">
        <f t="shared" ref="J350:AT351" si="203">J351</f>
        <v>0</v>
      </c>
      <c r="K350" s="77">
        <f t="shared" si="203"/>
        <v>0</v>
      </c>
      <c r="L350" s="77">
        <f t="shared" si="203"/>
        <v>0</v>
      </c>
      <c r="M350" s="77">
        <f t="shared" si="203"/>
        <v>0</v>
      </c>
      <c r="N350" s="77">
        <f t="shared" si="203"/>
        <v>0</v>
      </c>
      <c r="O350" s="77">
        <f t="shared" si="203"/>
        <v>0</v>
      </c>
      <c r="P350" s="77">
        <f t="shared" si="203"/>
        <v>0</v>
      </c>
      <c r="Q350" s="77">
        <f t="shared" si="203"/>
        <v>0</v>
      </c>
      <c r="R350" s="77">
        <f t="shared" si="203"/>
        <v>0</v>
      </c>
      <c r="S350" s="77">
        <f t="shared" si="203"/>
        <v>0</v>
      </c>
      <c r="T350" s="77">
        <f t="shared" si="203"/>
        <v>0</v>
      </c>
      <c r="U350" s="77">
        <f t="shared" si="203"/>
        <v>0</v>
      </c>
      <c r="V350" s="77">
        <f t="shared" si="203"/>
        <v>0</v>
      </c>
      <c r="W350" s="77">
        <f t="shared" si="203"/>
        <v>0</v>
      </c>
      <c r="X350" s="77">
        <f t="shared" si="203"/>
        <v>0</v>
      </c>
      <c r="Y350" s="77">
        <f t="shared" si="203"/>
        <v>0</v>
      </c>
      <c r="Z350" s="77">
        <f t="shared" si="203"/>
        <v>0</v>
      </c>
      <c r="AA350" s="77">
        <f t="shared" si="203"/>
        <v>0</v>
      </c>
      <c r="AB350" s="77">
        <f t="shared" si="203"/>
        <v>0</v>
      </c>
      <c r="AC350" s="77">
        <f t="shared" si="203"/>
        <v>0</v>
      </c>
      <c r="AD350" s="77">
        <f t="shared" si="203"/>
        <v>0</v>
      </c>
      <c r="AE350" s="77">
        <f t="shared" si="203"/>
        <v>0</v>
      </c>
      <c r="AF350" s="77">
        <f t="shared" si="203"/>
        <v>0</v>
      </c>
      <c r="AG350" s="77">
        <f t="shared" si="203"/>
        <v>0</v>
      </c>
      <c r="AH350" s="77">
        <f t="shared" si="203"/>
        <v>0</v>
      </c>
      <c r="AI350" s="77">
        <f t="shared" si="203"/>
        <v>0</v>
      </c>
      <c r="AJ350" s="77">
        <f t="shared" si="203"/>
        <v>0</v>
      </c>
      <c r="AK350" s="77">
        <f t="shared" si="203"/>
        <v>0</v>
      </c>
      <c r="AL350" s="77">
        <f t="shared" si="203"/>
        <v>0</v>
      </c>
      <c r="AM350" s="77">
        <f t="shared" si="203"/>
        <v>0</v>
      </c>
      <c r="AN350" s="77">
        <f t="shared" si="203"/>
        <v>0</v>
      </c>
      <c r="AO350" s="77">
        <f t="shared" si="203"/>
        <v>0</v>
      </c>
      <c r="AP350" s="77">
        <f t="shared" si="203"/>
        <v>0</v>
      </c>
      <c r="AQ350" s="77">
        <f t="shared" si="203"/>
        <v>0</v>
      </c>
      <c r="AR350" s="77">
        <f t="shared" si="203"/>
        <v>0</v>
      </c>
      <c r="AS350" s="77">
        <f t="shared" si="203"/>
        <v>0</v>
      </c>
      <c r="AT350" s="77">
        <f t="shared" si="203"/>
        <v>0</v>
      </c>
      <c r="AU350" s="77">
        <f t="shared" ref="AT350:BA351" si="204">AU351</f>
        <v>0</v>
      </c>
      <c r="AV350" s="77">
        <f t="shared" si="204"/>
        <v>0</v>
      </c>
      <c r="AW350" s="77">
        <f t="shared" si="204"/>
        <v>0</v>
      </c>
      <c r="AX350" s="77">
        <f t="shared" si="204"/>
        <v>0</v>
      </c>
      <c r="AY350" s="77">
        <f t="shared" si="204"/>
        <v>0</v>
      </c>
      <c r="AZ350" s="77">
        <f t="shared" si="204"/>
        <v>0</v>
      </c>
      <c r="BA350" s="77">
        <f t="shared" si="204"/>
        <v>0</v>
      </c>
      <c r="BB350" s="103">
        <v>0</v>
      </c>
      <c r="BC350" s="103">
        <v>0</v>
      </c>
    </row>
    <row r="351" spans="1:55" s="11" customFormat="1" ht="45" hidden="1" x14ac:dyDescent="0.25">
      <c r="A351" s="61" t="s">
        <v>392</v>
      </c>
      <c r="B351" s="12">
        <v>52</v>
      </c>
      <c r="C351" s="12">
        <v>0</v>
      </c>
      <c r="D351" s="63" t="s">
        <v>399</v>
      </c>
      <c r="E351" s="12">
        <v>852</v>
      </c>
      <c r="F351" s="63"/>
      <c r="G351" s="63"/>
      <c r="H351" s="63" t="s">
        <v>803</v>
      </c>
      <c r="I351" s="63" t="s">
        <v>396</v>
      </c>
      <c r="J351" s="77">
        <f t="shared" si="203"/>
        <v>0</v>
      </c>
      <c r="K351" s="77">
        <f t="shared" si="203"/>
        <v>0</v>
      </c>
      <c r="L351" s="77">
        <f t="shared" si="203"/>
        <v>0</v>
      </c>
      <c r="M351" s="77">
        <f t="shared" si="203"/>
        <v>0</v>
      </c>
      <c r="N351" s="77">
        <f t="shared" si="203"/>
        <v>0</v>
      </c>
      <c r="O351" s="77">
        <f t="shared" si="203"/>
        <v>0</v>
      </c>
      <c r="P351" s="77">
        <f t="shared" si="203"/>
        <v>0</v>
      </c>
      <c r="Q351" s="77">
        <f t="shared" si="203"/>
        <v>0</v>
      </c>
      <c r="R351" s="77">
        <f t="shared" si="203"/>
        <v>0</v>
      </c>
      <c r="S351" s="77">
        <f t="shared" si="203"/>
        <v>0</v>
      </c>
      <c r="T351" s="77">
        <f t="shared" si="203"/>
        <v>0</v>
      </c>
      <c r="U351" s="77">
        <f t="shared" si="203"/>
        <v>0</v>
      </c>
      <c r="V351" s="77">
        <f t="shared" si="203"/>
        <v>0</v>
      </c>
      <c r="W351" s="77">
        <f t="shared" si="203"/>
        <v>0</v>
      </c>
      <c r="X351" s="77">
        <f t="shared" si="203"/>
        <v>0</v>
      </c>
      <c r="Y351" s="77">
        <f t="shared" si="203"/>
        <v>0</v>
      </c>
      <c r="Z351" s="77">
        <f t="shared" si="203"/>
        <v>0</v>
      </c>
      <c r="AA351" s="77">
        <f t="shared" si="203"/>
        <v>0</v>
      </c>
      <c r="AB351" s="77">
        <f t="shared" si="203"/>
        <v>0</v>
      </c>
      <c r="AC351" s="77">
        <f t="shared" si="203"/>
        <v>0</v>
      </c>
      <c r="AD351" s="77">
        <f t="shared" si="203"/>
        <v>0</v>
      </c>
      <c r="AE351" s="77">
        <f t="shared" si="203"/>
        <v>0</v>
      </c>
      <c r="AF351" s="77">
        <f t="shared" si="203"/>
        <v>0</v>
      </c>
      <c r="AG351" s="77">
        <f t="shared" si="203"/>
        <v>0</v>
      </c>
      <c r="AH351" s="77">
        <f t="shared" si="203"/>
        <v>0</v>
      </c>
      <c r="AI351" s="77">
        <f t="shared" si="203"/>
        <v>0</v>
      </c>
      <c r="AJ351" s="77">
        <f t="shared" si="203"/>
        <v>0</v>
      </c>
      <c r="AK351" s="77">
        <f t="shared" si="203"/>
        <v>0</v>
      </c>
      <c r="AL351" s="77">
        <f t="shared" si="203"/>
        <v>0</v>
      </c>
      <c r="AM351" s="77">
        <f t="shared" si="203"/>
        <v>0</v>
      </c>
      <c r="AN351" s="77">
        <f t="shared" si="203"/>
        <v>0</v>
      </c>
      <c r="AO351" s="77">
        <f t="shared" si="203"/>
        <v>0</v>
      </c>
      <c r="AP351" s="77">
        <f t="shared" si="203"/>
        <v>0</v>
      </c>
      <c r="AQ351" s="77">
        <f t="shared" si="203"/>
        <v>0</v>
      </c>
      <c r="AR351" s="77">
        <f t="shared" si="203"/>
        <v>0</v>
      </c>
      <c r="AS351" s="77">
        <f t="shared" si="203"/>
        <v>0</v>
      </c>
      <c r="AT351" s="77">
        <f t="shared" si="204"/>
        <v>0</v>
      </c>
      <c r="AU351" s="77">
        <f t="shared" si="204"/>
        <v>0</v>
      </c>
      <c r="AV351" s="77">
        <f t="shared" si="204"/>
        <v>0</v>
      </c>
      <c r="AW351" s="77">
        <f t="shared" si="204"/>
        <v>0</v>
      </c>
      <c r="AX351" s="77">
        <f t="shared" si="204"/>
        <v>0</v>
      </c>
      <c r="AY351" s="77">
        <f t="shared" si="204"/>
        <v>0</v>
      </c>
      <c r="AZ351" s="77">
        <f t="shared" si="204"/>
        <v>0</v>
      </c>
      <c r="BA351" s="77">
        <f t="shared" si="204"/>
        <v>0</v>
      </c>
      <c r="BB351" s="103">
        <v>0</v>
      </c>
      <c r="BC351" s="103">
        <v>0</v>
      </c>
    </row>
    <row r="352" spans="1:55" s="11" customFormat="1" hidden="1" x14ac:dyDescent="0.25">
      <c r="A352" s="61" t="s">
        <v>393</v>
      </c>
      <c r="B352" s="12">
        <v>52</v>
      </c>
      <c r="C352" s="12">
        <v>0</v>
      </c>
      <c r="D352" s="63" t="s">
        <v>399</v>
      </c>
      <c r="E352" s="12">
        <v>852</v>
      </c>
      <c r="F352" s="63"/>
      <c r="G352" s="63"/>
      <c r="H352" s="63" t="s">
        <v>803</v>
      </c>
      <c r="I352" s="63" t="s">
        <v>397</v>
      </c>
      <c r="J352" s="77">
        <f>'3.ВС'!J306+'3.ВС'!J340+'3.ВС'!J383</f>
        <v>0</v>
      </c>
      <c r="K352" s="77">
        <f>'3.ВС'!K306+'3.ВС'!K340+'3.ВС'!K383</f>
        <v>0</v>
      </c>
      <c r="L352" s="77">
        <f>'3.ВС'!L306+'3.ВС'!L340+'3.ВС'!L383</f>
        <v>0</v>
      </c>
      <c r="M352" s="77">
        <f>'3.ВС'!M306+'3.ВС'!M340+'3.ВС'!M383</f>
        <v>0</v>
      </c>
      <c r="N352" s="77">
        <f>'3.ВС'!N306+'3.ВС'!N340+'3.ВС'!N383</f>
        <v>0</v>
      </c>
      <c r="O352" s="77">
        <f>'3.ВС'!O306+'3.ВС'!O340+'3.ВС'!O383</f>
        <v>0</v>
      </c>
      <c r="P352" s="77">
        <f>'3.ВС'!P306+'3.ВС'!P340+'3.ВС'!P383</f>
        <v>0</v>
      </c>
      <c r="Q352" s="77">
        <f>'3.ВС'!Q306+'3.ВС'!Q340+'3.ВС'!Q383</f>
        <v>0</v>
      </c>
      <c r="R352" s="77">
        <f>'3.ВС'!R306+'3.ВС'!R340+'3.ВС'!R383</f>
        <v>0</v>
      </c>
      <c r="S352" s="77">
        <f>'3.ВС'!S306+'3.ВС'!S340+'3.ВС'!S383</f>
        <v>0</v>
      </c>
      <c r="T352" s="77">
        <f>'3.ВС'!T306+'3.ВС'!T340+'3.ВС'!T383</f>
        <v>0</v>
      </c>
      <c r="U352" s="77">
        <f>'3.ВС'!U306+'3.ВС'!U340+'3.ВС'!U383</f>
        <v>0</v>
      </c>
      <c r="V352" s="77">
        <f>'3.ВС'!V306+'3.ВС'!V340+'3.ВС'!V383</f>
        <v>0</v>
      </c>
      <c r="W352" s="77">
        <f>'3.ВС'!W306+'3.ВС'!W340+'3.ВС'!W383</f>
        <v>0</v>
      </c>
      <c r="X352" s="77">
        <f>'3.ВС'!X306+'3.ВС'!X340+'3.ВС'!X383</f>
        <v>0</v>
      </c>
      <c r="Y352" s="77">
        <f>'3.ВС'!Y306+'3.ВС'!Y340+'3.ВС'!Y383</f>
        <v>0</v>
      </c>
      <c r="Z352" s="77">
        <f>'3.ВС'!Z306+'3.ВС'!Z340+'3.ВС'!Z383</f>
        <v>0</v>
      </c>
      <c r="AA352" s="77">
        <f>'3.ВС'!AA306+'3.ВС'!AA340+'3.ВС'!AA383</f>
        <v>0</v>
      </c>
      <c r="AB352" s="77">
        <f>'3.ВС'!AB306+'3.ВС'!AB340+'3.ВС'!AB383</f>
        <v>0</v>
      </c>
      <c r="AC352" s="77">
        <f>'3.ВС'!AC306+'3.ВС'!AC340+'3.ВС'!AC383</f>
        <v>0</v>
      </c>
      <c r="AD352" s="77">
        <f>'3.ВС'!AD306+'3.ВС'!AD340+'3.ВС'!AD383</f>
        <v>0</v>
      </c>
      <c r="AE352" s="77">
        <f>'3.ВС'!AE306+'3.ВС'!AE340+'3.ВС'!AE383</f>
        <v>0</v>
      </c>
      <c r="AF352" s="77">
        <f>'3.ВС'!AF306+'3.ВС'!AF340+'3.ВС'!AF383</f>
        <v>0</v>
      </c>
      <c r="AG352" s="77">
        <f>'3.ВС'!AG306+'3.ВС'!AG340+'3.ВС'!AG383</f>
        <v>0</v>
      </c>
      <c r="AH352" s="77">
        <f>'3.ВС'!AH306+'3.ВС'!AH340+'3.ВС'!AH383</f>
        <v>0</v>
      </c>
      <c r="AI352" s="77">
        <f>'3.ВС'!AI306+'3.ВС'!AI340+'3.ВС'!AI383</f>
        <v>0</v>
      </c>
      <c r="AJ352" s="77">
        <f>'3.ВС'!AJ306+'3.ВС'!AJ340+'3.ВС'!AJ383</f>
        <v>0</v>
      </c>
      <c r="AK352" s="77">
        <f>'3.ВС'!AK306+'3.ВС'!AK340+'3.ВС'!AK383</f>
        <v>0</v>
      </c>
      <c r="AL352" s="77">
        <f>'3.ВС'!AL306+'3.ВС'!AL340+'3.ВС'!AL383</f>
        <v>0</v>
      </c>
      <c r="AM352" s="77">
        <f>'3.ВС'!AM306+'3.ВС'!AM340+'3.ВС'!AM383</f>
        <v>0</v>
      </c>
      <c r="AN352" s="77">
        <f>'3.ВС'!AN306+'3.ВС'!AN340+'3.ВС'!AN383</f>
        <v>0</v>
      </c>
      <c r="AO352" s="77">
        <f>'3.ВС'!AO306+'3.ВС'!AO340+'3.ВС'!AO383</f>
        <v>0</v>
      </c>
      <c r="AP352" s="77">
        <f>'3.ВС'!AP306+'3.ВС'!AP340+'3.ВС'!AP383</f>
        <v>0</v>
      </c>
      <c r="AQ352" s="77">
        <f>'3.ВС'!AQ306+'3.ВС'!AQ340+'3.ВС'!AQ383</f>
        <v>0</v>
      </c>
      <c r="AR352" s="77">
        <f>'3.ВС'!AR306+'3.ВС'!AR340+'3.ВС'!AR383</f>
        <v>0</v>
      </c>
      <c r="AS352" s="77">
        <f>'3.ВС'!AS306+'3.ВС'!AS340+'3.ВС'!AS383</f>
        <v>0</v>
      </c>
      <c r="AT352" s="77">
        <f>'3.ВС'!AT306+'3.ВС'!AT340+'3.ВС'!AT383</f>
        <v>0</v>
      </c>
      <c r="AU352" s="77">
        <f>'3.ВС'!AU306+'3.ВС'!AU340+'3.ВС'!AU383</f>
        <v>0</v>
      </c>
      <c r="AV352" s="77">
        <f>'3.ВС'!AV306+'3.ВС'!AV340+'3.ВС'!AV383</f>
        <v>0</v>
      </c>
      <c r="AW352" s="77">
        <f>'3.ВС'!AW306+'3.ВС'!AW340+'3.ВС'!AW383</f>
        <v>0</v>
      </c>
      <c r="AX352" s="77">
        <f>'3.ВС'!AX306+'3.ВС'!AX340+'3.ВС'!AX383</f>
        <v>0</v>
      </c>
      <c r="AY352" s="77">
        <f>'3.ВС'!AY306+'3.ВС'!AY340+'3.ВС'!AY383</f>
        <v>0</v>
      </c>
      <c r="AZ352" s="77">
        <f>'3.ВС'!AZ306+'3.ВС'!AZ340+'3.ВС'!AZ383</f>
        <v>0</v>
      </c>
      <c r="BA352" s="77">
        <f>'3.ВС'!BA306+'3.ВС'!BA340+'3.ВС'!BA383</f>
        <v>0</v>
      </c>
      <c r="BB352" s="103">
        <v>0</v>
      </c>
      <c r="BC352" s="103">
        <v>0</v>
      </c>
    </row>
    <row r="353" spans="1:55" s="11" customFormat="1" x14ac:dyDescent="0.25">
      <c r="A353" s="148" t="s">
        <v>804</v>
      </c>
      <c r="B353" s="12">
        <v>52</v>
      </c>
      <c r="C353" s="12">
        <v>0</v>
      </c>
      <c r="D353" s="62" t="s">
        <v>399</v>
      </c>
      <c r="E353" s="12">
        <v>852</v>
      </c>
      <c r="F353" s="62" t="s">
        <v>477</v>
      </c>
      <c r="G353" s="63" t="s">
        <v>328</v>
      </c>
      <c r="H353" s="63" t="s">
        <v>732</v>
      </c>
      <c r="I353" s="63"/>
      <c r="J353" s="77">
        <f t="shared" ref="J353:AT354" si="205">J354</f>
        <v>3569794</v>
      </c>
      <c r="K353" s="77">
        <f t="shared" si="205"/>
        <v>0</v>
      </c>
      <c r="L353" s="77">
        <f t="shared" si="205"/>
        <v>3569794</v>
      </c>
      <c r="M353" s="77">
        <f t="shared" si="205"/>
        <v>0</v>
      </c>
      <c r="N353" s="77">
        <f t="shared" si="205"/>
        <v>-1506081.0000000002</v>
      </c>
      <c r="O353" s="77">
        <f t="shared" si="205"/>
        <v>0</v>
      </c>
      <c r="P353" s="77">
        <f t="shared" si="205"/>
        <v>-1506081.0000000002</v>
      </c>
      <c r="Q353" s="77">
        <f t="shared" si="205"/>
        <v>0</v>
      </c>
      <c r="R353" s="77">
        <f t="shared" si="205"/>
        <v>2063712.9999999998</v>
      </c>
      <c r="S353" s="77">
        <f t="shared" si="205"/>
        <v>0</v>
      </c>
      <c r="T353" s="77">
        <f t="shared" si="205"/>
        <v>2063712.9999999998</v>
      </c>
      <c r="U353" s="77">
        <f t="shared" si="205"/>
        <v>0</v>
      </c>
      <c r="V353" s="77">
        <f t="shared" si="205"/>
        <v>1245554</v>
      </c>
      <c r="W353" s="77">
        <f t="shared" si="205"/>
        <v>0</v>
      </c>
      <c r="X353" s="77">
        <f t="shared" si="205"/>
        <v>1245554</v>
      </c>
      <c r="Y353" s="77">
        <f t="shared" si="205"/>
        <v>0</v>
      </c>
      <c r="Z353" s="77">
        <f t="shared" si="205"/>
        <v>3309267</v>
      </c>
      <c r="AA353" s="77">
        <f t="shared" si="205"/>
        <v>0</v>
      </c>
      <c r="AB353" s="77">
        <f t="shared" si="205"/>
        <v>3309267</v>
      </c>
      <c r="AC353" s="77">
        <f t="shared" si="205"/>
        <v>0</v>
      </c>
      <c r="AD353" s="77">
        <f t="shared" si="205"/>
        <v>0</v>
      </c>
      <c r="AE353" s="77">
        <f t="shared" si="205"/>
        <v>0</v>
      </c>
      <c r="AF353" s="77">
        <f t="shared" si="205"/>
        <v>0</v>
      </c>
      <c r="AG353" s="77">
        <f t="shared" si="205"/>
        <v>0</v>
      </c>
      <c r="AH353" s="77">
        <f t="shared" si="205"/>
        <v>0</v>
      </c>
      <c r="AI353" s="77">
        <f t="shared" si="205"/>
        <v>0</v>
      </c>
      <c r="AJ353" s="77">
        <f t="shared" si="205"/>
        <v>0</v>
      </c>
      <c r="AK353" s="77">
        <f t="shared" si="205"/>
        <v>0</v>
      </c>
      <c r="AL353" s="77">
        <f t="shared" si="205"/>
        <v>0</v>
      </c>
      <c r="AM353" s="77">
        <f t="shared" si="205"/>
        <v>0</v>
      </c>
      <c r="AN353" s="77">
        <f t="shared" si="205"/>
        <v>0</v>
      </c>
      <c r="AO353" s="77">
        <f t="shared" si="205"/>
        <v>0</v>
      </c>
      <c r="AP353" s="77">
        <f t="shared" si="205"/>
        <v>0</v>
      </c>
      <c r="AQ353" s="77">
        <f t="shared" si="205"/>
        <v>0</v>
      </c>
      <c r="AR353" s="77">
        <f t="shared" si="205"/>
        <v>0</v>
      </c>
      <c r="AS353" s="77">
        <f t="shared" si="205"/>
        <v>0</v>
      </c>
      <c r="AT353" s="77">
        <f t="shared" si="205"/>
        <v>0</v>
      </c>
      <c r="AU353" s="77">
        <f t="shared" ref="AT353:BA354" si="206">AU354</f>
        <v>0</v>
      </c>
      <c r="AV353" s="77">
        <f t="shared" si="206"/>
        <v>0</v>
      </c>
      <c r="AW353" s="77">
        <f t="shared" si="206"/>
        <v>0</v>
      </c>
      <c r="AX353" s="77">
        <f t="shared" si="206"/>
        <v>0</v>
      </c>
      <c r="AY353" s="77">
        <f t="shared" si="206"/>
        <v>0</v>
      </c>
      <c r="AZ353" s="77">
        <f t="shared" si="206"/>
        <v>0</v>
      </c>
      <c r="BA353" s="77">
        <f t="shared" si="206"/>
        <v>0</v>
      </c>
      <c r="BB353" s="103">
        <v>0</v>
      </c>
      <c r="BC353" s="103">
        <v>0</v>
      </c>
    </row>
    <row r="354" spans="1:55" s="11" customFormat="1" ht="45" x14ac:dyDescent="0.25">
      <c r="A354" s="27" t="s">
        <v>392</v>
      </c>
      <c r="B354" s="12">
        <v>52</v>
      </c>
      <c r="C354" s="12">
        <v>0</v>
      </c>
      <c r="D354" s="63" t="s">
        <v>399</v>
      </c>
      <c r="E354" s="12">
        <v>852</v>
      </c>
      <c r="F354" s="63" t="s">
        <v>477</v>
      </c>
      <c r="G354" s="63" t="s">
        <v>328</v>
      </c>
      <c r="H354" s="63" t="s">
        <v>732</v>
      </c>
      <c r="I354" s="63" t="s">
        <v>396</v>
      </c>
      <c r="J354" s="77">
        <f t="shared" si="205"/>
        <v>3569794</v>
      </c>
      <c r="K354" s="77">
        <f t="shared" si="205"/>
        <v>0</v>
      </c>
      <c r="L354" s="77">
        <f t="shared" si="205"/>
        <v>3569794</v>
      </c>
      <c r="M354" s="77">
        <f t="shared" si="205"/>
        <v>0</v>
      </c>
      <c r="N354" s="77">
        <f t="shared" si="205"/>
        <v>-1506081.0000000002</v>
      </c>
      <c r="O354" s="77">
        <f t="shared" si="205"/>
        <v>0</v>
      </c>
      <c r="P354" s="77">
        <f t="shared" si="205"/>
        <v>-1506081.0000000002</v>
      </c>
      <c r="Q354" s="77">
        <f t="shared" si="205"/>
        <v>0</v>
      </c>
      <c r="R354" s="77">
        <f t="shared" si="205"/>
        <v>2063712.9999999998</v>
      </c>
      <c r="S354" s="77">
        <f t="shared" si="205"/>
        <v>0</v>
      </c>
      <c r="T354" s="77">
        <f t="shared" si="205"/>
        <v>2063712.9999999998</v>
      </c>
      <c r="U354" s="77">
        <f t="shared" si="205"/>
        <v>0</v>
      </c>
      <c r="V354" s="77">
        <f t="shared" si="205"/>
        <v>1245554</v>
      </c>
      <c r="W354" s="77">
        <f t="shared" si="205"/>
        <v>0</v>
      </c>
      <c r="X354" s="77">
        <f t="shared" si="205"/>
        <v>1245554</v>
      </c>
      <c r="Y354" s="77">
        <f t="shared" si="205"/>
        <v>0</v>
      </c>
      <c r="Z354" s="77">
        <f t="shared" si="205"/>
        <v>3309267</v>
      </c>
      <c r="AA354" s="77">
        <f t="shared" si="205"/>
        <v>0</v>
      </c>
      <c r="AB354" s="77">
        <f t="shared" si="205"/>
        <v>3309267</v>
      </c>
      <c r="AC354" s="77">
        <f t="shared" si="205"/>
        <v>0</v>
      </c>
      <c r="AD354" s="77">
        <f t="shared" si="205"/>
        <v>0</v>
      </c>
      <c r="AE354" s="77">
        <f t="shared" si="205"/>
        <v>0</v>
      </c>
      <c r="AF354" s="77">
        <f t="shared" si="205"/>
        <v>0</v>
      </c>
      <c r="AG354" s="77">
        <f t="shared" si="205"/>
        <v>0</v>
      </c>
      <c r="AH354" s="77">
        <f t="shared" si="205"/>
        <v>0</v>
      </c>
      <c r="AI354" s="77">
        <f t="shared" si="205"/>
        <v>0</v>
      </c>
      <c r="AJ354" s="77">
        <f t="shared" si="205"/>
        <v>0</v>
      </c>
      <c r="AK354" s="77">
        <f t="shared" si="205"/>
        <v>0</v>
      </c>
      <c r="AL354" s="77">
        <f t="shared" si="205"/>
        <v>0</v>
      </c>
      <c r="AM354" s="77">
        <f t="shared" si="205"/>
        <v>0</v>
      </c>
      <c r="AN354" s="77">
        <f t="shared" si="205"/>
        <v>0</v>
      </c>
      <c r="AO354" s="77">
        <f t="shared" si="205"/>
        <v>0</v>
      </c>
      <c r="AP354" s="77">
        <f t="shared" si="205"/>
        <v>0</v>
      </c>
      <c r="AQ354" s="77">
        <f t="shared" si="205"/>
        <v>0</v>
      </c>
      <c r="AR354" s="77">
        <f t="shared" si="205"/>
        <v>0</v>
      </c>
      <c r="AS354" s="77">
        <f t="shared" si="205"/>
        <v>0</v>
      </c>
      <c r="AT354" s="77">
        <f t="shared" si="206"/>
        <v>0</v>
      </c>
      <c r="AU354" s="77">
        <f t="shared" si="206"/>
        <v>0</v>
      </c>
      <c r="AV354" s="77">
        <f t="shared" si="206"/>
        <v>0</v>
      </c>
      <c r="AW354" s="77">
        <f t="shared" si="206"/>
        <v>0</v>
      </c>
      <c r="AX354" s="77">
        <f t="shared" si="206"/>
        <v>0</v>
      </c>
      <c r="AY354" s="77">
        <f t="shared" si="206"/>
        <v>0</v>
      </c>
      <c r="AZ354" s="77">
        <f t="shared" si="206"/>
        <v>0</v>
      </c>
      <c r="BA354" s="77">
        <f t="shared" si="206"/>
        <v>0</v>
      </c>
      <c r="BB354" s="103">
        <v>0</v>
      </c>
      <c r="BC354" s="103">
        <v>0</v>
      </c>
    </row>
    <row r="355" spans="1:55" s="11" customFormat="1" x14ac:dyDescent="0.25">
      <c r="A355" s="27" t="s">
        <v>393</v>
      </c>
      <c r="B355" s="12">
        <v>52</v>
      </c>
      <c r="C355" s="12">
        <v>0</v>
      </c>
      <c r="D355" s="63" t="s">
        <v>399</v>
      </c>
      <c r="E355" s="12">
        <v>852</v>
      </c>
      <c r="F355" s="63" t="s">
        <v>477</v>
      </c>
      <c r="G355" s="63" t="s">
        <v>328</v>
      </c>
      <c r="H355" s="63" t="s">
        <v>732</v>
      </c>
      <c r="I355" s="63" t="s">
        <v>397</v>
      </c>
      <c r="J355" s="77">
        <f>'3.ВС'!J309+'3.ВС'!J343+'3.ВС'!J386</f>
        <v>3569794</v>
      </c>
      <c r="K355" s="77">
        <f>'3.ВС'!K309+'3.ВС'!K343+'3.ВС'!K386</f>
        <v>0</v>
      </c>
      <c r="L355" s="77">
        <f>'3.ВС'!L309+'3.ВС'!L343+'3.ВС'!L386</f>
        <v>3569794</v>
      </c>
      <c r="M355" s="77">
        <f>'3.ВС'!M309+'3.ВС'!M343+'3.ВС'!M386</f>
        <v>0</v>
      </c>
      <c r="N355" s="77">
        <f>'3.ВС'!N309+'3.ВС'!N343+'3.ВС'!N386</f>
        <v>-1506081.0000000002</v>
      </c>
      <c r="O355" s="77">
        <f>'3.ВС'!O309+'3.ВС'!O343+'3.ВС'!O386</f>
        <v>0</v>
      </c>
      <c r="P355" s="77">
        <f>'3.ВС'!P309+'3.ВС'!P343+'3.ВС'!P386</f>
        <v>-1506081.0000000002</v>
      </c>
      <c r="Q355" s="77">
        <f>'3.ВС'!Q309+'3.ВС'!Q343+'3.ВС'!Q386</f>
        <v>0</v>
      </c>
      <c r="R355" s="77">
        <f>'3.ВС'!R309+'3.ВС'!R343+'3.ВС'!R386</f>
        <v>2063712.9999999998</v>
      </c>
      <c r="S355" s="77">
        <f>'3.ВС'!S309+'3.ВС'!S343+'3.ВС'!S386</f>
        <v>0</v>
      </c>
      <c r="T355" s="77">
        <f>'3.ВС'!T309+'3.ВС'!T343+'3.ВС'!T386</f>
        <v>2063712.9999999998</v>
      </c>
      <c r="U355" s="77">
        <f>'3.ВС'!U309+'3.ВС'!U343+'3.ВС'!U386</f>
        <v>0</v>
      </c>
      <c r="V355" s="77">
        <f>'3.ВС'!V309+'3.ВС'!V343+'3.ВС'!V386</f>
        <v>1245554</v>
      </c>
      <c r="W355" s="77">
        <f>'3.ВС'!W309+'3.ВС'!W343+'3.ВС'!W386</f>
        <v>0</v>
      </c>
      <c r="X355" s="77">
        <f>'3.ВС'!X309+'3.ВС'!X343+'3.ВС'!X386</f>
        <v>1245554</v>
      </c>
      <c r="Y355" s="77">
        <f>'3.ВС'!Y309+'3.ВС'!Y343+'3.ВС'!Y386</f>
        <v>0</v>
      </c>
      <c r="Z355" s="77">
        <f>'3.ВС'!Z309+'3.ВС'!Z343+'3.ВС'!Z386</f>
        <v>3309267</v>
      </c>
      <c r="AA355" s="77">
        <f>'3.ВС'!AA309+'3.ВС'!AA343+'3.ВС'!AA386</f>
        <v>0</v>
      </c>
      <c r="AB355" s="77">
        <f>'3.ВС'!AB309+'3.ВС'!AB343+'3.ВС'!AB386</f>
        <v>3309267</v>
      </c>
      <c r="AC355" s="77">
        <f>'3.ВС'!AC309+'3.ВС'!AC343+'3.ВС'!AC386</f>
        <v>0</v>
      </c>
      <c r="AD355" s="77">
        <f>'3.ВС'!AD309+'3.ВС'!AD343+'3.ВС'!AD386</f>
        <v>0</v>
      </c>
      <c r="AE355" s="77">
        <f>'3.ВС'!AE309+'3.ВС'!AE343+'3.ВС'!AE386</f>
        <v>0</v>
      </c>
      <c r="AF355" s="77">
        <f>'3.ВС'!AF309+'3.ВС'!AF343+'3.ВС'!AF386</f>
        <v>0</v>
      </c>
      <c r="AG355" s="77">
        <f>'3.ВС'!AG309+'3.ВС'!AG343+'3.ВС'!AG386</f>
        <v>0</v>
      </c>
      <c r="AH355" s="77">
        <f>'3.ВС'!AH309+'3.ВС'!AH343+'3.ВС'!AH386</f>
        <v>0</v>
      </c>
      <c r="AI355" s="77">
        <f>'3.ВС'!AI309+'3.ВС'!AI343+'3.ВС'!AI386</f>
        <v>0</v>
      </c>
      <c r="AJ355" s="77">
        <f>'3.ВС'!AJ309+'3.ВС'!AJ343+'3.ВС'!AJ386</f>
        <v>0</v>
      </c>
      <c r="AK355" s="77">
        <f>'3.ВС'!AK309+'3.ВС'!AK343+'3.ВС'!AK386</f>
        <v>0</v>
      </c>
      <c r="AL355" s="77">
        <f>'3.ВС'!AL309+'3.ВС'!AL343+'3.ВС'!AL386</f>
        <v>0</v>
      </c>
      <c r="AM355" s="77">
        <f>'3.ВС'!AM309+'3.ВС'!AM343+'3.ВС'!AM386</f>
        <v>0</v>
      </c>
      <c r="AN355" s="77">
        <f>'3.ВС'!AN309+'3.ВС'!AN343+'3.ВС'!AN386</f>
        <v>0</v>
      </c>
      <c r="AO355" s="77">
        <f>'3.ВС'!AO309+'3.ВС'!AO343+'3.ВС'!AO386</f>
        <v>0</v>
      </c>
      <c r="AP355" s="77">
        <f>'3.ВС'!AP309+'3.ВС'!AP343+'3.ВС'!AP386</f>
        <v>0</v>
      </c>
      <c r="AQ355" s="77">
        <f>'3.ВС'!AQ309+'3.ВС'!AQ343+'3.ВС'!AQ386</f>
        <v>0</v>
      </c>
      <c r="AR355" s="77">
        <f>'3.ВС'!AR309+'3.ВС'!AR343+'3.ВС'!AR386</f>
        <v>0</v>
      </c>
      <c r="AS355" s="77">
        <f>'3.ВС'!AS309+'3.ВС'!AS343+'3.ВС'!AS386</f>
        <v>0</v>
      </c>
      <c r="AT355" s="77">
        <f>'3.ВС'!AT309+'3.ВС'!AT343+'3.ВС'!AT386</f>
        <v>0</v>
      </c>
      <c r="AU355" s="77">
        <f>'3.ВС'!AU309+'3.ВС'!AU343+'3.ВС'!AU386</f>
        <v>0</v>
      </c>
      <c r="AV355" s="77">
        <f>'3.ВС'!AV309+'3.ВС'!AV343+'3.ВС'!AV386</f>
        <v>0</v>
      </c>
      <c r="AW355" s="77">
        <f>'3.ВС'!AW309+'3.ВС'!AW343+'3.ВС'!AW386</f>
        <v>0</v>
      </c>
      <c r="AX355" s="77">
        <f>'3.ВС'!AX309+'3.ВС'!AX343+'3.ВС'!AX386</f>
        <v>0</v>
      </c>
      <c r="AY355" s="77">
        <f>'3.ВС'!AY309+'3.ВС'!AY343+'3.ВС'!AY386</f>
        <v>0</v>
      </c>
      <c r="AZ355" s="77">
        <f>'3.ВС'!AZ309+'3.ВС'!AZ343+'3.ВС'!AZ386</f>
        <v>0</v>
      </c>
      <c r="BA355" s="77">
        <f>'3.ВС'!BA309+'3.ВС'!BA343+'3.ВС'!BA386</f>
        <v>0</v>
      </c>
      <c r="BB355" s="103">
        <v>0</v>
      </c>
      <c r="BC355" s="103">
        <v>0</v>
      </c>
    </row>
    <row r="356" spans="1:55" s="11" customFormat="1" ht="30" hidden="1" x14ac:dyDescent="0.25">
      <c r="A356" s="148" t="s">
        <v>559</v>
      </c>
      <c r="B356" s="12">
        <v>52</v>
      </c>
      <c r="C356" s="12">
        <v>0</v>
      </c>
      <c r="D356" s="62" t="s">
        <v>399</v>
      </c>
      <c r="E356" s="12">
        <v>852</v>
      </c>
      <c r="F356" s="63" t="s">
        <v>477</v>
      </c>
      <c r="G356" s="63" t="s">
        <v>399</v>
      </c>
      <c r="H356" s="63" t="s">
        <v>805</v>
      </c>
      <c r="I356" s="63"/>
      <c r="J356" s="77">
        <f t="shared" ref="J356:AT366" si="207">J357</f>
        <v>0</v>
      </c>
      <c r="K356" s="77">
        <f t="shared" si="207"/>
        <v>0</v>
      </c>
      <c r="L356" s="77">
        <f t="shared" si="207"/>
        <v>0</v>
      </c>
      <c r="M356" s="77">
        <f t="shared" si="207"/>
        <v>0</v>
      </c>
      <c r="N356" s="77">
        <f t="shared" si="207"/>
        <v>0</v>
      </c>
      <c r="O356" s="77">
        <f t="shared" si="207"/>
        <v>0</v>
      </c>
      <c r="P356" s="77">
        <f t="shared" si="207"/>
        <v>0</v>
      </c>
      <c r="Q356" s="77">
        <f t="shared" si="207"/>
        <v>0</v>
      </c>
      <c r="R356" s="77">
        <f t="shared" si="207"/>
        <v>0</v>
      </c>
      <c r="S356" s="77">
        <f t="shared" si="207"/>
        <v>0</v>
      </c>
      <c r="T356" s="77">
        <f t="shared" si="207"/>
        <v>0</v>
      </c>
      <c r="U356" s="77">
        <f t="shared" si="207"/>
        <v>0</v>
      </c>
      <c r="V356" s="77">
        <f t="shared" si="207"/>
        <v>0</v>
      </c>
      <c r="W356" s="77">
        <f t="shared" si="207"/>
        <v>0</v>
      </c>
      <c r="X356" s="77">
        <f t="shared" si="207"/>
        <v>0</v>
      </c>
      <c r="Y356" s="77">
        <f t="shared" si="207"/>
        <v>0</v>
      </c>
      <c r="Z356" s="77">
        <f t="shared" si="207"/>
        <v>0</v>
      </c>
      <c r="AA356" s="77">
        <f t="shared" si="207"/>
        <v>0</v>
      </c>
      <c r="AB356" s="77">
        <f t="shared" si="207"/>
        <v>0</v>
      </c>
      <c r="AC356" s="77">
        <f t="shared" si="207"/>
        <v>0</v>
      </c>
      <c r="AD356" s="77">
        <f t="shared" si="207"/>
        <v>0</v>
      </c>
      <c r="AE356" s="77">
        <f t="shared" si="207"/>
        <v>0</v>
      </c>
      <c r="AF356" s="77">
        <f t="shared" si="207"/>
        <v>0</v>
      </c>
      <c r="AG356" s="77">
        <f t="shared" si="207"/>
        <v>0</v>
      </c>
      <c r="AH356" s="77">
        <f t="shared" si="207"/>
        <v>0</v>
      </c>
      <c r="AI356" s="77">
        <f t="shared" si="207"/>
        <v>0</v>
      </c>
      <c r="AJ356" s="77">
        <f t="shared" si="207"/>
        <v>0</v>
      </c>
      <c r="AK356" s="77">
        <f t="shared" si="207"/>
        <v>0</v>
      </c>
      <c r="AL356" s="77">
        <f t="shared" si="207"/>
        <v>0</v>
      </c>
      <c r="AM356" s="77">
        <f t="shared" si="207"/>
        <v>0</v>
      </c>
      <c r="AN356" s="77">
        <f t="shared" si="207"/>
        <v>0</v>
      </c>
      <c r="AO356" s="77">
        <f t="shared" si="207"/>
        <v>0</v>
      </c>
      <c r="AP356" s="77">
        <f t="shared" si="207"/>
        <v>0</v>
      </c>
      <c r="AQ356" s="77">
        <f t="shared" si="207"/>
        <v>0</v>
      </c>
      <c r="AR356" s="77">
        <f t="shared" si="207"/>
        <v>0</v>
      </c>
      <c r="AS356" s="77">
        <f t="shared" si="207"/>
        <v>0</v>
      </c>
      <c r="AT356" s="77">
        <f t="shared" si="207"/>
        <v>0</v>
      </c>
      <c r="AU356" s="77">
        <f t="shared" ref="AT356:BA366" si="208">AU357</f>
        <v>0</v>
      </c>
      <c r="AV356" s="77">
        <f t="shared" si="208"/>
        <v>0</v>
      </c>
      <c r="AW356" s="77">
        <f t="shared" si="208"/>
        <v>0</v>
      </c>
      <c r="AX356" s="77">
        <f t="shared" si="208"/>
        <v>0</v>
      </c>
      <c r="AY356" s="77">
        <f t="shared" si="208"/>
        <v>0</v>
      </c>
      <c r="AZ356" s="77">
        <f t="shared" si="208"/>
        <v>0</v>
      </c>
      <c r="BA356" s="77">
        <f t="shared" si="208"/>
        <v>0</v>
      </c>
      <c r="BB356" s="103">
        <v>0</v>
      </c>
      <c r="BC356" s="103">
        <v>0</v>
      </c>
    </row>
    <row r="357" spans="1:55" s="11" customFormat="1" ht="45" hidden="1" x14ac:dyDescent="0.25">
      <c r="A357" s="27" t="s">
        <v>392</v>
      </c>
      <c r="B357" s="12">
        <v>52</v>
      </c>
      <c r="C357" s="12">
        <v>0</v>
      </c>
      <c r="D357" s="63" t="s">
        <v>399</v>
      </c>
      <c r="E357" s="12">
        <v>852</v>
      </c>
      <c r="F357" s="63" t="s">
        <v>477</v>
      </c>
      <c r="G357" s="62" t="s">
        <v>399</v>
      </c>
      <c r="H357" s="63" t="s">
        <v>805</v>
      </c>
      <c r="I357" s="63" t="s">
        <v>396</v>
      </c>
      <c r="J357" s="77">
        <f t="shared" si="207"/>
        <v>0</v>
      </c>
      <c r="K357" s="77">
        <f t="shared" si="207"/>
        <v>0</v>
      </c>
      <c r="L357" s="77">
        <f t="shared" si="207"/>
        <v>0</v>
      </c>
      <c r="M357" s="77">
        <f t="shared" si="207"/>
        <v>0</v>
      </c>
      <c r="N357" s="77">
        <f t="shared" si="207"/>
        <v>0</v>
      </c>
      <c r="O357" s="77">
        <f t="shared" si="207"/>
        <v>0</v>
      </c>
      <c r="P357" s="77">
        <f t="shared" si="207"/>
        <v>0</v>
      </c>
      <c r="Q357" s="77">
        <f t="shared" si="207"/>
        <v>0</v>
      </c>
      <c r="R357" s="77">
        <f t="shared" si="207"/>
        <v>0</v>
      </c>
      <c r="S357" s="77">
        <f t="shared" si="207"/>
        <v>0</v>
      </c>
      <c r="T357" s="77">
        <f t="shared" si="207"/>
        <v>0</v>
      </c>
      <c r="U357" s="77">
        <f t="shared" si="207"/>
        <v>0</v>
      </c>
      <c r="V357" s="77">
        <f t="shared" si="207"/>
        <v>0</v>
      </c>
      <c r="W357" s="77">
        <f t="shared" si="207"/>
        <v>0</v>
      </c>
      <c r="X357" s="77">
        <f t="shared" si="207"/>
        <v>0</v>
      </c>
      <c r="Y357" s="77">
        <f t="shared" si="207"/>
        <v>0</v>
      </c>
      <c r="Z357" s="77">
        <f t="shared" si="207"/>
        <v>0</v>
      </c>
      <c r="AA357" s="77">
        <f t="shared" si="207"/>
        <v>0</v>
      </c>
      <c r="AB357" s="77">
        <f t="shared" si="207"/>
        <v>0</v>
      </c>
      <c r="AC357" s="77">
        <f t="shared" si="207"/>
        <v>0</v>
      </c>
      <c r="AD357" s="77">
        <f t="shared" si="207"/>
        <v>0</v>
      </c>
      <c r="AE357" s="77">
        <f t="shared" si="207"/>
        <v>0</v>
      </c>
      <c r="AF357" s="77">
        <f t="shared" si="207"/>
        <v>0</v>
      </c>
      <c r="AG357" s="77">
        <f t="shared" si="207"/>
        <v>0</v>
      </c>
      <c r="AH357" s="77">
        <f t="shared" si="207"/>
        <v>0</v>
      </c>
      <c r="AI357" s="77">
        <f t="shared" si="207"/>
        <v>0</v>
      </c>
      <c r="AJ357" s="77">
        <f t="shared" si="207"/>
        <v>0</v>
      </c>
      <c r="AK357" s="77">
        <f t="shared" si="207"/>
        <v>0</v>
      </c>
      <c r="AL357" s="77">
        <f t="shared" si="207"/>
        <v>0</v>
      </c>
      <c r="AM357" s="77">
        <f t="shared" si="207"/>
        <v>0</v>
      </c>
      <c r="AN357" s="77">
        <f t="shared" si="207"/>
        <v>0</v>
      </c>
      <c r="AO357" s="77">
        <f t="shared" si="207"/>
        <v>0</v>
      </c>
      <c r="AP357" s="77">
        <f t="shared" si="207"/>
        <v>0</v>
      </c>
      <c r="AQ357" s="77">
        <f t="shared" si="207"/>
        <v>0</v>
      </c>
      <c r="AR357" s="77">
        <f t="shared" si="207"/>
        <v>0</v>
      </c>
      <c r="AS357" s="77">
        <f t="shared" si="207"/>
        <v>0</v>
      </c>
      <c r="AT357" s="77">
        <f t="shared" si="208"/>
        <v>0</v>
      </c>
      <c r="AU357" s="77">
        <f t="shared" si="208"/>
        <v>0</v>
      </c>
      <c r="AV357" s="77">
        <f t="shared" si="208"/>
        <v>0</v>
      </c>
      <c r="AW357" s="77">
        <f t="shared" si="208"/>
        <v>0</v>
      </c>
      <c r="AX357" s="77">
        <f t="shared" si="208"/>
        <v>0</v>
      </c>
      <c r="AY357" s="77">
        <f t="shared" si="208"/>
        <v>0</v>
      </c>
      <c r="AZ357" s="77">
        <f t="shared" si="208"/>
        <v>0</v>
      </c>
      <c r="BA357" s="77">
        <f t="shared" si="208"/>
        <v>0</v>
      </c>
      <c r="BB357" s="103">
        <v>0</v>
      </c>
      <c r="BC357" s="103">
        <v>0</v>
      </c>
    </row>
    <row r="358" spans="1:55" s="11" customFormat="1" hidden="1" x14ac:dyDescent="0.25">
      <c r="A358" s="27" t="s">
        <v>393</v>
      </c>
      <c r="B358" s="12">
        <v>52</v>
      </c>
      <c r="C358" s="12">
        <v>0</v>
      </c>
      <c r="D358" s="63" t="s">
        <v>399</v>
      </c>
      <c r="E358" s="12">
        <v>852</v>
      </c>
      <c r="F358" s="63" t="s">
        <v>477</v>
      </c>
      <c r="G358" s="62" t="s">
        <v>399</v>
      </c>
      <c r="H358" s="63" t="s">
        <v>805</v>
      </c>
      <c r="I358" s="63" t="s">
        <v>397</v>
      </c>
      <c r="J358" s="77">
        <f>'3.ВС'!J312+'3.ВС'!J346</f>
        <v>0</v>
      </c>
      <c r="K358" s="77">
        <f>'3.ВС'!K312+'3.ВС'!K346</f>
        <v>0</v>
      </c>
      <c r="L358" s="77">
        <f>'3.ВС'!L312+'3.ВС'!L346</f>
        <v>0</v>
      </c>
      <c r="M358" s="77">
        <f>'3.ВС'!M312+'3.ВС'!M346</f>
        <v>0</v>
      </c>
      <c r="N358" s="77">
        <f>'3.ВС'!N312+'3.ВС'!N346</f>
        <v>0</v>
      </c>
      <c r="O358" s="77">
        <f>'3.ВС'!O312+'3.ВС'!O346</f>
        <v>0</v>
      </c>
      <c r="P358" s="77">
        <f>'3.ВС'!P312+'3.ВС'!P346</f>
        <v>0</v>
      </c>
      <c r="Q358" s="77">
        <f>'3.ВС'!Q312+'3.ВС'!Q346</f>
        <v>0</v>
      </c>
      <c r="R358" s="77">
        <f>'3.ВС'!R312+'3.ВС'!R346</f>
        <v>0</v>
      </c>
      <c r="S358" s="77">
        <f>'3.ВС'!S312+'3.ВС'!S346</f>
        <v>0</v>
      </c>
      <c r="T358" s="77">
        <f>'3.ВС'!T312+'3.ВС'!T346</f>
        <v>0</v>
      </c>
      <c r="U358" s="77">
        <f>'3.ВС'!U312+'3.ВС'!U346</f>
        <v>0</v>
      </c>
      <c r="V358" s="77">
        <f>'3.ВС'!V312+'3.ВС'!V346</f>
        <v>0</v>
      </c>
      <c r="W358" s="77">
        <f>'3.ВС'!W312+'3.ВС'!W346</f>
        <v>0</v>
      </c>
      <c r="X358" s="77">
        <f>'3.ВС'!X312+'3.ВС'!X346</f>
        <v>0</v>
      </c>
      <c r="Y358" s="77">
        <f>'3.ВС'!Y312+'3.ВС'!Y346</f>
        <v>0</v>
      </c>
      <c r="Z358" s="77">
        <f>'3.ВС'!Z312+'3.ВС'!Z346</f>
        <v>0</v>
      </c>
      <c r="AA358" s="77">
        <f>'3.ВС'!AA312+'3.ВС'!AA346</f>
        <v>0</v>
      </c>
      <c r="AB358" s="77">
        <f>'3.ВС'!AB312+'3.ВС'!AB346</f>
        <v>0</v>
      </c>
      <c r="AC358" s="77">
        <f>'3.ВС'!AC312+'3.ВС'!AC346</f>
        <v>0</v>
      </c>
      <c r="AD358" s="77">
        <f>'3.ВС'!AD312+'3.ВС'!AD346</f>
        <v>0</v>
      </c>
      <c r="AE358" s="77">
        <f>'3.ВС'!AE312+'3.ВС'!AE346</f>
        <v>0</v>
      </c>
      <c r="AF358" s="77">
        <f>'3.ВС'!AF312+'3.ВС'!AF346</f>
        <v>0</v>
      </c>
      <c r="AG358" s="77">
        <f>'3.ВС'!AG312+'3.ВС'!AG346</f>
        <v>0</v>
      </c>
      <c r="AH358" s="77">
        <f>'3.ВС'!AH312+'3.ВС'!AH346</f>
        <v>0</v>
      </c>
      <c r="AI358" s="77">
        <f>'3.ВС'!AI312+'3.ВС'!AI346</f>
        <v>0</v>
      </c>
      <c r="AJ358" s="77">
        <f>'3.ВС'!AJ312+'3.ВС'!AJ346</f>
        <v>0</v>
      </c>
      <c r="AK358" s="77">
        <f>'3.ВС'!AK312+'3.ВС'!AK346</f>
        <v>0</v>
      </c>
      <c r="AL358" s="77">
        <f>'3.ВС'!AL312+'3.ВС'!AL346</f>
        <v>0</v>
      </c>
      <c r="AM358" s="77">
        <f>'3.ВС'!AM312+'3.ВС'!AM346</f>
        <v>0</v>
      </c>
      <c r="AN358" s="77">
        <f>'3.ВС'!AN312+'3.ВС'!AN346</f>
        <v>0</v>
      </c>
      <c r="AO358" s="77">
        <f>'3.ВС'!AO312+'3.ВС'!AO346</f>
        <v>0</v>
      </c>
      <c r="AP358" s="77">
        <f>'3.ВС'!AP312+'3.ВС'!AP346</f>
        <v>0</v>
      </c>
      <c r="AQ358" s="77">
        <f>'3.ВС'!AQ312+'3.ВС'!AQ346</f>
        <v>0</v>
      </c>
      <c r="AR358" s="77">
        <f>'3.ВС'!AR312+'3.ВС'!AR346</f>
        <v>0</v>
      </c>
      <c r="AS358" s="77">
        <f>'3.ВС'!AS312+'3.ВС'!AS346</f>
        <v>0</v>
      </c>
      <c r="AT358" s="77">
        <f>'3.ВС'!AT312+'3.ВС'!AT346</f>
        <v>0</v>
      </c>
      <c r="AU358" s="77">
        <f>'3.ВС'!AU312+'3.ВС'!AU346</f>
        <v>0</v>
      </c>
      <c r="AV358" s="77">
        <f>'3.ВС'!AV312+'3.ВС'!AV346</f>
        <v>0</v>
      </c>
      <c r="AW358" s="77">
        <f>'3.ВС'!AW312+'3.ВС'!AW346</f>
        <v>0</v>
      </c>
      <c r="AX358" s="77">
        <f>'3.ВС'!AX312+'3.ВС'!AX346</f>
        <v>0</v>
      </c>
      <c r="AY358" s="77">
        <f>'3.ВС'!AY312+'3.ВС'!AY346</f>
        <v>0</v>
      </c>
      <c r="AZ358" s="77">
        <f>'3.ВС'!AZ312+'3.ВС'!AZ346</f>
        <v>0</v>
      </c>
      <c r="BA358" s="77">
        <f>'3.ВС'!BA312+'3.ВС'!BA346</f>
        <v>0</v>
      </c>
      <c r="BB358" s="103">
        <v>0</v>
      </c>
      <c r="BC358" s="103">
        <v>0</v>
      </c>
    </row>
    <row r="359" spans="1:55" s="11" customFormat="1" ht="30" x14ac:dyDescent="0.25">
      <c r="A359" s="61" t="s">
        <v>485</v>
      </c>
      <c r="B359" s="12">
        <v>52</v>
      </c>
      <c r="C359" s="12">
        <v>0</v>
      </c>
      <c r="D359" s="62" t="s">
        <v>399</v>
      </c>
      <c r="E359" s="12">
        <v>852</v>
      </c>
      <c r="F359" s="63" t="s">
        <v>477</v>
      </c>
      <c r="G359" s="63" t="s">
        <v>399</v>
      </c>
      <c r="H359" s="63" t="s">
        <v>733</v>
      </c>
      <c r="I359" s="63"/>
      <c r="J359" s="77">
        <f t="shared" si="207"/>
        <v>1219711</v>
      </c>
      <c r="K359" s="77">
        <f t="shared" si="207"/>
        <v>0</v>
      </c>
      <c r="L359" s="77">
        <f t="shared" si="207"/>
        <v>1219711</v>
      </c>
      <c r="M359" s="77">
        <f t="shared" si="207"/>
        <v>0</v>
      </c>
      <c r="N359" s="77">
        <f t="shared" si="207"/>
        <v>203000</v>
      </c>
      <c r="O359" s="77">
        <f t="shared" si="207"/>
        <v>0</v>
      </c>
      <c r="P359" s="77">
        <f t="shared" si="207"/>
        <v>203000</v>
      </c>
      <c r="Q359" s="77">
        <f t="shared" si="207"/>
        <v>0</v>
      </c>
      <c r="R359" s="77">
        <f t="shared" si="207"/>
        <v>1422711</v>
      </c>
      <c r="S359" s="77">
        <f t="shared" si="207"/>
        <v>0</v>
      </c>
      <c r="T359" s="77">
        <f t="shared" si="207"/>
        <v>1422711</v>
      </c>
      <c r="U359" s="77">
        <f t="shared" si="207"/>
        <v>0</v>
      </c>
      <c r="V359" s="77">
        <f t="shared" si="207"/>
        <v>1016080</v>
      </c>
      <c r="W359" s="77">
        <f t="shared" si="207"/>
        <v>0</v>
      </c>
      <c r="X359" s="77">
        <f t="shared" si="207"/>
        <v>1016080</v>
      </c>
      <c r="Y359" s="77">
        <f t="shared" si="207"/>
        <v>0</v>
      </c>
      <c r="Z359" s="77">
        <f t="shared" si="207"/>
        <v>2438791</v>
      </c>
      <c r="AA359" s="77">
        <f t="shared" si="207"/>
        <v>0</v>
      </c>
      <c r="AB359" s="77">
        <f t="shared" si="207"/>
        <v>2438791</v>
      </c>
      <c r="AC359" s="77">
        <f t="shared" si="207"/>
        <v>0</v>
      </c>
      <c r="AD359" s="77">
        <f t="shared" si="207"/>
        <v>78115</v>
      </c>
      <c r="AE359" s="77">
        <f t="shared" si="207"/>
        <v>0</v>
      </c>
      <c r="AF359" s="77">
        <f t="shared" si="207"/>
        <v>78115</v>
      </c>
      <c r="AG359" s="77">
        <f t="shared" si="207"/>
        <v>0</v>
      </c>
      <c r="AH359" s="77">
        <f t="shared" si="207"/>
        <v>0</v>
      </c>
      <c r="AI359" s="77">
        <f t="shared" si="207"/>
        <v>0</v>
      </c>
      <c r="AJ359" s="77">
        <f t="shared" si="207"/>
        <v>0</v>
      </c>
      <c r="AK359" s="77">
        <f t="shared" si="207"/>
        <v>0</v>
      </c>
      <c r="AL359" s="77">
        <f t="shared" si="207"/>
        <v>78115</v>
      </c>
      <c r="AM359" s="77">
        <f t="shared" si="207"/>
        <v>0</v>
      </c>
      <c r="AN359" s="77">
        <f t="shared" si="207"/>
        <v>78115</v>
      </c>
      <c r="AO359" s="77">
        <f t="shared" si="207"/>
        <v>0</v>
      </c>
      <c r="AP359" s="77">
        <f t="shared" si="207"/>
        <v>78115</v>
      </c>
      <c r="AQ359" s="77">
        <f t="shared" si="207"/>
        <v>0</v>
      </c>
      <c r="AR359" s="77">
        <f t="shared" si="207"/>
        <v>78115</v>
      </c>
      <c r="AS359" s="77">
        <f t="shared" si="207"/>
        <v>0</v>
      </c>
      <c r="AT359" s="77">
        <f t="shared" si="208"/>
        <v>0</v>
      </c>
      <c r="AU359" s="77">
        <f t="shared" si="208"/>
        <v>0</v>
      </c>
      <c r="AV359" s="77">
        <f t="shared" si="208"/>
        <v>0</v>
      </c>
      <c r="AW359" s="77">
        <f t="shared" si="208"/>
        <v>0</v>
      </c>
      <c r="AX359" s="77">
        <f t="shared" si="208"/>
        <v>78115</v>
      </c>
      <c r="AY359" s="77">
        <f t="shared" si="208"/>
        <v>0</v>
      </c>
      <c r="AZ359" s="77">
        <f t="shared" si="208"/>
        <v>78115</v>
      </c>
      <c r="BA359" s="77">
        <f t="shared" si="208"/>
        <v>0</v>
      </c>
      <c r="BB359" s="103">
        <v>0</v>
      </c>
      <c r="BC359" s="103">
        <v>0</v>
      </c>
    </row>
    <row r="360" spans="1:55" s="11" customFormat="1" ht="45" x14ac:dyDescent="0.25">
      <c r="A360" s="61" t="s">
        <v>392</v>
      </c>
      <c r="B360" s="12">
        <v>52</v>
      </c>
      <c r="C360" s="12">
        <v>0</v>
      </c>
      <c r="D360" s="63" t="s">
        <v>399</v>
      </c>
      <c r="E360" s="12">
        <v>852</v>
      </c>
      <c r="F360" s="63" t="s">
        <v>477</v>
      </c>
      <c r="G360" s="62" t="s">
        <v>399</v>
      </c>
      <c r="H360" s="63" t="s">
        <v>733</v>
      </c>
      <c r="I360" s="63" t="s">
        <v>396</v>
      </c>
      <c r="J360" s="77">
        <f t="shared" si="207"/>
        <v>1219711</v>
      </c>
      <c r="K360" s="77">
        <f t="shared" si="207"/>
        <v>0</v>
      </c>
      <c r="L360" s="77">
        <f t="shared" si="207"/>
        <v>1219711</v>
      </c>
      <c r="M360" s="77">
        <f t="shared" si="207"/>
        <v>0</v>
      </c>
      <c r="N360" s="77">
        <f t="shared" si="207"/>
        <v>203000</v>
      </c>
      <c r="O360" s="77">
        <f t="shared" si="207"/>
        <v>0</v>
      </c>
      <c r="P360" s="77">
        <f t="shared" si="207"/>
        <v>203000</v>
      </c>
      <c r="Q360" s="77">
        <f t="shared" si="207"/>
        <v>0</v>
      </c>
      <c r="R360" s="77">
        <f t="shared" si="207"/>
        <v>1422711</v>
      </c>
      <c r="S360" s="77">
        <f t="shared" si="207"/>
        <v>0</v>
      </c>
      <c r="T360" s="77">
        <f t="shared" si="207"/>
        <v>1422711</v>
      </c>
      <c r="U360" s="77">
        <f t="shared" si="207"/>
        <v>0</v>
      </c>
      <c r="V360" s="77">
        <f t="shared" si="207"/>
        <v>1016080</v>
      </c>
      <c r="W360" s="77">
        <f t="shared" si="207"/>
        <v>0</v>
      </c>
      <c r="X360" s="77">
        <f t="shared" si="207"/>
        <v>1016080</v>
      </c>
      <c r="Y360" s="77">
        <f t="shared" si="207"/>
        <v>0</v>
      </c>
      <c r="Z360" s="77">
        <f t="shared" si="207"/>
        <v>2438791</v>
      </c>
      <c r="AA360" s="77">
        <f t="shared" si="207"/>
        <v>0</v>
      </c>
      <c r="AB360" s="77">
        <f t="shared" si="207"/>
        <v>2438791</v>
      </c>
      <c r="AC360" s="77">
        <f t="shared" si="207"/>
        <v>0</v>
      </c>
      <c r="AD360" s="77">
        <f t="shared" si="207"/>
        <v>78115</v>
      </c>
      <c r="AE360" s="77">
        <f t="shared" si="207"/>
        <v>0</v>
      </c>
      <c r="AF360" s="77">
        <f t="shared" si="207"/>
        <v>78115</v>
      </c>
      <c r="AG360" s="77">
        <f t="shared" si="207"/>
        <v>0</v>
      </c>
      <c r="AH360" s="77">
        <f t="shared" si="207"/>
        <v>0</v>
      </c>
      <c r="AI360" s="77">
        <f t="shared" si="207"/>
        <v>0</v>
      </c>
      <c r="AJ360" s="77">
        <f t="shared" si="207"/>
        <v>0</v>
      </c>
      <c r="AK360" s="77">
        <f t="shared" si="207"/>
        <v>0</v>
      </c>
      <c r="AL360" s="77">
        <f t="shared" si="207"/>
        <v>78115</v>
      </c>
      <c r="AM360" s="77">
        <f t="shared" si="207"/>
        <v>0</v>
      </c>
      <c r="AN360" s="77">
        <f t="shared" si="207"/>
        <v>78115</v>
      </c>
      <c r="AO360" s="77">
        <f t="shared" si="207"/>
        <v>0</v>
      </c>
      <c r="AP360" s="77">
        <f t="shared" si="207"/>
        <v>78115</v>
      </c>
      <c r="AQ360" s="77">
        <f t="shared" si="207"/>
        <v>0</v>
      </c>
      <c r="AR360" s="77">
        <f t="shared" si="207"/>
        <v>78115</v>
      </c>
      <c r="AS360" s="77">
        <f t="shared" si="207"/>
        <v>0</v>
      </c>
      <c r="AT360" s="77">
        <f t="shared" si="208"/>
        <v>0</v>
      </c>
      <c r="AU360" s="77">
        <f t="shared" si="208"/>
        <v>0</v>
      </c>
      <c r="AV360" s="77">
        <f t="shared" si="208"/>
        <v>0</v>
      </c>
      <c r="AW360" s="77">
        <f t="shared" si="208"/>
        <v>0</v>
      </c>
      <c r="AX360" s="77">
        <f t="shared" si="208"/>
        <v>78115</v>
      </c>
      <c r="AY360" s="77">
        <f t="shared" si="208"/>
        <v>0</v>
      </c>
      <c r="AZ360" s="77">
        <f t="shared" si="208"/>
        <v>78115</v>
      </c>
      <c r="BA360" s="77">
        <f t="shared" si="208"/>
        <v>0</v>
      </c>
      <c r="BB360" s="103">
        <v>0</v>
      </c>
      <c r="BC360" s="103">
        <v>0</v>
      </c>
    </row>
    <row r="361" spans="1:55" s="11" customFormat="1" x14ac:dyDescent="0.25">
      <c r="A361" s="61" t="s">
        <v>393</v>
      </c>
      <c r="B361" s="12">
        <v>52</v>
      </c>
      <c r="C361" s="12">
        <v>0</v>
      </c>
      <c r="D361" s="63" t="s">
        <v>399</v>
      </c>
      <c r="E361" s="12">
        <v>852</v>
      </c>
      <c r="F361" s="63" t="s">
        <v>477</v>
      </c>
      <c r="G361" s="62" t="s">
        <v>399</v>
      </c>
      <c r="H361" s="63" t="s">
        <v>733</v>
      </c>
      <c r="I361" s="63" t="s">
        <v>397</v>
      </c>
      <c r="J361" s="77">
        <f>'3.ВС'!J349+'3.ВС'!J315+'3.ВС'!J389</f>
        <v>1219711</v>
      </c>
      <c r="K361" s="77">
        <f>'3.ВС'!K349+'3.ВС'!K315+'3.ВС'!K389</f>
        <v>0</v>
      </c>
      <c r="L361" s="77">
        <f>'3.ВС'!L349+'3.ВС'!L315+'3.ВС'!L389</f>
        <v>1219711</v>
      </c>
      <c r="M361" s="77">
        <f>'3.ВС'!M349+'3.ВС'!M315+'3.ВС'!M389</f>
        <v>0</v>
      </c>
      <c r="N361" s="77">
        <f>'3.ВС'!N349+'3.ВС'!N315+'3.ВС'!N389</f>
        <v>203000</v>
      </c>
      <c r="O361" s="77">
        <f>'3.ВС'!O349+'3.ВС'!O315+'3.ВС'!O389</f>
        <v>0</v>
      </c>
      <c r="P361" s="77">
        <f>'3.ВС'!P349+'3.ВС'!P315+'3.ВС'!P389</f>
        <v>203000</v>
      </c>
      <c r="Q361" s="77">
        <f>'3.ВС'!Q349+'3.ВС'!Q315+'3.ВС'!Q389</f>
        <v>0</v>
      </c>
      <c r="R361" s="77">
        <f>'3.ВС'!R349+'3.ВС'!R315+'3.ВС'!R389</f>
        <v>1422711</v>
      </c>
      <c r="S361" s="77">
        <f>'3.ВС'!S349+'3.ВС'!S315+'3.ВС'!S389</f>
        <v>0</v>
      </c>
      <c r="T361" s="77">
        <f>'3.ВС'!T349+'3.ВС'!T315+'3.ВС'!T389</f>
        <v>1422711</v>
      </c>
      <c r="U361" s="77">
        <f>'3.ВС'!U349+'3.ВС'!U315+'3.ВС'!U389</f>
        <v>0</v>
      </c>
      <c r="V361" s="77">
        <f>'3.ВС'!V349+'3.ВС'!V315+'3.ВС'!V389</f>
        <v>1016080</v>
      </c>
      <c r="W361" s="77">
        <f>'3.ВС'!W349+'3.ВС'!W315+'3.ВС'!W389</f>
        <v>0</v>
      </c>
      <c r="X361" s="77">
        <f>'3.ВС'!X349+'3.ВС'!X315+'3.ВС'!X389</f>
        <v>1016080</v>
      </c>
      <c r="Y361" s="77">
        <f>'3.ВС'!Y349+'3.ВС'!Y315+'3.ВС'!Y389</f>
        <v>0</v>
      </c>
      <c r="Z361" s="77">
        <f>'3.ВС'!Z349+'3.ВС'!Z315+'3.ВС'!Z389</f>
        <v>2438791</v>
      </c>
      <c r="AA361" s="77">
        <f>'3.ВС'!AA349+'3.ВС'!AA315+'3.ВС'!AA389</f>
        <v>0</v>
      </c>
      <c r="AB361" s="77">
        <f>'3.ВС'!AB349+'3.ВС'!AB315+'3.ВС'!AB389</f>
        <v>2438791</v>
      </c>
      <c r="AC361" s="77">
        <f>'3.ВС'!AC349+'3.ВС'!AC315+'3.ВС'!AC389</f>
        <v>0</v>
      </c>
      <c r="AD361" s="77">
        <f>'3.ВС'!AD349+'3.ВС'!AD315+'3.ВС'!AD389</f>
        <v>78115</v>
      </c>
      <c r="AE361" s="77">
        <f>'3.ВС'!AE349+'3.ВС'!AE315+'3.ВС'!AE389</f>
        <v>0</v>
      </c>
      <c r="AF361" s="77">
        <f>'3.ВС'!AF349+'3.ВС'!AF315+'3.ВС'!AF389</f>
        <v>78115</v>
      </c>
      <c r="AG361" s="77">
        <f>'3.ВС'!AG349+'3.ВС'!AG315+'3.ВС'!AG389</f>
        <v>0</v>
      </c>
      <c r="AH361" s="77">
        <f>'3.ВС'!AH349+'3.ВС'!AH315+'3.ВС'!AH389</f>
        <v>0</v>
      </c>
      <c r="AI361" s="77">
        <f>'3.ВС'!AI349+'3.ВС'!AI315+'3.ВС'!AI389</f>
        <v>0</v>
      </c>
      <c r="AJ361" s="77">
        <f>'3.ВС'!AJ349+'3.ВС'!AJ315+'3.ВС'!AJ389</f>
        <v>0</v>
      </c>
      <c r="AK361" s="77">
        <f>'3.ВС'!AK349+'3.ВС'!AK315+'3.ВС'!AK389</f>
        <v>0</v>
      </c>
      <c r="AL361" s="77">
        <f>'3.ВС'!AL349+'3.ВС'!AL315+'3.ВС'!AL389</f>
        <v>78115</v>
      </c>
      <c r="AM361" s="77">
        <f>'3.ВС'!AM349+'3.ВС'!AM315+'3.ВС'!AM389</f>
        <v>0</v>
      </c>
      <c r="AN361" s="77">
        <f>'3.ВС'!AN349+'3.ВС'!AN315+'3.ВС'!AN389</f>
        <v>78115</v>
      </c>
      <c r="AO361" s="77">
        <f>'3.ВС'!AO349+'3.ВС'!AO315+'3.ВС'!AO389</f>
        <v>0</v>
      </c>
      <c r="AP361" s="77">
        <f>'3.ВС'!AP349+'3.ВС'!AP315+'3.ВС'!AP389</f>
        <v>78115</v>
      </c>
      <c r="AQ361" s="77">
        <f>'3.ВС'!AQ349+'3.ВС'!AQ315+'3.ВС'!AQ389</f>
        <v>0</v>
      </c>
      <c r="AR361" s="77">
        <f>'3.ВС'!AR349+'3.ВС'!AR315+'3.ВС'!AR389</f>
        <v>78115</v>
      </c>
      <c r="AS361" s="77">
        <f>'3.ВС'!AS349+'3.ВС'!AS315+'3.ВС'!AS389</f>
        <v>0</v>
      </c>
      <c r="AT361" s="77">
        <f>'3.ВС'!AT349+'3.ВС'!AT315+'3.ВС'!AT389</f>
        <v>0</v>
      </c>
      <c r="AU361" s="77">
        <f>'3.ВС'!AU349+'3.ВС'!AU315+'3.ВС'!AU389</f>
        <v>0</v>
      </c>
      <c r="AV361" s="77">
        <f>'3.ВС'!AV349+'3.ВС'!AV315+'3.ВС'!AV389</f>
        <v>0</v>
      </c>
      <c r="AW361" s="77">
        <f>'3.ВС'!AW349+'3.ВС'!AW315+'3.ВС'!AW389</f>
        <v>0</v>
      </c>
      <c r="AX361" s="77">
        <f>'3.ВС'!AX349+'3.ВС'!AX315+'3.ВС'!AX389</f>
        <v>78115</v>
      </c>
      <c r="AY361" s="77">
        <f>'3.ВС'!AY349+'3.ВС'!AY315+'3.ВС'!AY389</f>
        <v>0</v>
      </c>
      <c r="AZ361" s="77">
        <f>'3.ВС'!AZ349+'3.ВС'!AZ315+'3.ВС'!AZ389</f>
        <v>78115</v>
      </c>
      <c r="BA361" s="77">
        <f>'3.ВС'!BA349+'3.ВС'!BA315+'3.ВС'!BA389</f>
        <v>0</v>
      </c>
      <c r="BB361" s="103">
        <v>0</v>
      </c>
      <c r="BC361" s="103">
        <v>0</v>
      </c>
    </row>
    <row r="362" spans="1:55" s="11" customFormat="1" ht="45" hidden="1" x14ac:dyDescent="0.25">
      <c r="A362" s="27" t="s">
        <v>487</v>
      </c>
      <c r="B362" s="12">
        <v>52</v>
      </c>
      <c r="C362" s="12">
        <v>0</v>
      </c>
      <c r="D362" s="62" t="s">
        <v>399</v>
      </c>
      <c r="E362" s="12">
        <v>852</v>
      </c>
      <c r="F362" s="63" t="s">
        <v>477</v>
      </c>
      <c r="G362" s="63" t="s">
        <v>399</v>
      </c>
      <c r="H362" s="63" t="s">
        <v>806</v>
      </c>
      <c r="I362" s="63"/>
      <c r="J362" s="77">
        <f t="shared" ref="J362:AT363" si="209">J363</f>
        <v>0</v>
      </c>
      <c r="K362" s="77">
        <f t="shared" si="209"/>
        <v>0</v>
      </c>
      <c r="L362" s="77">
        <f t="shared" si="209"/>
        <v>0</v>
      </c>
      <c r="M362" s="77">
        <f t="shared" si="209"/>
        <v>0</v>
      </c>
      <c r="N362" s="77">
        <f t="shared" si="209"/>
        <v>0</v>
      </c>
      <c r="O362" s="77">
        <f t="shared" si="209"/>
        <v>0</v>
      </c>
      <c r="P362" s="77">
        <f t="shared" si="209"/>
        <v>0</v>
      </c>
      <c r="Q362" s="77">
        <f t="shared" si="209"/>
        <v>0</v>
      </c>
      <c r="R362" s="77">
        <f t="shared" si="209"/>
        <v>0</v>
      </c>
      <c r="S362" s="77">
        <f t="shared" si="209"/>
        <v>0</v>
      </c>
      <c r="T362" s="77">
        <f t="shared" si="209"/>
        <v>0</v>
      </c>
      <c r="U362" s="77">
        <f t="shared" si="209"/>
        <v>0</v>
      </c>
      <c r="V362" s="77">
        <f t="shared" si="209"/>
        <v>0</v>
      </c>
      <c r="W362" s="77">
        <f t="shared" si="209"/>
        <v>0</v>
      </c>
      <c r="X362" s="77">
        <f t="shared" si="209"/>
        <v>0</v>
      </c>
      <c r="Y362" s="77">
        <f t="shared" si="209"/>
        <v>0</v>
      </c>
      <c r="Z362" s="77">
        <f t="shared" si="209"/>
        <v>0</v>
      </c>
      <c r="AA362" s="77">
        <f t="shared" si="209"/>
        <v>0</v>
      </c>
      <c r="AB362" s="77">
        <f t="shared" si="209"/>
        <v>0</v>
      </c>
      <c r="AC362" s="77">
        <f t="shared" si="209"/>
        <v>0</v>
      </c>
      <c r="AD362" s="77">
        <f t="shared" si="209"/>
        <v>0</v>
      </c>
      <c r="AE362" s="77">
        <f t="shared" si="209"/>
        <v>0</v>
      </c>
      <c r="AF362" s="77">
        <f t="shared" si="209"/>
        <v>0</v>
      </c>
      <c r="AG362" s="77">
        <f t="shared" si="209"/>
        <v>0</v>
      </c>
      <c r="AH362" s="77">
        <f t="shared" si="209"/>
        <v>0</v>
      </c>
      <c r="AI362" s="77">
        <f t="shared" si="209"/>
        <v>0</v>
      </c>
      <c r="AJ362" s="77">
        <f t="shared" si="209"/>
        <v>0</v>
      </c>
      <c r="AK362" s="77">
        <f t="shared" si="209"/>
        <v>0</v>
      </c>
      <c r="AL362" s="77">
        <f t="shared" si="209"/>
        <v>0</v>
      </c>
      <c r="AM362" s="77">
        <f t="shared" si="209"/>
        <v>0</v>
      </c>
      <c r="AN362" s="77">
        <f t="shared" si="209"/>
        <v>0</v>
      </c>
      <c r="AO362" s="77">
        <f t="shared" si="209"/>
        <v>0</v>
      </c>
      <c r="AP362" s="77">
        <f t="shared" si="209"/>
        <v>0</v>
      </c>
      <c r="AQ362" s="77">
        <f t="shared" si="209"/>
        <v>0</v>
      </c>
      <c r="AR362" s="77">
        <f t="shared" si="209"/>
        <v>0</v>
      </c>
      <c r="AS362" s="77">
        <f t="shared" si="209"/>
        <v>0</v>
      </c>
      <c r="AT362" s="77">
        <f t="shared" si="209"/>
        <v>0</v>
      </c>
      <c r="AU362" s="77">
        <f t="shared" ref="AT362:BA363" si="210">AU363</f>
        <v>0</v>
      </c>
      <c r="AV362" s="77">
        <f t="shared" si="210"/>
        <v>0</v>
      </c>
      <c r="AW362" s="77">
        <f t="shared" si="210"/>
        <v>0</v>
      </c>
      <c r="AX362" s="77">
        <f t="shared" si="210"/>
        <v>0</v>
      </c>
      <c r="AY362" s="77">
        <f t="shared" si="210"/>
        <v>0</v>
      </c>
      <c r="AZ362" s="77">
        <f t="shared" si="210"/>
        <v>0</v>
      </c>
      <c r="BA362" s="77">
        <f t="shared" si="210"/>
        <v>0</v>
      </c>
      <c r="BB362" s="103">
        <v>0</v>
      </c>
      <c r="BC362" s="103">
        <v>0</v>
      </c>
    </row>
    <row r="363" spans="1:55" s="11" customFormat="1" ht="45" hidden="1" x14ac:dyDescent="0.25">
      <c r="A363" s="61" t="s">
        <v>392</v>
      </c>
      <c r="B363" s="12">
        <v>52</v>
      </c>
      <c r="C363" s="12">
        <v>0</v>
      </c>
      <c r="D363" s="63" t="s">
        <v>399</v>
      </c>
      <c r="E363" s="12">
        <v>852</v>
      </c>
      <c r="F363" s="63" t="s">
        <v>477</v>
      </c>
      <c r="G363" s="62" t="s">
        <v>399</v>
      </c>
      <c r="H363" s="63" t="s">
        <v>806</v>
      </c>
      <c r="I363" s="63" t="s">
        <v>396</v>
      </c>
      <c r="J363" s="77">
        <f t="shared" si="209"/>
        <v>0</v>
      </c>
      <c r="K363" s="77">
        <f t="shared" si="209"/>
        <v>0</v>
      </c>
      <c r="L363" s="77">
        <f t="shared" si="209"/>
        <v>0</v>
      </c>
      <c r="M363" s="77">
        <f t="shared" si="209"/>
        <v>0</v>
      </c>
      <c r="N363" s="77">
        <f t="shared" si="209"/>
        <v>0</v>
      </c>
      <c r="O363" s="77">
        <f t="shared" si="209"/>
        <v>0</v>
      </c>
      <c r="P363" s="77">
        <f t="shared" si="209"/>
        <v>0</v>
      </c>
      <c r="Q363" s="77">
        <f t="shared" si="209"/>
        <v>0</v>
      </c>
      <c r="R363" s="77">
        <f t="shared" si="209"/>
        <v>0</v>
      </c>
      <c r="S363" s="77">
        <f t="shared" si="209"/>
        <v>0</v>
      </c>
      <c r="T363" s="77">
        <f t="shared" si="209"/>
        <v>0</v>
      </c>
      <c r="U363" s="77">
        <f t="shared" si="209"/>
        <v>0</v>
      </c>
      <c r="V363" s="77">
        <f t="shared" si="209"/>
        <v>0</v>
      </c>
      <c r="W363" s="77">
        <f t="shared" si="209"/>
        <v>0</v>
      </c>
      <c r="X363" s="77">
        <f t="shared" si="209"/>
        <v>0</v>
      </c>
      <c r="Y363" s="77">
        <f t="shared" si="209"/>
        <v>0</v>
      </c>
      <c r="Z363" s="77">
        <f t="shared" si="209"/>
        <v>0</v>
      </c>
      <c r="AA363" s="77">
        <f t="shared" si="209"/>
        <v>0</v>
      </c>
      <c r="AB363" s="77">
        <f t="shared" si="209"/>
        <v>0</v>
      </c>
      <c r="AC363" s="77">
        <f t="shared" si="209"/>
        <v>0</v>
      </c>
      <c r="AD363" s="77">
        <f t="shared" si="209"/>
        <v>0</v>
      </c>
      <c r="AE363" s="77">
        <f t="shared" si="209"/>
        <v>0</v>
      </c>
      <c r="AF363" s="77">
        <f t="shared" si="209"/>
        <v>0</v>
      </c>
      <c r="AG363" s="77">
        <f t="shared" si="209"/>
        <v>0</v>
      </c>
      <c r="AH363" s="77">
        <f t="shared" si="209"/>
        <v>0</v>
      </c>
      <c r="AI363" s="77">
        <f t="shared" si="209"/>
        <v>0</v>
      </c>
      <c r="AJ363" s="77">
        <f t="shared" si="209"/>
        <v>0</v>
      </c>
      <c r="AK363" s="77">
        <f t="shared" si="209"/>
        <v>0</v>
      </c>
      <c r="AL363" s="77">
        <f t="shared" si="209"/>
        <v>0</v>
      </c>
      <c r="AM363" s="77">
        <f t="shared" si="209"/>
        <v>0</v>
      </c>
      <c r="AN363" s="77">
        <f t="shared" si="209"/>
        <v>0</v>
      </c>
      <c r="AO363" s="77">
        <f t="shared" si="209"/>
        <v>0</v>
      </c>
      <c r="AP363" s="77">
        <f t="shared" si="209"/>
        <v>0</v>
      </c>
      <c r="AQ363" s="77">
        <f t="shared" si="209"/>
        <v>0</v>
      </c>
      <c r="AR363" s="77">
        <f t="shared" si="209"/>
        <v>0</v>
      </c>
      <c r="AS363" s="77">
        <f t="shared" si="209"/>
        <v>0</v>
      </c>
      <c r="AT363" s="77">
        <f t="shared" si="210"/>
        <v>0</v>
      </c>
      <c r="AU363" s="77">
        <f t="shared" si="210"/>
        <v>0</v>
      </c>
      <c r="AV363" s="77">
        <f t="shared" si="210"/>
        <v>0</v>
      </c>
      <c r="AW363" s="77">
        <f t="shared" si="210"/>
        <v>0</v>
      </c>
      <c r="AX363" s="77">
        <f t="shared" si="210"/>
        <v>0</v>
      </c>
      <c r="AY363" s="77">
        <f t="shared" si="210"/>
        <v>0</v>
      </c>
      <c r="AZ363" s="77">
        <f t="shared" si="210"/>
        <v>0</v>
      </c>
      <c r="BA363" s="77">
        <f t="shared" si="210"/>
        <v>0</v>
      </c>
      <c r="BB363" s="103">
        <v>0</v>
      </c>
      <c r="BC363" s="103">
        <v>0</v>
      </c>
    </row>
    <row r="364" spans="1:55" s="11" customFormat="1" hidden="1" x14ac:dyDescent="0.25">
      <c r="A364" s="56" t="s">
        <v>393</v>
      </c>
      <c r="B364" s="12">
        <v>52</v>
      </c>
      <c r="C364" s="12">
        <v>0</v>
      </c>
      <c r="D364" s="63" t="s">
        <v>399</v>
      </c>
      <c r="E364" s="12">
        <v>852</v>
      </c>
      <c r="F364" s="63" t="s">
        <v>477</v>
      </c>
      <c r="G364" s="62" t="s">
        <v>399</v>
      </c>
      <c r="H364" s="63" t="s">
        <v>806</v>
      </c>
      <c r="I364" s="63" t="s">
        <v>397</v>
      </c>
      <c r="J364" s="77">
        <f>'3.ВС'!J392</f>
        <v>0</v>
      </c>
      <c r="K364" s="77">
        <f>'3.ВС'!K392</f>
        <v>0</v>
      </c>
      <c r="L364" s="77">
        <f>'3.ВС'!L392</f>
        <v>0</v>
      </c>
      <c r="M364" s="77">
        <f>'3.ВС'!M392</f>
        <v>0</v>
      </c>
      <c r="N364" s="77">
        <f>'3.ВС'!N392</f>
        <v>0</v>
      </c>
      <c r="O364" s="77">
        <f>'3.ВС'!O392</f>
        <v>0</v>
      </c>
      <c r="P364" s="77">
        <f>'3.ВС'!P392</f>
        <v>0</v>
      </c>
      <c r="Q364" s="77">
        <f>'3.ВС'!Q392</f>
        <v>0</v>
      </c>
      <c r="R364" s="77">
        <f>'3.ВС'!R392</f>
        <v>0</v>
      </c>
      <c r="S364" s="77">
        <f>'3.ВС'!S392</f>
        <v>0</v>
      </c>
      <c r="T364" s="77">
        <f>'3.ВС'!T392</f>
        <v>0</v>
      </c>
      <c r="U364" s="77">
        <f>'3.ВС'!U392</f>
        <v>0</v>
      </c>
      <c r="V364" s="77">
        <f>'3.ВС'!V392</f>
        <v>0</v>
      </c>
      <c r="W364" s="77">
        <f>'3.ВС'!W392</f>
        <v>0</v>
      </c>
      <c r="X364" s="77">
        <f>'3.ВС'!X392</f>
        <v>0</v>
      </c>
      <c r="Y364" s="77">
        <f>'3.ВС'!Y392</f>
        <v>0</v>
      </c>
      <c r="Z364" s="77">
        <f>'3.ВС'!Z392</f>
        <v>0</v>
      </c>
      <c r="AA364" s="77">
        <f>'3.ВС'!AA392</f>
        <v>0</v>
      </c>
      <c r="AB364" s="77">
        <f>'3.ВС'!AB392</f>
        <v>0</v>
      </c>
      <c r="AC364" s="77">
        <f>'3.ВС'!AC392</f>
        <v>0</v>
      </c>
      <c r="AD364" s="77">
        <f>'3.ВС'!AD392</f>
        <v>0</v>
      </c>
      <c r="AE364" s="77">
        <f>'3.ВС'!AE392</f>
        <v>0</v>
      </c>
      <c r="AF364" s="77">
        <f>'3.ВС'!AF392</f>
        <v>0</v>
      </c>
      <c r="AG364" s="77">
        <f>'3.ВС'!AG392</f>
        <v>0</v>
      </c>
      <c r="AH364" s="77">
        <f>'3.ВС'!AH392</f>
        <v>0</v>
      </c>
      <c r="AI364" s="77">
        <f>'3.ВС'!AI392</f>
        <v>0</v>
      </c>
      <c r="AJ364" s="77">
        <f>'3.ВС'!AJ392</f>
        <v>0</v>
      </c>
      <c r="AK364" s="77">
        <f>'3.ВС'!AK392</f>
        <v>0</v>
      </c>
      <c r="AL364" s="77">
        <f>'3.ВС'!AL392</f>
        <v>0</v>
      </c>
      <c r="AM364" s="77">
        <f>'3.ВС'!AM392</f>
        <v>0</v>
      </c>
      <c r="AN364" s="77">
        <f>'3.ВС'!AN392</f>
        <v>0</v>
      </c>
      <c r="AO364" s="77">
        <f>'3.ВС'!AO392</f>
        <v>0</v>
      </c>
      <c r="AP364" s="77">
        <f>'3.ВС'!AP392</f>
        <v>0</v>
      </c>
      <c r="AQ364" s="77">
        <f>'3.ВС'!AQ392</f>
        <v>0</v>
      </c>
      <c r="AR364" s="77">
        <f>'3.ВС'!AR392</f>
        <v>0</v>
      </c>
      <c r="AS364" s="77">
        <f>'3.ВС'!AS392</f>
        <v>0</v>
      </c>
      <c r="AT364" s="77">
        <f>'3.ВС'!AT392</f>
        <v>0</v>
      </c>
      <c r="AU364" s="77">
        <f>'3.ВС'!AU392</f>
        <v>0</v>
      </c>
      <c r="AV364" s="77">
        <f>'3.ВС'!AV392</f>
        <v>0</v>
      </c>
      <c r="AW364" s="77">
        <f>'3.ВС'!AW392</f>
        <v>0</v>
      </c>
      <c r="AX364" s="77">
        <f>'3.ВС'!AX392</f>
        <v>0</v>
      </c>
      <c r="AY364" s="77">
        <f>'3.ВС'!AY392</f>
        <v>0</v>
      </c>
      <c r="AZ364" s="77">
        <f>'3.ВС'!AZ392</f>
        <v>0</v>
      </c>
      <c r="BA364" s="77">
        <f>'3.ВС'!BA392</f>
        <v>0</v>
      </c>
      <c r="BB364" s="103">
        <v>0</v>
      </c>
      <c r="BC364" s="103">
        <v>0</v>
      </c>
    </row>
    <row r="365" spans="1:55" s="11" customFormat="1" ht="60" hidden="1" x14ac:dyDescent="0.25">
      <c r="A365" s="61" t="s">
        <v>577</v>
      </c>
      <c r="B365" s="12">
        <v>52</v>
      </c>
      <c r="C365" s="12">
        <v>0</v>
      </c>
      <c r="D365" s="62" t="s">
        <v>399</v>
      </c>
      <c r="E365" s="12">
        <v>852</v>
      </c>
      <c r="F365" s="63" t="s">
        <v>477</v>
      </c>
      <c r="G365" s="63" t="s">
        <v>399</v>
      </c>
      <c r="H365" s="63" t="s">
        <v>807</v>
      </c>
      <c r="I365" s="63"/>
      <c r="J365" s="77">
        <f t="shared" si="207"/>
        <v>5109180</v>
      </c>
      <c r="K365" s="77">
        <f t="shared" si="207"/>
        <v>4853721</v>
      </c>
      <c r="L365" s="77">
        <f t="shared" si="207"/>
        <v>255459</v>
      </c>
      <c r="M365" s="77">
        <f t="shared" si="207"/>
        <v>0</v>
      </c>
      <c r="N365" s="77">
        <f t="shared" si="207"/>
        <v>0</v>
      </c>
      <c r="O365" s="77">
        <f t="shared" si="207"/>
        <v>0</v>
      </c>
      <c r="P365" s="77">
        <f t="shared" si="207"/>
        <v>0</v>
      </c>
      <c r="Q365" s="77">
        <f t="shared" si="207"/>
        <v>0</v>
      </c>
      <c r="R365" s="77">
        <f t="shared" si="207"/>
        <v>5109180</v>
      </c>
      <c r="S365" s="77">
        <f t="shared" si="207"/>
        <v>4853721</v>
      </c>
      <c r="T365" s="77">
        <f t="shared" si="207"/>
        <v>255459</v>
      </c>
      <c r="U365" s="77">
        <f t="shared" si="207"/>
        <v>0</v>
      </c>
      <c r="V365" s="77">
        <f t="shared" si="207"/>
        <v>0</v>
      </c>
      <c r="W365" s="77">
        <f t="shared" si="207"/>
        <v>0</v>
      </c>
      <c r="X365" s="77">
        <f t="shared" si="207"/>
        <v>0</v>
      </c>
      <c r="Y365" s="77">
        <f t="shared" si="207"/>
        <v>0</v>
      </c>
      <c r="Z365" s="77">
        <f t="shared" si="207"/>
        <v>5109180</v>
      </c>
      <c r="AA365" s="77">
        <f t="shared" si="207"/>
        <v>4853721</v>
      </c>
      <c r="AB365" s="77">
        <f t="shared" si="207"/>
        <v>255459</v>
      </c>
      <c r="AC365" s="77">
        <f t="shared" si="207"/>
        <v>0</v>
      </c>
      <c r="AD365" s="77">
        <f t="shared" si="207"/>
        <v>5125942</v>
      </c>
      <c r="AE365" s="77">
        <f t="shared" si="207"/>
        <v>4869644</v>
      </c>
      <c r="AF365" s="77">
        <f t="shared" si="207"/>
        <v>256298</v>
      </c>
      <c r="AG365" s="77">
        <f t="shared" si="207"/>
        <v>0</v>
      </c>
      <c r="AH365" s="77">
        <f t="shared" si="207"/>
        <v>-0.95</v>
      </c>
      <c r="AI365" s="77">
        <f t="shared" si="207"/>
        <v>0</v>
      </c>
      <c r="AJ365" s="77">
        <f t="shared" si="207"/>
        <v>-0.95</v>
      </c>
      <c r="AK365" s="77">
        <f t="shared" si="207"/>
        <v>0</v>
      </c>
      <c r="AL365" s="77">
        <f t="shared" si="207"/>
        <v>5125941.05</v>
      </c>
      <c r="AM365" s="77">
        <f t="shared" si="207"/>
        <v>4869644</v>
      </c>
      <c r="AN365" s="77">
        <f t="shared" si="207"/>
        <v>256297.05</v>
      </c>
      <c r="AO365" s="77">
        <f t="shared" si="207"/>
        <v>0</v>
      </c>
      <c r="AP365" s="77">
        <f t="shared" si="207"/>
        <v>5150551</v>
      </c>
      <c r="AQ365" s="77">
        <f t="shared" si="207"/>
        <v>4893023</v>
      </c>
      <c r="AR365" s="77">
        <f t="shared" si="207"/>
        <v>257528</v>
      </c>
      <c r="AS365" s="77">
        <f t="shared" si="207"/>
        <v>0</v>
      </c>
      <c r="AT365" s="77">
        <f t="shared" si="208"/>
        <v>-0.47</v>
      </c>
      <c r="AU365" s="77">
        <f t="shared" si="208"/>
        <v>0</v>
      </c>
      <c r="AV365" s="77">
        <f t="shared" si="208"/>
        <v>-0.47</v>
      </c>
      <c r="AW365" s="77">
        <f t="shared" si="208"/>
        <v>0</v>
      </c>
      <c r="AX365" s="77">
        <f t="shared" si="208"/>
        <v>5150550.53</v>
      </c>
      <c r="AY365" s="77">
        <f t="shared" si="208"/>
        <v>4893023</v>
      </c>
      <c r="AZ365" s="77">
        <f t="shared" si="208"/>
        <v>257527.53</v>
      </c>
      <c r="BA365" s="77">
        <f t="shared" si="208"/>
        <v>0</v>
      </c>
      <c r="BB365" s="103">
        <v>0</v>
      </c>
      <c r="BC365" s="103">
        <v>0</v>
      </c>
    </row>
    <row r="366" spans="1:55" s="11" customFormat="1" ht="45" hidden="1" x14ac:dyDescent="0.25">
      <c r="A366" s="61" t="s">
        <v>392</v>
      </c>
      <c r="B366" s="12">
        <v>52</v>
      </c>
      <c r="C366" s="12">
        <v>0</v>
      </c>
      <c r="D366" s="63" t="s">
        <v>399</v>
      </c>
      <c r="E366" s="12">
        <v>852</v>
      </c>
      <c r="F366" s="63" t="s">
        <v>477</v>
      </c>
      <c r="G366" s="62" t="s">
        <v>399</v>
      </c>
      <c r="H366" s="63" t="s">
        <v>807</v>
      </c>
      <c r="I366" s="63" t="s">
        <v>396</v>
      </c>
      <c r="J366" s="77">
        <f t="shared" si="207"/>
        <v>5109180</v>
      </c>
      <c r="K366" s="77">
        <f t="shared" si="207"/>
        <v>4853721</v>
      </c>
      <c r="L366" s="77">
        <f t="shared" si="207"/>
        <v>255459</v>
      </c>
      <c r="M366" s="77">
        <f t="shared" si="207"/>
        <v>0</v>
      </c>
      <c r="N366" s="77">
        <f t="shared" si="207"/>
        <v>0</v>
      </c>
      <c r="O366" s="77">
        <f t="shared" si="207"/>
        <v>0</v>
      </c>
      <c r="P366" s="77">
        <f t="shared" si="207"/>
        <v>0</v>
      </c>
      <c r="Q366" s="77">
        <f t="shared" si="207"/>
        <v>0</v>
      </c>
      <c r="R366" s="77">
        <f t="shared" si="207"/>
        <v>5109180</v>
      </c>
      <c r="S366" s="77">
        <f t="shared" si="207"/>
        <v>4853721</v>
      </c>
      <c r="T366" s="77">
        <f t="shared" si="207"/>
        <v>255459</v>
      </c>
      <c r="U366" s="77">
        <f t="shared" si="207"/>
        <v>0</v>
      </c>
      <c r="V366" s="77">
        <f t="shared" si="207"/>
        <v>0</v>
      </c>
      <c r="W366" s="77">
        <f t="shared" si="207"/>
        <v>0</v>
      </c>
      <c r="X366" s="77">
        <f t="shared" si="207"/>
        <v>0</v>
      </c>
      <c r="Y366" s="77">
        <f t="shared" si="207"/>
        <v>0</v>
      </c>
      <c r="Z366" s="77">
        <f t="shared" si="207"/>
        <v>5109180</v>
      </c>
      <c r="AA366" s="77">
        <f t="shared" si="207"/>
        <v>4853721</v>
      </c>
      <c r="AB366" s="77">
        <f t="shared" si="207"/>
        <v>255459</v>
      </c>
      <c r="AC366" s="77">
        <f t="shared" si="207"/>
        <v>0</v>
      </c>
      <c r="AD366" s="77">
        <f t="shared" si="207"/>
        <v>5125942</v>
      </c>
      <c r="AE366" s="77">
        <f t="shared" si="207"/>
        <v>4869644</v>
      </c>
      <c r="AF366" s="77">
        <f t="shared" si="207"/>
        <v>256298</v>
      </c>
      <c r="AG366" s="77">
        <f t="shared" si="207"/>
        <v>0</v>
      </c>
      <c r="AH366" s="77">
        <f t="shared" si="207"/>
        <v>-0.95</v>
      </c>
      <c r="AI366" s="77">
        <f t="shared" si="207"/>
        <v>0</v>
      </c>
      <c r="AJ366" s="77">
        <f t="shared" si="207"/>
        <v>-0.95</v>
      </c>
      <c r="AK366" s="77">
        <f t="shared" si="207"/>
        <v>0</v>
      </c>
      <c r="AL366" s="77">
        <f t="shared" si="207"/>
        <v>5125941.05</v>
      </c>
      <c r="AM366" s="77">
        <f t="shared" si="207"/>
        <v>4869644</v>
      </c>
      <c r="AN366" s="77">
        <f t="shared" si="207"/>
        <v>256297.05</v>
      </c>
      <c r="AO366" s="77">
        <f t="shared" si="207"/>
        <v>0</v>
      </c>
      <c r="AP366" s="77">
        <f t="shared" si="207"/>
        <v>5150551</v>
      </c>
      <c r="AQ366" s="77">
        <f t="shared" si="207"/>
        <v>4893023</v>
      </c>
      <c r="AR366" s="77">
        <f t="shared" si="207"/>
        <v>257528</v>
      </c>
      <c r="AS366" s="77">
        <f t="shared" si="207"/>
        <v>0</v>
      </c>
      <c r="AT366" s="77">
        <f t="shared" si="208"/>
        <v>-0.47</v>
      </c>
      <c r="AU366" s="77">
        <f t="shared" si="208"/>
        <v>0</v>
      </c>
      <c r="AV366" s="77">
        <f t="shared" si="208"/>
        <v>-0.47</v>
      </c>
      <c r="AW366" s="77">
        <f t="shared" si="208"/>
        <v>0</v>
      </c>
      <c r="AX366" s="77">
        <f t="shared" si="208"/>
        <v>5150550.53</v>
      </c>
      <c r="AY366" s="77">
        <f t="shared" si="208"/>
        <v>4893023</v>
      </c>
      <c r="AZ366" s="77">
        <f t="shared" si="208"/>
        <v>257527.53</v>
      </c>
      <c r="BA366" s="77">
        <f t="shared" si="208"/>
        <v>0</v>
      </c>
      <c r="BB366" s="103">
        <v>0</v>
      </c>
      <c r="BC366" s="103">
        <v>0</v>
      </c>
    </row>
    <row r="367" spans="1:55" s="11" customFormat="1" hidden="1" x14ac:dyDescent="0.25">
      <c r="A367" s="61" t="s">
        <v>393</v>
      </c>
      <c r="B367" s="12">
        <v>52</v>
      </c>
      <c r="C367" s="12">
        <v>0</v>
      </c>
      <c r="D367" s="63" t="s">
        <v>399</v>
      </c>
      <c r="E367" s="12">
        <v>852</v>
      </c>
      <c r="F367" s="63" t="s">
        <v>477</v>
      </c>
      <c r="G367" s="62" t="s">
        <v>399</v>
      </c>
      <c r="H367" s="63" t="s">
        <v>807</v>
      </c>
      <c r="I367" s="63" t="s">
        <v>397</v>
      </c>
      <c r="J367" s="77">
        <f>'3.ВС'!J352</f>
        <v>5109180</v>
      </c>
      <c r="K367" s="77">
        <f>'3.ВС'!K352</f>
        <v>4853721</v>
      </c>
      <c r="L367" s="77">
        <f>'3.ВС'!L352</f>
        <v>255459</v>
      </c>
      <c r="M367" s="77">
        <f>'3.ВС'!M352</f>
        <v>0</v>
      </c>
      <c r="N367" s="77">
        <f>'3.ВС'!N352</f>
        <v>0</v>
      </c>
      <c r="O367" s="77">
        <f>'3.ВС'!O352</f>
        <v>0</v>
      </c>
      <c r="P367" s="77">
        <f>'3.ВС'!P352</f>
        <v>0</v>
      </c>
      <c r="Q367" s="77">
        <f>'3.ВС'!Q352</f>
        <v>0</v>
      </c>
      <c r="R367" s="77">
        <f>'3.ВС'!R352</f>
        <v>5109180</v>
      </c>
      <c r="S367" s="77">
        <f>'3.ВС'!S352</f>
        <v>4853721</v>
      </c>
      <c r="T367" s="77">
        <f>'3.ВС'!T352</f>
        <v>255459</v>
      </c>
      <c r="U367" s="77">
        <f>'3.ВС'!U352</f>
        <v>0</v>
      </c>
      <c r="V367" s="77">
        <f>'3.ВС'!V352</f>
        <v>0</v>
      </c>
      <c r="W367" s="77">
        <f>'3.ВС'!W352</f>
        <v>0</v>
      </c>
      <c r="X367" s="77">
        <f>'3.ВС'!X352</f>
        <v>0</v>
      </c>
      <c r="Y367" s="77">
        <f>'3.ВС'!Y352</f>
        <v>0</v>
      </c>
      <c r="Z367" s="77">
        <f>'3.ВС'!Z352</f>
        <v>5109180</v>
      </c>
      <c r="AA367" s="77">
        <f>'3.ВС'!AA352</f>
        <v>4853721</v>
      </c>
      <c r="AB367" s="77">
        <f>'3.ВС'!AB352</f>
        <v>255459</v>
      </c>
      <c r="AC367" s="77">
        <f>'3.ВС'!AC352</f>
        <v>0</v>
      </c>
      <c r="AD367" s="77">
        <f>'3.ВС'!AD352</f>
        <v>5125942</v>
      </c>
      <c r="AE367" s="77">
        <f>'3.ВС'!AE352</f>
        <v>4869644</v>
      </c>
      <c r="AF367" s="77">
        <f>'3.ВС'!AF352</f>
        <v>256298</v>
      </c>
      <c r="AG367" s="77">
        <f>'3.ВС'!AG352</f>
        <v>0</v>
      </c>
      <c r="AH367" s="77">
        <f>'3.ВС'!AH352</f>
        <v>-0.95</v>
      </c>
      <c r="AI367" s="77">
        <f>'3.ВС'!AI352</f>
        <v>0</v>
      </c>
      <c r="AJ367" s="77">
        <f>'3.ВС'!AJ352</f>
        <v>-0.95</v>
      </c>
      <c r="AK367" s="77">
        <f>'3.ВС'!AK352</f>
        <v>0</v>
      </c>
      <c r="AL367" s="77">
        <f>'3.ВС'!AL352</f>
        <v>5125941.05</v>
      </c>
      <c r="AM367" s="77">
        <f>'3.ВС'!AM352</f>
        <v>4869644</v>
      </c>
      <c r="AN367" s="77">
        <f>'3.ВС'!AN352</f>
        <v>256297.05</v>
      </c>
      <c r="AO367" s="77">
        <f>'3.ВС'!AO352</f>
        <v>0</v>
      </c>
      <c r="AP367" s="77">
        <f>'3.ВС'!AP352</f>
        <v>5150551</v>
      </c>
      <c r="AQ367" s="77">
        <f>'3.ВС'!AQ352</f>
        <v>4893023</v>
      </c>
      <c r="AR367" s="77">
        <f>'3.ВС'!AR352</f>
        <v>257528</v>
      </c>
      <c r="AS367" s="77">
        <f>'3.ВС'!AS352</f>
        <v>0</v>
      </c>
      <c r="AT367" s="77">
        <f>'3.ВС'!AT352</f>
        <v>-0.47</v>
      </c>
      <c r="AU367" s="77">
        <f>'3.ВС'!AU352</f>
        <v>0</v>
      </c>
      <c r="AV367" s="77">
        <f>'3.ВС'!AV352</f>
        <v>-0.47</v>
      </c>
      <c r="AW367" s="77">
        <f>'3.ВС'!AW352</f>
        <v>0</v>
      </c>
      <c r="AX367" s="77">
        <f>'3.ВС'!AX352</f>
        <v>5150550.53</v>
      </c>
      <c r="AY367" s="77">
        <f>'3.ВС'!AY352</f>
        <v>4893023</v>
      </c>
      <c r="AZ367" s="77">
        <f>'3.ВС'!AZ352</f>
        <v>257527.53</v>
      </c>
      <c r="BA367" s="77">
        <f>'3.ВС'!BA352</f>
        <v>0</v>
      </c>
      <c r="BB367" s="103">
        <v>0</v>
      </c>
      <c r="BC367" s="103">
        <v>0</v>
      </c>
    </row>
    <row r="368" spans="1:55" s="11" customFormat="1" ht="60" hidden="1" x14ac:dyDescent="0.25">
      <c r="A368" s="61" t="s">
        <v>579</v>
      </c>
      <c r="B368" s="12">
        <v>52</v>
      </c>
      <c r="C368" s="12">
        <v>0</v>
      </c>
      <c r="D368" s="62" t="s">
        <v>399</v>
      </c>
      <c r="E368" s="12">
        <v>852</v>
      </c>
      <c r="F368" s="63"/>
      <c r="G368" s="63"/>
      <c r="H368" s="63" t="s">
        <v>808</v>
      </c>
      <c r="I368" s="63"/>
      <c r="J368" s="77">
        <f t="shared" ref="J368:AT369" si="211">J369</f>
        <v>236180</v>
      </c>
      <c r="K368" s="77">
        <f t="shared" si="211"/>
        <v>224370</v>
      </c>
      <c r="L368" s="77">
        <f t="shared" si="211"/>
        <v>11810</v>
      </c>
      <c r="M368" s="77">
        <f t="shared" si="211"/>
        <v>0</v>
      </c>
      <c r="N368" s="77">
        <f t="shared" si="211"/>
        <v>-1.04</v>
      </c>
      <c r="O368" s="77">
        <f t="shared" si="211"/>
        <v>0</v>
      </c>
      <c r="P368" s="77">
        <f t="shared" si="211"/>
        <v>-1.04</v>
      </c>
      <c r="Q368" s="77">
        <f t="shared" si="211"/>
        <v>0</v>
      </c>
      <c r="R368" s="77">
        <f t="shared" si="211"/>
        <v>236178.96</v>
      </c>
      <c r="S368" s="77">
        <f t="shared" si="211"/>
        <v>224370</v>
      </c>
      <c r="T368" s="77">
        <f t="shared" si="211"/>
        <v>11808.96</v>
      </c>
      <c r="U368" s="77">
        <f t="shared" si="211"/>
        <v>0</v>
      </c>
      <c r="V368" s="77">
        <f t="shared" si="211"/>
        <v>0</v>
      </c>
      <c r="W368" s="77">
        <f t="shared" si="211"/>
        <v>0</v>
      </c>
      <c r="X368" s="77">
        <f t="shared" si="211"/>
        <v>0</v>
      </c>
      <c r="Y368" s="77">
        <f t="shared" si="211"/>
        <v>0</v>
      </c>
      <c r="Z368" s="77">
        <f t="shared" si="211"/>
        <v>236178.96</v>
      </c>
      <c r="AA368" s="77">
        <f t="shared" si="211"/>
        <v>224370</v>
      </c>
      <c r="AB368" s="77">
        <f t="shared" si="211"/>
        <v>11808.96</v>
      </c>
      <c r="AC368" s="77">
        <f t="shared" si="211"/>
        <v>0</v>
      </c>
      <c r="AD368" s="77">
        <f t="shared" si="211"/>
        <v>181524</v>
      </c>
      <c r="AE368" s="77">
        <f t="shared" si="211"/>
        <v>172447</v>
      </c>
      <c r="AF368" s="77">
        <f t="shared" si="211"/>
        <v>9077</v>
      </c>
      <c r="AG368" s="77">
        <f t="shared" si="211"/>
        <v>0</v>
      </c>
      <c r="AH368" s="77">
        <f t="shared" si="211"/>
        <v>-0.84</v>
      </c>
      <c r="AI368" s="77">
        <f t="shared" si="211"/>
        <v>0</v>
      </c>
      <c r="AJ368" s="77">
        <f t="shared" si="211"/>
        <v>-0.84</v>
      </c>
      <c r="AK368" s="77">
        <f t="shared" si="211"/>
        <v>0</v>
      </c>
      <c r="AL368" s="77">
        <f t="shared" si="211"/>
        <v>181523.16</v>
      </c>
      <c r="AM368" s="77">
        <f t="shared" si="211"/>
        <v>172447</v>
      </c>
      <c r="AN368" s="77">
        <f t="shared" si="211"/>
        <v>9076.16</v>
      </c>
      <c r="AO368" s="77">
        <f t="shared" si="211"/>
        <v>0</v>
      </c>
      <c r="AP368" s="77">
        <f t="shared" si="211"/>
        <v>221047</v>
      </c>
      <c r="AQ368" s="77">
        <f t="shared" si="211"/>
        <v>209994</v>
      </c>
      <c r="AR368" s="77">
        <f t="shared" si="211"/>
        <v>11053</v>
      </c>
      <c r="AS368" s="77">
        <f t="shared" si="211"/>
        <v>0</v>
      </c>
      <c r="AT368" s="77">
        <f t="shared" si="211"/>
        <v>-0.68</v>
      </c>
      <c r="AU368" s="77">
        <f t="shared" ref="AT368:BA369" si="212">AU369</f>
        <v>0</v>
      </c>
      <c r="AV368" s="77">
        <f t="shared" si="212"/>
        <v>-0.68</v>
      </c>
      <c r="AW368" s="77">
        <f t="shared" si="212"/>
        <v>0</v>
      </c>
      <c r="AX368" s="77">
        <f t="shared" si="212"/>
        <v>221046.32</v>
      </c>
      <c r="AY368" s="77">
        <f t="shared" si="212"/>
        <v>209994</v>
      </c>
      <c r="AZ368" s="77">
        <f t="shared" si="212"/>
        <v>11052.32</v>
      </c>
      <c r="BA368" s="77">
        <f t="shared" si="212"/>
        <v>0</v>
      </c>
      <c r="BB368" s="103">
        <v>0</v>
      </c>
      <c r="BC368" s="103">
        <v>0</v>
      </c>
    </row>
    <row r="369" spans="1:55" s="11" customFormat="1" ht="45" hidden="1" x14ac:dyDescent="0.25">
      <c r="A369" s="61" t="s">
        <v>392</v>
      </c>
      <c r="B369" s="12">
        <v>52</v>
      </c>
      <c r="C369" s="12">
        <v>0</v>
      </c>
      <c r="D369" s="63" t="s">
        <v>399</v>
      </c>
      <c r="E369" s="12">
        <v>852</v>
      </c>
      <c r="F369" s="63"/>
      <c r="G369" s="63"/>
      <c r="H369" s="63" t="s">
        <v>808</v>
      </c>
      <c r="I369" s="63" t="s">
        <v>396</v>
      </c>
      <c r="J369" s="77">
        <f t="shared" si="211"/>
        <v>236180</v>
      </c>
      <c r="K369" s="77">
        <f t="shared" si="211"/>
        <v>224370</v>
      </c>
      <c r="L369" s="77">
        <f t="shared" si="211"/>
        <v>11810</v>
      </c>
      <c r="M369" s="77">
        <f t="shared" si="211"/>
        <v>0</v>
      </c>
      <c r="N369" s="77">
        <f t="shared" si="211"/>
        <v>-1.04</v>
      </c>
      <c r="O369" s="77">
        <f t="shared" si="211"/>
        <v>0</v>
      </c>
      <c r="P369" s="77">
        <f t="shared" si="211"/>
        <v>-1.04</v>
      </c>
      <c r="Q369" s="77">
        <f t="shared" si="211"/>
        <v>0</v>
      </c>
      <c r="R369" s="77">
        <f t="shared" si="211"/>
        <v>236178.96</v>
      </c>
      <c r="S369" s="77">
        <f t="shared" si="211"/>
        <v>224370</v>
      </c>
      <c r="T369" s="77">
        <f t="shared" si="211"/>
        <v>11808.96</v>
      </c>
      <c r="U369" s="77">
        <f t="shared" si="211"/>
        <v>0</v>
      </c>
      <c r="V369" s="77">
        <f t="shared" si="211"/>
        <v>0</v>
      </c>
      <c r="W369" s="77">
        <f t="shared" si="211"/>
        <v>0</v>
      </c>
      <c r="X369" s="77">
        <f t="shared" si="211"/>
        <v>0</v>
      </c>
      <c r="Y369" s="77">
        <f t="shared" si="211"/>
        <v>0</v>
      </c>
      <c r="Z369" s="77">
        <f t="shared" si="211"/>
        <v>236178.96</v>
      </c>
      <c r="AA369" s="77">
        <f t="shared" si="211"/>
        <v>224370</v>
      </c>
      <c r="AB369" s="77">
        <f t="shared" si="211"/>
        <v>11808.96</v>
      </c>
      <c r="AC369" s="77">
        <f t="shared" si="211"/>
        <v>0</v>
      </c>
      <c r="AD369" s="77">
        <f t="shared" si="211"/>
        <v>181524</v>
      </c>
      <c r="AE369" s="77">
        <f t="shared" si="211"/>
        <v>172447</v>
      </c>
      <c r="AF369" s="77">
        <f t="shared" si="211"/>
        <v>9077</v>
      </c>
      <c r="AG369" s="77">
        <f t="shared" si="211"/>
        <v>0</v>
      </c>
      <c r="AH369" s="77">
        <f t="shared" si="211"/>
        <v>-0.84</v>
      </c>
      <c r="AI369" s="77">
        <f t="shared" si="211"/>
        <v>0</v>
      </c>
      <c r="AJ369" s="77">
        <f t="shared" si="211"/>
        <v>-0.84</v>
      </c>
      <c r="AK369" s="77">
        <f t="shared" si="211"/>
        <v>0</v>
      </c>
      <c r="AL369" s="77">
        <f t="shared" si="211"/>
        <v>181523.16</v>
      </c>
      <c r="AM369" s="77">
        <f t="shared" si="211"/>
        <v>172447</v>
      </c>
      <c r="AN369" s="77">
        <f t="shared" si="211"/>
        <v>9076.16</v>
      </c>
      <c r="AO369" s="77">
        <f t="shared" si="211"/>
        <v>0</v>
      </c>
      <c r="AP369" s="77">
        <f t="shared" si="211"/>
        <v>221047</v>
      </c>
      <c r="AQ369" s="77">
        <f t="shared" si="211"/>
        <v>209994</v>
      </c>
      <c r="AR369" s="77">
        <f t="shared" si="211"/>
        <v>11053</v>
      </c>
      <c r="AS369" s="77">
        <f t="shared" si="211"/>
        <v>0</v>
      </c>
      <c r="AT369" s="77">
        <f t="shared" si="212"/>
        <v>-0.68</v>
      </c>
      <c r="AU369" s="77">
        <f t="shared" si="212"/>
        <v>0</v>
      </c>
      <c r="AV369" s="77">
        <f t="shared" si="212"/>
        <v>-0.68</v>
      </c>
      <c r="AW369" s="77">
        <f t="shared" si="212"/>
        <v>0</v>
      </c>
      <c r="AX369" s="77">
        <f t="shared" si="212"/>
        <v>221046.32</v>
      </c>
      <c r="AY369" s="77">
        <f t="shared" si="212"/>
        <v>209994</v>
      </c>
      <c r="AZ369" s="77">
        <f t="shared" si="212"/>
        <v>11052.32</v>
      </c>
      <c r="BA369" s="77">
        <f t="shared" si="212"/>
        <v>0</v>
      </c>
      <c r="BB369" s="103">
        <v>0</v>
      </c>
      <c r="BC369" s="103">
        <v>0</v>
      </c>
    </row>
    <row r="370" spans="1:55" s="11" customFormat="1" hidden="1" x14ac:dyDescent="0.25">
      <c r="A370" s="61" t="s">
        <v>393</v>
      </c>
      <c r="B370" s="12">
        <v>52</v>
      </c>
      <c r="C370" s="12">
        <v>0</v>
      </c>
      <c r="D370" s="63" t="s">
        <v>399</v>
      </c>
      <c r="E370" s="12">
        <v>852</v>
      </c>
      <c r="F370" s="63"/>
      <c r="G370" s="63"/>
      <c r="H370" s="63" t="s">
        <v>808</v>
      </c>
      <c r="I370" s="63" t="s">
        <v>397</v>
      </c>
      <c r="J370" s="77">
        <f>'3.ВС'!J355</f>
        <v>236180</v>
      </c>
      <c r="K370" s="77">
        <f>'3.ВС'!K355</f>
        <v>224370</v>
      </c>
      <c r="L370" s="77">
        <f>'3.ВС'!L355</f>
        <v>11810</v>
      </c>
      <c r="M370" s="77">
        <f>'3.ВС'!M355</f>
        <v>0</v>
      </c>
      <c r="N370" s="77">
        <f>'3.ВС'!N355</f>
        <v>-1.04</v>
      </c>
      <c r="O370" s="77">
        <f>'3.ВС'!O355</f>
        <v>0</v>
      </c>
      <c r="P370" s="77">
        <f>'3.ВС'!P355</f>
        <v>-1.04</v>
      </c>
      <c r="Q370" s="77">
        <f>'3.ВС'!Q355</f>
        <v>0</v>
      </c>
      <c r="R370" s="77">
        <f>'3.ВС'!R355</f>
        <v>236178.96</v>
      </c>
      <c r="S370" s="77">
        <f>'3.ВС'!S355</f>
        <v>224370</v>
      </c>
      <c r="T370" s="77">
        <f>'3.ВС'!T355</f>
        <v>11808.96</v>
      </c>
      <c r="U370" s="77">
        <f>'3.ВС'!U355</f>
        <v>0</v>
      </c>
      <c r="V370" s="77">
        <f>'3.ВС'!V355</f>
        <v>0</v>
      </c>
      <c r="W370" s="77">
        <f>'3.ВС'!W355</f>
        <v>0</v>
      </c>
      <c r="X370" s="77">
        <f>'3.ВС'!X355</f>
        <v>0</v>
      </c>
      <c r="Y370" s="77">
        <f>'3.ВС'!Y355</f>
        <v>0</v>
      </c>
      <c r="Z370" s="77">
        <f>'3.ВС'!Z355</f>
        <v>236178.96</v>
      </c>
      <c r="AA370" s="77">
        <f>'3.ВС'!AA355</f>
        <v>224370</v>
      </c>
      <c r="AB370" s="77">
        <f>'3.ВС'!AB355</f>
        <v>11808.96</v>
      </c>
      <c r="AC370" s="77">
        <f>'3.ВС'!AC355</f>
        <v>0</v>
      </c>
      <c r="AD370" s="77">
        <f>'3.ВС'!AD355</f>
        <v>181524</v>
      </c>
      <c r="AE370" s="77">
        <f>'3.ВС'!AE355</f>
        <v>172447</v>
      </c>
      <c r="AF370" s="77">
        <f>'3.ВС'!AF355</f>
        <v>9077</v>
      </c>
      <c r="AG370" s="77">
        <f>'3.ВС'!AG355</f>
        <v>0</v>
      </c>
      <c r="AH370" s="77">
        <f>'3.ВС'!AH355</f>
        <v>-0.84</v>
      </c>
      <c r="AI370" s="77">
        <f>'3.ВС'!AI355</f>
        <v>0</v>
      </c>
      <c r="AJ370" s="77">
        <f>'3.ВС'!AJ355</f>
        <v>-0.84</v>
      </c>
      <c r="AK370" s="77">
        <f>'3.ВС'!AK355</f>
        <v>0</v>
      </c>
      <c r="AL370" s="77">
        <f>'3.ВС'!AL355</f>
        <v>181523.16</v>
      </c>
      <c r="AM370" s="77">
        <f>'3.ВС'!AM355</f>
        <v>172447</v>
      </c>
      <c r="AN370" s="77">
        <f>'3.ВС'!AN355</f>
        <v>9076.16</v>
      </c>
      <c r="AO370" s="77">
        <f>'3.ВС'!AO355</f>
        <v>0</v>
      </c>
      <c r="AP370" s="77">
        <f>'3.ВС'!AP355</f>
        <v>221047</v>
      </c>
      <c r="AQ370" s="77">
        <f>'3.ВС'!AQ355</f>
        <v>209994</v>
      </c>
      <c r="AR370" s="77">
        <f>'3.ВС'!AR355</f>
        <v>11053</v>
      </c>
      <c r="AS370" s="77">
        <f>'3.ВС'!AS355</f>
        <v>0</v>
      </c>
      <c r="AT370" s="77">
        <f>'3.ВС'!AT355</f>
        <v>-0.68</v>
      </c>
      <c r="AU370" s="77">
        <f>'3.ВС'!AU355</f>
        <v>0</v>
      </c>
      <c r="AV370" s="77">
        <f>'3.ВС'!AV355</f>
        <v>-0.68</v>
      </c>
      <c r="AW370" s="77">
        <f>'3.ВС'!AW355</f>
        <v>0</v>
      </c>
      <c r="AX370" s="77">
        <f>'3.ВС'!AX355</f>
        <v>221046.32</v>
      </c>
      <c r="AY370" s="77">
        <f>'3.ВС'!AY355</f>
        <v>209994</v>
      </c>
      <c r="AZ370" s="77">
        <f>'3.ВС'!AZ355</f>
        <v>11052.32</v>
      </c>
      <c r="BA370" s="77">
        <f>'3.ВС'!BA355</f>
        <v>0</v>
      </c>
      <c r="BB370" s="103">
        <v>0</v>
      </c>
      <c r="BC370" s="103">
        <v>0</v>
      </c>
    </row>
    <row r="371" spans="1:55" s="11" customFormat="1" ht="45" hidden="1" x14ac:dyDescent="0.25">
      <c r="A371" s="61" t="s">
        <v>581</v>
      </c>
      <c r="B371" s="12">
        <v>52</v>
      </c>
      <c r="C371" s="12">
        <v>0</v>
      </c>
      <c r="D371" s="62" t="s">
        <v>399</v>
      </c>
      <c r="E371" s="12">
        <v>852</v>
      </c>
      <c r="F371" s="63"/>
      <c r="G371" s="63"/>
      <c r="H371" s="63" t="s">
        <v>809</v>
      </c>
      <c r="I371" s="63"/>
      <c r="J371" s="77">
        <f t="shared" ref="J371:AT372" si="213">J372</f>
        <v>164474</v>
      </c>
      <c r="K371" s="77">
        <f t="shared" si="213"/>
        <v>156250</v>
      </c>
      <c r="L371" s="77">
        <f t="shared" si="213"/>
        <v>8224</v>
      </c>
      <c r="M371" s="77">
        <f t="shared" si="213"/>
        <v>0</v>
      </c>
      <c r="N371" s="77">
        <f t="shared" si="213"/>
        <v>-0.32</v>
      </c>
      <c r="O371" s="77">
        <f t="shared" si="213"/>
        <v>0</v>
      </c>
      <c r="P371" s="77">
        <f t="shared" si="213"/>
        <v>-0.32</v>
      </c>
      <c r="Q371" s="77">
        <f t="shared" si="213"/>
        <v>0</v>
      </c>
      <c r="R371" s="77">
        <f t="shared" si="213"/>
        <v>164473.68</v>
      </c>
      <c r="S371" s="77">
        <f t="shared" si="213"/>
        <v>156250</v>
      </c>
      <c r="T371" s="77">
        <f t="shared" si="213"/>
        <v>8223.68</v>
      </c>
      <c r="U371" s="77">
        <f t="shared" si="213"/>
        <v>0</v>
      </c>
      <c r="V371" s="77">
        <f t="shared" si="213"/>
        <v>0</v>
      </c>
      <c r="W371" s="77">
        <f t="shared" si="213"/>
        <v>0</v>
      </c>
      <c r="X371" s="77">
        <f t="shared" si="213"/>
        <v>0</v>
      </c>
      <c r="Y371" s="77">
        <f t="shared" si="213"/>
        <v>0</v>
      </c>
      <c r="Z371" s="77">
        <f t="shared" si="213"/>
        <v>164473.68</v>
      </c>
      <c r="AA371" s="77">
        <f t="shared" si="213"/>
        <v>156250</v>
      </c>
      <c r="AB371" s="77">
        <f t="shared" si="213"/>
        <v>8223.68</v>
      </c>
      <c r="AC371" s="77">
        <f t="shared" si="213"/>
        <v>0</v>
      </c>
      <c r="AD371" s="77">
        <f t="shared" si="213"/>
        <v>328948</v>
      </c>
      <c r="AE371" s="77">
        <f t="shared" si="213"/>
        <v>312500</v>
      </c>
      <c r="AF371" s="77">
        <f t="shared" si="213"/>
        <v>16448</v>
      </c>
      <c r="AG371" s="77">
        <f t="shared" si="213"/>
        <v>0</v>
      </c>
      <c r="AH371" s="77">
        <f t="shared" si="213"/>
        <v>-0.63</v>
      </c>
      <c r="AI371" s="77">
        <f t="shared" si="213"/>
        <v>0</v>
      </c>
      <c r="AJ371" s="77">
        <f t="shared" si="213"/>
        <v>-0.63</v>
      </c>
      <c r="AK371" s="77">
        <f t="shared" si="213"/>
        <v>0</v>
      </c>
      <c r="AL371" s="77">
        <f t="shared" si="213"/>
        <v>328947.37</v>
      </c>
      <c r="AM371" s="77">
        <f t="shared" si="213"/>
        <v>312500</v>
      </c>
      <c r="AN371" s="77">
        <f t="shared" si="213"/>
        <v>16447.37</v>
      </c>
      <c r="AO371" s="77">
        <f t="shared" si="213"/>
        <v>0</v>
      </c>
      <c r="AP371" s="77">
        <f t="shared" si="213"/>
        <v>279958</v>
      </c>
      <c r="AQ371" s="77">
        <f t="shared" si="213"/>
        <v>265960</v>
      </c>
      <c r="AR371" s="77">
        <f t="shared" si="213"/>
        <v>13998</v>
      </c>
      <c r="AS371" s="77">
        <f t="shared" si="213"/>
        <v>0</v>
      </c>
      <c r="AT371" s="77">
        <f t="shared" si="213"/>
        <v>-0.11</v>
      </c>
      <c r="AU371" s="77">
        <f t="shared" ref="AT371:BA372" si="214">AU372</f>
        <v>0</v>
      </c>
      <c r="AV371" s="77">
        <f t="shared" si="214"/>
        <v>-0.11</v>
      </c>
      <c r="AW371" s="77">
        <f t="shared" si="214"/>
        <v>0</v>
      </c>
      <c r="AX371" s="77">
        <f t="shared" si="214"/>
        <v>279957.89</v>
      </c>
      <c r="AY371" s="77">
        <f t="shared" si="214"/>
        <v>265960</v>
      </c>
      <c r="AZ371" s="77">
        <f t="shared" si="214"/>
        <v>13997.89</v>
      </c>
      <c r="BA371" s="77">
        <f t="shared" si="214"/>
        <v>0</v>
      </c>
      <c r="BB371" s="103">
        <v>0</v>
      </c>
      <c r="BC371" s="103">
        <v>0</v>
      </c>
    </row>
    <row r="372" spans="1:55" s="11" customFormat="1" ht="45" hidden="1" x14ac:dyDescent="0.25">
      <c r="A372" s="61" t="s">
        <v>392</v>
      </c>
      <c r="B372" s="12">
        <v>52</v>
      </c>
      <c r="C372" s="12">
        <v>0</v>
      </c>
      <c r="D372" s="63" t="s">
        <v>399</v>
      </c>
      <c r="E372" s="12">
        <v>852</v>
      </c>
      <c r="F372" s="63"/>
      <c r="G372" s="63"/>
      <c r="H372" s="63" t="s">
        <v>809</v>
      </c>
      <c r="I372" s="63" t="s">
        <v>396</v>
      </c>
      <c r="J372" s="77">
        <f t="shared" si="213"/>
        <v>164474</v>
      </c>
      <c r="K372" s="77">
        <f t="shared" si="213"/>
        <v>156250</v>
      </c>
      <c r="L372" s="77">
        <f t="shared" si="213"/>
        <v>8224</v>
      </c>
      <c r="M372" s="77">
        <f t="shared" si="213"/>
        <v>0</v>
      </c>
      <c r="N372" s="77">
        <f t="shared" si="213"/>
        <v>-0.32</v>
      </c>
      <c r="O372" s="77">
        <f t="shared" si="213"/>
        <v>0</v>
      </c>
      <c r="P372" s="77">
        <f t="shared" si="213"/>
        <v>-0.32</v>
      </c>
      <c r="Q372" s="77">
        <f t="shared" si="213"/>
        <v>0</v>
      </c>
      <c r="R372" s="77">
        <f t="shared" si="213"/>
        <v>164473.68</v>
      </c>
      <c r="S372" s="77">
        <f t="shared" si="213"/>
        <v>156250</v>
      </c>
      <c r="T372" s="77">
        <f t="shared" si="213"/>
        <v>8223.68</v>
      </c>
      <c r="U372" s="77">
        <f t="shared" si="213"/>
        <v>0</v>
      </c>
      <c r="V372" s="77">
        <f t="shared" si="213"/>
        <v>0</v>
      </c>
      <c r="W372" s="77">
        <f t="shared" si="213"/>
        <v>0</v>
      </c>
      <c r="X372" s="77">
        <f t="shared" si="213"/>
        <v>0</v>
      </c>
      <c r="Y372" s="77">
        <f t="shared" si="213"/>
        <v>0</v>
      </c>
      <c r="Z372" s="77">
        <f t="shared" si="213"/>
        <v>164473.68</v>
      </c>
      <c r="AA372" s="77">
        <f t="shared" si="213"/>
        <v>156250</v>
      </c>
      <c r="AB372" s="77">
        <f t="shared" si="213"/>
        <v>8223.68</v>
      </c>
      <c r="AC372" s="77">
        <f t="shared" si="213"/>
        <v>0</v>
      </c>
      <c r="AD372" s="77">
        <f t="shared" si="213"/>
        <v>328948</v>
      </c>
      <c r="AE372" s="77">
        <f t="shared" si="213"/>
        <v>312500</v>
      </c>
      <c r="AF372" s="77">
        <f t="shared" si="213"/>
        <v>16448</v>
      </c>
      <c r="AG372" s="77">
        <f t="shared" si="213"/>
        <v>0</v>
      </c>
      <c r="AH372" s="77">
        <f t="shared" si="213"/>
        <v>-0.63</v>
      </c>
      <c r="AI372" s="77">
        <f t="shared" si="213"/>
        <v>0</v>
      </c>
      <c r="AJ372" s="77">
        <f t="shared" si="213"/>
        <v>-0.63</v>
      </c>
      <c r="AK372" s="77">
        <f t="shared" si="213"/>
        <v>0</v>
      </c>
      <c r="AL372" s="77">
        <f t="shared" si="213"/>
        <v>328947.37</v>
      </c>
      <c r="AM372" s="77">
        <f t="shared" si="213"/>
        <v>312500</v>
      </c>
      <c r="AN372" s="77">
        <f t="shared" si="213"/>
        <v>16447.37</v>
      </c>
      <c r="AO372" s="77">
        <f t="shared" si="213"/>
        <v>0</v>
      </c>
      <c r="AP372" s="77">
        <f t="shared" si="213"/>
        <v>279958</v>
      </c>
      <c r="AQ372" s="77">
        <f t="shared" si="213"/>
        <v>265960</v>
      </c>
      <c r="AR372" s="77">
        <f t="shared" si="213"/>
        <v>13998</v>
      </c>
      <c r="AS372" s="77">
        <f t="shared" si="213"/>
        <v>0</v>
      </c>
      <c r="AT372" s="77">
        <f t="shared" si="214"/>
        <v>-0.11</v>
      </c>
      <c r="AU372" s="77">
        <f t="shared" si="214"/>
        <v>0</v>
      </c>
      <c r="AV372" s="77">
        <f t="shared" si="214"/>
        <v>-0.11</v>
      </c>
      <c r="AW372" s="77">
        <f t="shared" si="214"/>
        <v>0</v>
      </c>
      <c r="AX372" s="77">
        <f t="shared" si="214"/>
        <v>279957.89</v>
      </c>
      <c r="AY372" s="77">
        <f t="shared" si="214"/>
        <v>265960</v>
      </c>
      <c r="AZ372" s="77">
        <f t="shared" si="214"/>
        <v>13997.89</v>
      </c>
      <c r="BA372" s="77">
        <f t="shared" si="214"/>
        <v>0</v>
      </c>
      <c r="BB372" s="103">
        <v>0</v>
      </c>
      <c r="BC372" s="103">
        <v>0</v>
      </c>
    </row>
    <row r="373" spans="1:55" s="11" customFormat="1" hidden="1" x14ac:dyDescent="0.25">
      <c r="A373" s="61" t="s">
        <v>393</v>
      </c>
      <c r="B373" s="12">
        <v>52</v>
      </c>
      <c r="C373" s="12">
        <v>0</v>
      </c>
      <c r="D373" s="63" t="s">
        <v>399</v>
      </c>
      <c r="E373" s="12">
        <v>852</v>
      </c>
      <c r="F373" s="63"/>
      <c r="G373" s="63"/>
      <c r="H373" s="63" t="s">
        <v>809</v>
      </c>
      <c r="I373" s="63" t="s">
        <v>397</v>
      </c>
      <c r="J373" s="77">
        <f>'3.ВС'!J358</f>
        <v>164474</v>
      </c>
      <c r="K373" s="77">
        <f>'3.ВС'!K358</f>
        <v>156250</v>
      </c>
      <c r="L373" s="77">
        <f>'3.ВС'!L358</f>
        <v>8224</v>
      </c>
      <c r="M373" s="77">
        <f>'3.ВС'!M358</f>
        <v>0</v>
      </c>
      <c r="N373" s="77">
        <f>'3.ВС'!N358</f>
        <v>-0.32</v>
      </c>
      <c r="O373" s="77">
        <f>'3.ВС'!O358</f>
        <v>0</v>
      </c>
      <c r="P373" s="77">
        <f>'3.ВС'!P358</f>
        <v>-0.32</v>
      </c>
      <c r="Q373" s="77">
        <f>'3.ВС'!Q358</f>
        <v>0</v>
      </c>
      <c r="R373" s="77">
        <f>'3.ВС'!R358</f>
        <v>164473.68</v>
      </c>
      <c r="S373" s="77">
        <f>'3.ВС'!S358</f>
        <v>156250</v>
      </c>
      <c r="T373" s="77">
        <f>'3.ВС'!T358</f>
        <v>8223.68</v>
      </c>
      <c r="U373" s="77">
        <f>'3.ВС'!U358</f>
        <v>0</v>
      </c>
      <c r="V373" s="77">
        <f>'3.ВС'!V358</f>
        <v>0</v>
      </c>
      <c r="W373" s="77">
        <f>'3.ВС'!W358</f>
        <v>0</v>
      </c>
      <c r="X373" s="77">
        <f>'3.ВС'!X358</f>
        <v>0</v>
      </c>
      <c r="Y373" s="77">
        <f>'3.ВС'!Y358</f>
        <v>0</v>
      </c>
      <c r="Z373" s="77">
        <f>'3.ВС'!Z358</f>
        <v>164473.68</v>
      </c>
      <c r="AA373" s="77">
        <f>'3.ВС'!AA358</f>
        <v>156250</v>
      </c>
      <c r="AB373" s="77">
        <f>'3.ВС'!AB358</f>
        <v>8223.68</v>
      </c>
      <c r="AC373" s="77">
        <f>'3.ВС'!AC358</f>
        <v>0</v>
      </c>
      <c r="AD373" s="77">
        <f>'3.ВС'!AD358</f>
        <v>328948</v>
      </c>
      <c r="AE373" s="77">
        <f>'3.ВС'!AE358</f>
        <v>312500</v>
      </c>
      <c r="AF373" s="77">
        <f>'3.ВС'!AF358</f>
        <v>16448</v>
      </c>
      <c r="AG373" s="77">
        <f>'3.ВС'!AG358</f>
        <v>0</v>
      </c>
      <c r="AH373" s="77">
        <f>'3.ВС'!AH358</f>
        <v>-0.63</v>
      </c>
      <c r="AI373" s="77">
        <f>'3.ВС'!AI358</f>
        <v>0</v>
      </c>
      <c r="AJ373" s="77">
        <f>'3.ВС'!AJ358</f>
        <v>-0.63</v>
      </c>
      <c r="AK373" s="77">
        <f>'3.ВС'!AK358</f>
        <v>0</v>
      </c>
      <c r="AL373" s="77">
        <f>'3.ВС'!AL358</f>
        <v>328947.37</v>
      </c>
      <c r="AM373" s="77">
        <f>'3.ВС'!AM358</f>
        <v>312500</v>
      </c>
      <c r="AN373" s="77">
        <f>'3.ВС'!AN358</f>
        <v>16447.37</v>
      </c>
      <c r="AO373" s="77">
        <f>'3.ВС'!AO358</f>
        <v>0</v>
      </c>
      <c r="AP373" s="77">
        <f>'3.ВС'!AP358</f>
        <v>279958</v>
      </c>
      <c r="AQ373" s="77">
        <f>'3.ВС'!AQ358</f>
        <v>265960</v>
      </c>
      <c r="AR373" s="77">
        <f>'3.ВС'!AR358</f>
        <v>13998</v>
      </c>
      <c r="AS373" s="77">
        <f>'3.ВС'!AS358</f>
        <v>0</v>
      </c>
      <c r="AT373" s="77">
        <f>'3.ВС'!AT358</f>
        <v>-0.11</v>
      </c>
      <c r="AU373" s="77">
        <f>'3.ВС'!AU358</f>
        <v>0</v>
      </c>
      <c r="AV373" s="77">
        <f>'3.ВС'!AV358</f>
        <v>-0.11</v>
      </c>
      <c r="AW373" s="77">
        <f>'3.ВС'!AW358</f>
        <v>0</v>
      </c>
      <c r="AX373" s="77">
        <f>'3.ВС'!AX358</f>
        <v>279957.89</v>
      </c>
      <c r="AY373" s="77">
        <f>'3.ВС'!AY358</f>
        <v>265960</v>
      </c>
      <c r="AZ373" s="77">
        <f>'3.ВС'!AZ358</f>
        <v>13997.89</v>
      </c>
      <c r="BA373" s="77">
        <f>'3.ВС'!BA358</f>
        <v>0</v>
      </c>
      <c r="BB373" s="103">
        <v>0</v>
      </c>
      <c r="BC373" s="103">
        <v>0</v>
      </c>
    </row>
    <row r="374" spans="1:55" s="11" customFormat="1" hidden="1" x14ac:dyDescent="0.25">
      <c r="A374" s="146" t="s">
        <v>591</v>
      </c>
      <c r="B374" s="12">
        <v>52</v>
      </c>
      <c r="C374" s="12">
        <v>0</v>
      </c>
      <c r="D374" s="62" t="s">
        <v>399</v>
      </c>
      <c r="E374" s="12">
        <v>852</v>
      </c>
      <c r="F374" s="63"/>
      <c r="G374" s="63"/>
      <c r="H374" s="63" t="s">
        <v>810</v>
      </c>
      <c r="I374" s="63"/>
      <c r="J374" s="77">
        <f t="shared" ref="J374:AT375" si="215">J375</f>
        <v>0</v>
      </c>
      <c r="K374" s="77">
        <f t="shared" si="215"/>
        <v>0</v>
      </c>
      <c r="L374" s="77">
        <f t="shared" si="215"/>
        <v>0</v>
      </c>
      <c r="M374" s="77">
        <f t="shared" si="215"/>
        <v>0</v>
      </c>
      <c r="N374" s="77">
        <f t="shared" si="215"/>
        <v>0</v>
      </c>
      <c r="O374" s="77">
        <f t="shared" si="215"/>
        <v>0</v>
      </c>
      <c r="P374" s="77">
        <f t="shared" si="215"/>
        <v>0</v>
      </c>
      <c r="Q374" s="77">
        <f t="shared" si="215"/>
        <v>0</v>
      </c>
      <c r="R374" s="77">
        <f t="shared" si="215"/>
        <v>0</v>
      </c>
      <c r="S374" s="77">
        <f t="shared" si="215"/>
        <v>0</v>
      </c>
      <c r="T374" s="77">
        <f t="shared" si="215"/>
        <v>0</v>
      </c>
      <c r="U374" s="77">
        <f t="shared" si="215"/>
        <v>0</v>
      </c>
      <c r="V374" s="77">
        <f t="shared" si="215"/>
        <v>0</v>
      </c>
      <c r="W374" s="77">
        <f t="shared" si="215"/>
        <v>0</v>
      </c>
      <c r="X374" s="77">
        <f t="shared" si="215"/>
        <v>0</v>
      </c>
      <c r="Y374" s="77">
        <f t="shared" si="215"/>
        <v>0</v>
      </c>
      <c r="Z374" s="77">
        <f t="shared" si="215"/>
        <v>0</v>
      </c>
      <c r="AA374" s="77">
        <f t="shared" si="215"/>
        <v>0</v>
      </c>
      <c r="AB374" s="77">
        <f t="shared" si="215"/>
        <v>0</v>
      </c>
      <c r="AC374" s="77">
        <f t="shared" si="215"/>
        <v>0</v>
      </c>
      <c r="AD374" s="77">
        <f t="shared" si="215"/>
        <v>0</v>
      </c>
      <c r="AE374" s="77">
        <f t="shared" si="215"/>
        <v>0</v>
      </c>
      <c r="AF374" s="77">
        <f t="shared" si="215"/>
        <v>0</v>
      </c>
      <c r="AG374" s="77">
        <f t="shared" si="215"/>
        <v>0</v>
      </c>
      <c r="AH374" s="77">
        <f t="shared" si="215"/>
        <v>0</v>
      </c>
      <c r="AI374" s="77">
        <f t="shared" si="215"/>
        <v>0</v>
      </c>
      <c r="AJ374" s="77">
        <f t="shared" si="215"/>
        <v>0</v>
      </c>
      <c r="AK374" s="77">
        <f t="shared" si="215"/>
        <v>0</v>
      </c>
      <c r="AL374" s="77">
        <f t="shared" si="215"/>
        <v>0</v>
      </c>
      <c r="AM374" s="77">
        <f t="shared" si="215"/>
        <v>0</v>
      </c>
      <c r="AN374" s="77">
        <f t="shared" si="215"/>
        <v>0</v>
      </c>
      <c r="AO374" s="77">
        <f t="shared" si="215"/>
        <v>0</v>
      </c>
      <c r="AP374" s="77">
        <f t="shared" si="215"/>
        <v>0</v>
      </c>
      <c r="AQ374" s="77">
        <f t="shared" si="215"/>
        <v>0</v>
      </c>
      <c r="AR374" s="77">
        <f t="shared" si="215"/>
        <v>0</v>
      </c>
      <c r="AS374" s="77">
        <f t="shared" si="215"/>
        <v>0</v>
      </c>
      <c r="AT374" s="77">
        <f t="shared" si="215"/>
        <v>0</v>
      </c>
      <c r="AU374" s="77">
        <f t="shared" ref="AT374:BA375" si="216">AU375</f>
        <v>0</v>
      </c>
      <c r="AV374" s="77">
        <f t="shared" si="216"/>
        <v>0</v>
      </c>
      <c r="AW374" s="77">
        <f t="shared" si="216"/>
        <v>0</v>
      </c>
      <c r="AX374" s="77">
        <f t="shared" si="216"/>
        <v>0</v>
      </c>
      <c r="AY374" s="77">
        <f t="shared" si="216"/>
        <v>0</v>
      </c>
      <c r="AZ374" s="77">
        <f t="shared" si="216"/>
        <v>0</v>
      </c>
      <c r="BA374" s="77">
        <f t="shared" si="216"/>
        <v>0</v>
      </c>
      <c r="BB374" s="103">
        <v>0</v>
      </c>
      <c r="BC374" s="103">
        <v>0</v>
      </c>
    </row>
    <row r="375" spans="1:55" s="11" customFormat="1" ht="45" hidden="1" x14ac:dyDescent="0.25">
      <c r="A375" s="27" t="s">
        <v>392</v>
      </c>
      <c r="B375" s="12">
        <v>52</v>
      </c>
      <c r="C375" s="12">
        <v>0</v>
      </c>
      <c r="D375" s="63" t="s">
        <v>399</v>
      </c>
      <c r="E375" s="12">
        <v>852</v>
      </c>
      <c r="F375" s="63"/>
      <c r="G375" s="63"/>
      <c r="H375" s="63" t="s">
        <v>810</v>
      </c>
      <c r="I375" s="63" t="s">
        <v>396</v>
      </c>
      <c r="J375" s="77">
        <f t="shared" si="215"/>
        <v>0</v>
      </c>
      <c r="K375" s="77">
        <f t="shared" si="215"/>
        <v>0</v>
      </c>
      <c r="L375" s="77">
        <f t="shared" si="215"/>
        <v>0</v>
      </c>
      <c r="M375" s="77">
        <f t="shared" si="215"/>
        <v>0</v>
      </c>
      <c r="N375" s="77">
        <f t="shared" si="215"/>
        <v>0</v>
      </c>
      <c r="O375" s="77">
        <f t="shared" si="215"/>
        <v>0</v>
      </c>
      <c r="P375" s="77">
        <f t="shared" si="215"/>
        <v>0</v>
      </c>
      <c r="Q375" s="77">
        <f t="shared" si="215"/>
        <v>0</v>
      </c>
      <c r="R375" s="77">
        <f t="shared" si="215"/>
        <v>0</v>
      </c>
      <c r="S375" s="77">
        <f t="shared" si="215"/>
        <v>0</v>
      </c>
      <c r="T375" s="77">
        <f t="shared" si="215"/>
        <v>0</v>
      </c>
      <c r="U375" s="77">
        <f t="shared" si="215"/>
        <v>0</v>
      </c>
      <c r="V375" s="77">
        <f t="shared" si="215"/>
        <v>0</v>
      </c>
      <c r="W375" s="77">
        <f t="shared" si="215"/>
        <v>0</v>
      </c>
      <c r="X375" s="77">
        <f t="shared" si="215"/>
        <v>0</v>
      </c>
      <c r="Y375" s="77">
        <f t="shared" si="215"/>
        <v>0</v>
      </c>
      <c r="Z375" s="77">
        <f t="shared" si="215"/>
        <v>0</v>
      </c>
      <c r="AA375" s="77">
        <f t="shared" si="215"/>
        <v>0</v>
      </c>
      <c r="AB375" s="77">
        <f t="shared" si="215"/>
        <v>0</v>
      </c>
      <c r="AC375" s="77">
        <f t="shared" si="215"/>
        <v>0</v>
      </c>
      <c r="AD375" s="77">
        <f t="shared" si="215"/>
        <v>0</v>
      </c>
      <c r="AE375" s="77">
        <f t="shared" si="215"/>
        <v>0</v>
      </c>
      <c r="AF375" s="77">
        <f t="shared" si="215"/>
        <v>0</v>
      </c>
      <c r="AG375" s="77">
        <f t="shared" si="215"/>
        <v>0</v>
      </c>
      <c r="AH375" s="77">
        <f t="shared" si="215"/>
        <v>0</v>
      </c>
      <c r="AI375" s="77">
        <f t="shared" si="215"/>
        <v>0</v>
      </c>
      <c r="AJ375" s="77">
        <f t="shared" si="215"/>
        <v>0</v>
      </c>
      <c r="AK375" s="77">
        <f t="shared" si="215"/>
        <v>0</v>
      </c>
      <c r="AL375" s="77">
        <f t="shared" si="215"/>
        <v>0</v>
      </c>
      <c r="AM375" s="77">
        <f t="shared" si="215"/>
        <v>0</v>
      </c>
      <c r="AN375" s="77">
        <f t="shared" si="215"/>
        <v>0</v>
      </c>
      <c r="AO375" s="77">
        <f t="shared" si="215"/>
        <v>0</v>
      </c>
      <c r="AP375" s="77">
        <f t="shared" si="215"/>
        <v>0</v>
      </c>
      <c r="AQ375" s="77">
        <f t="shared" si="215"/>
        <v>0</v>
      </c>
      <c r="AR375" s="77">
        <f t="shared" si="215"/>
        <v>0</v>
      </c>
      <c r="AS375" s="77">
        <f t="shared" si="215"/>
        <v>0</v>
      </c>
      <c r="AT375" s="77">
        <f t="shared" si="216"/>
        <v>0</v>
      </c>
      <c r="AU375" s="77">
        <f t="shared" si="216"/>
        <v>0</v>
      </c>
      <c r="AV375" s="77">
        <f t="shared" si="216"/>
        <v>0</v>
      </c>
      <c r="AW375" s="77">
        <f t="shared" si="216"/>
        <v>0</v>
      </c>
      <c r="AX375" s="77">
        <f t="shared" si="216"/>
        <v>0</v>
      </c>
      <c r="AY375" s="77">
        <f t="shared" si="216"/>
        <v>0</v>
      </c>
      <c r="AZ375" s="77">
        <f t="shared" si="216"/>
        <v>0</v>
      </c>
      <c r="BA375" s="77">
        <f t="shared" si="216"/>
        <v>0</v>
      </c>
      <c r="BB375" s="103">
        <v>0</v>
      </c>
      <c r="BC375" s="103">
        <v>0</v>
      </c>
    </row>
    <row r="376" spans="1:55" s="11" customFormat="1" hidden="1" x14ac:dyDescent="0.25">
      <c r="A376" s="27" t="s">
        <v>393</v>
      </c>
      <c r="B376" s="12">
        <v>52</v>
      </c>
      <c r="C376" s="12">
        <v>0</v>
      </c>
      <c r="D376" s="63" t="s">
        <v>399</v>
      </c>
      <c r="E376" s="12">
        <v>852</v>
      </c>
      <c r="F376" s="63"/>
      <c r="G376" s="63"/>
      <c r="H376" s="63" t="s">
        <v>810</v>
      </c>
      <c r="I376" s="63" t="s">
        <v>397</v>
      </c>
      <c r="J376" s="77">
        <f>'3.ВС'!J395</f>
        <v>0</v>
      </c>
      <c r="K376" s="77">
        <f>'3.ВС'!K395</f>
        <v>0</v>
      </c>
      <c r="L376" s="77">
        <f>'3.ВС'!L395</f>
        <v>0</v>
      </c>
      <c r="M376" s="77">
        <f>'3.ВС'!M395</f>
        <v>0</v>
      </c>
      <c r="N376" s="77">
        <f>'3.ВС'!N395</f>
        <v>0</v>
      </c>
      <c r="O376" s="77">
        <f>'3.ВС'!O395</f>
        <v>0</v>
      </c>
      <c r="P376" s="77">
        <f>'3.ВС'!P395</f>
        <v>0</v>
      </c>
      <c r="Q376" s="77">
        <f>'3.ВС'!Q395</f>
        <v>0</v>
      </c>
      <c r="R376" s="77">
        <f>'3.ВС'!R395</f>
        <v>0</v>
      </c>
      <c r="S376" s="77">
        <f>'3.ВС'!S395</f>
        <v>0</v>
      </c>
      <c r="T376" s="77">
        <f>'3.ВС'!T395</f>
        <v>0</v>
      </c>
      <c r="U376" s="77">
        <f>'3.ВС'!U395</f>
        <v>0</v>
      </c>
      <c r="V376" s="77">
        <f>'3.ВС'!V395</f>
        <v>0</v>
      </c>
      <c r="W376" s="77">
        <f>'3.ВС'!W395</f>
        <v>0</v>
      </c>
      <c r="X376" s="77">
        <f>'3.ВС'!X395</f>
        <v>0</v>
      </c>
      <c r="Y376" s="77">
        <f>'3.ВС'!Y395</f>
        <v>0</v>
      </c>
      <c r="Z376" s="77">
        <f>'3.ВС'!Z395</f>
        <v>0</v>
      </c>
      <c r="AA376" s="77">
        <f>'3.ВС'!AA395</f>
        <v>0</v>
      </c>
      <c r="AB376" s="77">
        <f>'3.ВС'!AB395</f>
        <v>0</v>
      </c>
      <c r="AC376" s="77">
        <f>'3.ВС'!AC395</f>
        <v>0</v>
      </c>
      <c r="AD376" s="77">
        <f>'3.ВС'!AD395</f>
        <v>0</v>
      </c>
      <c r="AE376" s="77">
        <f>'3.ВС'!AE395</f>
        <v>0</v>
      </c>
      <c r="AF376" s="77">
        <f>'3.ВС'!AF395</f>
        <v>0</v>
      </c>
      <c r="AG376" s="77">
        <f>'3.ВС'!AG395</f>
        <v>0</v>
      </c>
      <c r="AH376" s="77">
        <f>'3.ВС'!AH395</f>
        <v>0</v>
      </c>
      <c r="AI376" s="77">
        <f>'3.ВС'!AI395</f>
        <v>0</v>
      </c>
      <c r="AJ376" s="77">
        <f>'3.ВС'!AJ395</f>
        <v>0</v>
      </c>
      <c r="AK376" s="77">
        <f>'3.ВС'!AK395</f>
        <v>0</v>
      </c>
      <c r="AL376" s="77">
        <f>'3.ВС'!AL395</f>
        <v>0</v>
      </c>
      <c r="AM376" s="77">
        <f>'3.ВС'!AM395</f>
        <v>0</v>
      </c>
      <c r="AN376" s="77">
        <f>'3.ВС'!AN395</f>
        <v>0</v>
      </c>
      <c r="AO376" s="77">
        <f>'3.ВС'!AO395</f>
        <v>0</v>
      </c>
      <c r="AP376" s="77">
        <f>'3.ВС'!AP395</f>
        <v>0</v>
      </c>
      <c r="AQ376" s="77">
        <f>'3.ВС'!AQ395</f>
        <v>0</v>
      </c>
      <c r="AR376" s="77">
        <f>'3.ВС'!AR395</f>
        <v>0</v>
      </c>
      <c r="AS376" s="77">
        <f>'3.ВС'!AS395</f>
        <v>0</v>
      </c>
      <c r="AT376" s="77">
        <f>'3.ВС'!AT395</f>
        <v>0</v>
      </c>
      <c r="AU376" s="77">
        <f>'3.ВС'!AU395</f>
        <v>0</v>
      </c>
      <c r="AV376" s="77">
        <f>'3.ВС'!AV395</f>
        <v>0</v>
      </c>
      <c r="AW376" s="77">
        <f>'3.ВС'!AW395</f>
        <v>0</v>
      </c>
      <c r="AX376" s="77">
        <f>'3.ВС'!AX395</f>
        <v>0</v>
      </c>
      <c r="AY376" s="77">
        <f>'3.ВС'!AY395</f>
        <v>0</v>
      </c>
      <c r="AZ376" s="77">
        <f>'3.ВС'!AZ395</f>
        <v>0</v>
      </c>
      <c r="BA376" s="77">
        <f>'3.ВС'!BA395</f>
        <v>0</v>
      </c>
      <c r="BB376" s="103">
        <v>0</v>
      </c>
      <c r="BC376" s="103">
        <v>0</v>
      </c>
    </row>
    <row r="377" spans="1:55" s="11" customFormat="1" ht="45" x14ac:dyDescent="0.25">
      <c r="A377" s="27" t="s">
        <v>593</v>
      </c>
      <c r="B377" s="12">
        <v>52</v>
      </c>
      <c r="C377" s="12">
        <v>0</v>
      </c>
      <c r="D377" s="62" t="s">
        <v>399</v>
      </c>
      <c r="E377" s="12">
        <v>852</v>
      </c>
      <c r="F377" s="63"/>
      <c r="G377" s="63"/>
      <c r="H377" s="63" t="s">
        <v>811</v>
      </c>
      <c r="I377" s="63"/>
      <c r="J377" s="77">
        <f t="shared" ref="J377:AT378" si="217">J378</f>
        <v>10660</v>
      </c>
      <c r="K377" s="77">
        <f t="shared" si="217"/>
        <v>0</v>
      </c>
      <c r="L377" s="77">
        <f t="shared" si="217"/>
        <v>10660</v>
      </c>
      <c r="M377" s="77">
        <f t="shared" si="217"/>
        <v>0</v>
      </c>
      <c r="N377" s="77">
        <f t="shared" si="217"/>
        <v>0</v>
      </c>
      <c r="O377" s="77">
        <f t="shared" si="217"/>
        <v>0</v>
      </c>
      <c r="P377" s="77">
        <f t="shared" si="217"/>
        <v>0</v>
      </c>
      <c r="Q377" s="77">
        <f t="shared" si="217"/>
        <v>0</v>
      </c>
      <c r="R377" s="77">
        <f t="shared" si="217"/>
        <v>10660</v>
      </c>
      <c r="S377" s="77">
        <f t="shared" si="217"/>
        <v>0</v>
      </c>
      <c r="T377" s="77">
        <f t="shared" si="217"/>
        <v>10660</v>
      </c>
      <c r="U377" s="77">
        <f t="shared" si="217"/>
        <v>0</v>
      </c>
      <c r="V377" s="77">
        <f t="shared" si="217"/>
        <v>172463.16</v>
      </c>
      <c r="W377" s="77">
        <f t="shared" si="217"/>
        <v>173967</v>
      </c>
      <c r="X377" s="77">
        <f t="shared" si="217"/>
        <v>-1503.84</v>
      </c>
      <c r="Y377" s="77">
        <f t="shared" si="217"/>
        <v>0</v>
      </c>
      <c r="Z377" s="77">
        <f t="shared" si="217"/>
        <v>183123.16</v>
      </c>
      <c r="AA377" s="77">
        <f t="shared" si="217"/>
        <v>173967</v>
      </c>
      <c r="AB377" s="77">
        <f t="shared" si="217"/>
        <v>9156.16</v>
      </c>
      <c r="AC377" s="77">
        <f t="shared" si="217"/>
        <v>0</v>
      </c>
      <c r="AD377" s="77">
        <f t="shared" si="217"/>
        <v>0</v>
      </c>
      <c r="AE377" s="77">
        <f t="shared" si="217"/>
        <v>0</v>
      </c>
      <c r="AF377" s="77">
        <f t="shared" si="217"/>
        <v>0</v>
      </c>
      <c r="AG377" s="77">
        <f t="shared" si="217"/>
        <v>0</v>
      </c>
      <c r="AH377" s="77">
        <f t="shared" si="217"/>
        <v>0</v>
      </c>
      <c r="AI377" s="77">
        <f t="shared" si="217"/>
        <v>0</v>
      </c>
      <c r="AJ377" s="77">
        <f t="shared" si="217"/>
        <v>0</v>
      </c>
      <c r="AK377" s="77">
        <f t="shared" si="217"/>
        <v>0</v>
      </c>
      <c r="AL377" s="77">
        <f t="shared" si="217"/>
        <v>0</v>
      </c>
      <c r="AM377" s="77">
        <f t="shared" si="217"/>
        <v>0</v>
      </c>
      <c r="AN377" s="77">
        <f t="shared" si="217"/>
        <v>0</v>
      </c>
      <c r="AO377" s="77">
        <f t="shared" si="217"/>
        <v>0</v>
      </c>
      <c r="AP377" s="77">
        <f t="shared" si="217"/>
        <v>0</v>
      </c>
      <c r="AQ377" s="77">
        <f t="shared" si="217"/>
        <v>0</v>
      </c>
      <c r="AR377" s="77">
        <f t="shared" si="217"/>
        <v>0</v>
      </c>
      <c r="AS377" s="77">
        <f t="shared" si="217"/>
        <v>0</v>
      </c>
      <c r="AT377" s="77">
        <f t="shared" si="217"/>
        <v>0</v>
      </c>
      <c r="AU377" s="77">
        <f t="shared" ref="AT377:BA378" si="218">AU378</f>
        <v>0</v>
      </c>
      <c r="AV377" s="77">
        <f t="shared" si="218"/>
        <v>0</v>
      </c>
      <c r="AW377" s="77">
        <f t="shared" si="218"/>
        <v>0</v>
      </c>
      <c r="AX377" s="77">
        <f t="shared" si="218"/>
        <v>0</v>
      </c>
      <c r="AY377" s="77">
        <f t="shared" si="218"/>
        <v>0</v>
      </c>
      <c r="AZ377" s="77">
        <f t="shared" si="218"/>
        <v>0</v>
      </c>
      <c r="BA377" s="77">
        <f t="shared" si="218"/>
        <v>0</v>
      </c>
      <c r="BB377" s="103">
        <v>0</v>
      </c>
      <c r="BC377" s="103">
        <v>0</v>
      </c>
    </row>
    <row r="378" spans="1:55" s="11" customFormat="1" ht="45" x14ac:dyDescent="0.25">
      <c r="A378" s="27" t="s">
        <v>392</v>
      </c>
      <c r="B378" s="12">
        <v>52</v>
      </c>
      <c r="C378" s="12">
        <v>0</v>
      </c>
      <c r="D378" s="63" t="s">
        <v>399</v>
      </c>
      <c r="E378" s="12">
        <v>852</v>
      </c>
      <c r="F378" s="63"/>
      <c r="G378" s="63"/>
      <c r="H378" s="63" t="s">
        <v>811</v>
      </c>
      <c r="I378" s="63" t="s">
        <v>396</v>
      </c>
      <c r="J378" s="77">
        <f t="shared" si="217"/>
        <v>10660</v>
      </c>
      <c r="K378" s="77">
        <f t="shared" si="217"/>
        <v>0</v>
      </c>
      <c r="L378" s="77">
        <f t="shared" si="217"/>
        <v>10660</v>
      </c>
      <c r="M378" s="77">
        <f t="shared" si="217"/>
        <v>0</v>
      </c>
      <c r="N378" s="77">
        <f t="shared" si="217"/>
        <v>0</v>
      </c>
      <c r="O378" s="77">
        <f t="shared" si="217"/>
        <v>0</v>
      </c>
      <c r="P378" s="77">
        <f t="shared" si="217"/>
        <v>0</v>
      </c>
      <c r="Q378" s="77">
        <f t="shared" si="217"/>
        <v>0</v>
      </c>
      <c r="R378" s="77">
        <f t="shared" si="217"/>
        <v>10660</v>
      </c>
      <c r="S378" s="77">
        <f t="shared" si="217"/>
        <v>0</v>
      </c>
      <c r="T378" s="77">
        <f t="shared" si="217"/>
        <v>10660</v>
      </c>
      <c r="U378" s="77">
        <f t="shared" si="217"/>
        <v>0</v>
      </c>
      <c r="V378" s="77">
        <f t="shared" si="217"/>
        <v>172463.16</v>
      </c>
      <c r="W378" s="77">
        <f t="shared" si="217"/>
        <v>173967</v>
      </c>
      <c r="X378" s="77">
        <f t="shared" si="217"/>
        <v>-1503.84</v>
      </c>
      <c r="Y378" s="77">
        <f t="shared" si="217"/>
        <v>0</v>
      </c>
      <c r="Z378" s="77">
        <f t="shared" si="217"/>
        <v>183123.16</v>
      </c>
      <c r="AA378" s="77">
        <f t="shared" si="217"/>
        <v>173967</v>
      </c>
      <c r="AB378" s="77">
        <f t="shared" si="217"/>
        <v>9156.16</v>
      </c>
      <c r="AC378" s="77">
        <f t="shared" si="217"/>
        <v>0</v>
      </c>
      <c r="AD378" s="77">
        <f t="shared" si="217"/>
        <v>0</v>
      </c>
      <c r="AE378" s="77">
        <f t="shared" si="217"/>
        <v>0</v>
      </c>
      <c r="AF378" s="77">
        <f t="shared" si="217"/>
        <v>0</v>
      </c>
      <c r="AG378" s="77">
        <f t="shared" si="217"/>
        <v>0</v>
      </c>
      <c r="AH378" s="77">
        <f t="shared" si="217"/>
        <v>0</v>
      </c>
      <c r="AI378" s="77">
        <f t="shared" si="217"/>
        <v>0</v>
      </c>
      <c r="AJ378" s="77">
        <f t="shared" si="217"/>
        <v>0</v>
      </c>
      <c r="AK378" s="77">
        <f t="shared" si="217"/>
        <v>0</v>
      </c>
      <c r="AL378" s="77">
        <f t="shared" si="217"/>
        <v>0</v>
      </c>
      <c r="AM378" s="77">
        <f t="shared" si="217"/>
        <v>0</v>
      </c>
      <c r="AN378" s="77">
        <f t="shared" si="217"/>
        <v>0</v>
      </c>
      <c r="AO378" s="77">
        <f t="shared" si="217"/>
        <v>0</v>
      </c>
      <c r="AP378" s="77">
        <f t="shared" si="217"/>
        <v>0</v>
      </c>
      <c r="AQ378" s="77">
        <f t="shared" si="217"/>
        <v>0</v>
      </c>
      <c r="AR378" s="77">
        <f t="shared" si="217"/>
        <v>0</v>
      </c>
      <c r="AS378" s="77">
        <f t="shared" si="217"/>
        <v>0</v>
      </c>
      <c r="AT378" s="77">
        <f t="shared" si="218"/>
        <v>0</v>
      </c>
      <c r="AU378" s="77">
        <f t="shared" si="218"/>
        <v>0</v>
      </c>
      <c r="AV378" s="77">
        <f t="shared" si="218"/>
        <v>0</v>
      </c>
      <c r="AW378" s="77">
        <f t="shared" si="218"/>
        <v>0</v>
      </c>
      <c r="AX378" s="77">
        <f t="shared" si="218"/>
        <v>0</v>
      </c>
      <c r="AY378" s="77">
        <f t="shared" si="218"/>
        <v>0</v>
      </c>
      <c r="AZ378" s="77">
        <f t="shared" si="218"/>
        <v>0</v>
      </c>
      <c r="BA378" s="77">
        <f t="shared" si="218"/>
        <v>0</v>
      </c>
      <c r="BB378" s="103">
        <v>0</v>
      </c>
      <c r="BC378" s="103">
        <v>0</v>
      </c>
    </row>
    <row r="379" spans="1:55" s="11" customFormat="1" x14ac:dyDescent="0.25">
      <c r="A379" s="27" t="s">
        <v>393</v>
      </c>
      <c r="B379" s="12">
        <v>52</v>
      </c>
      <c r="C379" s="12">
        <v>0</v>
      </c>
      <c r="D379" s="63" t="s">
        <v>399</v>
      </c>
      <c r="E379" s="12">
        <v>852</v>
      </c>
      <c r="F379" s="63"/>
      <c r="G379" s="63"/>
      <c r="H379" s="63" t="s">
        <v>811</v>
      </c>
      <c r="I379" s="63" t="s">
        <v>397</v>
      </c>
      <c r="J379" s="77">
        <f>'3.ВС'!J398</f>
        <v>10660</v>
      </c>
      <c r="K379" s="77">
        <f>'3.ВС'!K398</f>
        <v>0</v>
      </c>
      <c r="L379" s="77">
        <f>'3.ВС'!L398</f>
        <v>10660</v>
      </c>
      <c r="M379" s="77">
        <f>'3.ВС'!M398</f>
        <v>0</v>
      </c>
      <c r="N379" s="77">
        <f>'3.ВС'!N398</f>
        <v>0</v>
      </c>
      <c r="O379" s="77">
        <f>'3.ВС'!O398</f>
        <v>0</v>
      </c>
      <c r="P379" s="77">
        <f>'3.ВС'!P398</f>
        <v>0</v>
      </c>
      <c r="Q379" s="77">
        <f>'3.ВС'!Q398</f>
        <v>0</v>
      </c>
      <c r="R379" s="77">
        <f>'3.ВС'!R398</f>
        <v>10660</v>
      </c>
      <c r="S379" s="77">
        <f>'3.ВС'!S398</f>
        <v>0</v>
      </c>
      <c r="T379" s="77">
        <f>'3.ВС'!T398</f>
        <v>10660</v>
      </c>
      <c r="U379" s="77">
        <f>'3.ВС'!U398</f>
        <v>0</v>
      </c>
      <c r="V379" s="77">
        <f>'3.ВС'!V398</f>
        <v>172463.16</v>
      </c>
      <c r="W379" s="77">
        <f>'3.ВС'!W398</f>
        <v>173967</v>
      </c>
      <c r="X379" s="77">
        <f>'3.ВС'!X398</f>
        <v>-1503.84</v>
      </c>
      <c r="Y379" s="77">
        <f>'3.ВС'!Y398</f>
        <v>0</v>
      </c>
      <c r="Z379" s="77">
        <f>'3.ВС'!Z398</f>
        <v>183123.16</v>
      </c>
      <c r="AA379" s="77">
        <f>'3.ВС'!AA398</f>
        <v>173967</v>
      </c>
      <c r="AB379" s="77">
        <f>'3.ВС'!AB398</f>
        <v>9156.16</v>
      </c>
      <c r="AC379" s="77">
        <f>'3.ВС'!AC398</f>
        <v>0</v>
      </c>
      <c r="AD379" s="77">
        <f>'3.ВС'!AD398</f>
        <v>0</v>
      </c>
      <c r="AE379" s="77">
        <f>'3.ВС'!AE398</f>
        <v>0</v>
      </c>
      <c r="AF379" s="77">
        <f>'3.ВС'!AF398</f>
        <v>0</v>
      </c>
      <c r="AG379" s="77">
        <f>'3.ВС'!AG398</f>
        <v>0</v>
      </c>
      <c r="AH379" s="77">
        <f>'3.ВС'!AH398</f>
        <v>0</v>
      </c>
      <c r="AI379" s="77">
        <f>'3.ВС'!AI398</f>
        <v>0</v>
      </c>
      <c r="AJ379" s="77">
        <f>'3.ВС'!AJ398</f>
        <v>0</v>
      </c>
      <c r="AK379" s="77">
        <f>'3.ВС'!AK398</f>
        <v>0</v>
      </c>
      <c r="AL379" s="77">
        <f>'3.ВС'!AL398</f>
        <v>0</v>
      </c>
      <c r="AM379" s="77">
        <f>'3.ВС'!AM398</f>
        <v>0</v>
      </c>
      <c r="AN379" s="77">
        <f>'3.ВС'!AN398</f>
        <v>0</v>
      </c>
      <c r="AO379" s="77">
        <f>'3.ВС'!AO398</f>
        <v>0</v>
      </c>
      <c r="AP379" s="77">
        <f>'3.ВС'!AP398</f>
        <v>0</v>
      </c>
      <c r="AQ379" s="77">
        <f>'3.ВС'!AQ398</f>
        <v>0</v>
      </c>
      <c r="AR379" s="77">
        <f>'3.ВС'!AR398</f>
        <v>0</v>
      </c>
      <c r="AS379" s="77">
        <f>'3.ВС'!AS398</f>
        <v>0</v>
      </c>
      <c r="AT379" s="77">
        <f>'3.ВС'!AT398</f>
        <v>0</v>
      </c>
      <c r="AU379" s="77">
        <f>'3.ВС'!AU398</f>
        <v>0</v>
      </c>
      <c r="AV379" s="77">
        <f>'3.ВС'!AV398</f>
        <v>0</v>
      </c>
      <c r="AW379" s="77">
        <f>'3.ВС'!AW398</f>
        <v>0</v>
      </c>
      <c r="AX379" s="77">
        <f>'3.ВС'!AX398</f>
        <v>0</v>
      </c>
      <c r="AY379" s="77">
        <f>'3.ВС'!AY398</f>
        <v>0</v>
      </c>
      <c r="AZ379" s="77">
        <f>'3.ВС'!AZ398</f>
        <v>0</v>
      </c>
      <c r="BA379" s="77">
        <f>'3.ВС'!BA398</f>
        <v>0</v>
      </c>
      <c r="BB379" s="103">
        <v>0</v>
      </c>
      <c r="BC379" s="103">
        <v>0</v>
      </c>
    </row>
    <row r="380" spans="1:55" s="11" customFormat="1" ht="30" hidden="1" x14ac:dyDescent="0.25">
      <c r="A380" s="148" t="s">
        <v>734</v>
      </c>
      <c r="B380" s="12">
        <v>52</v>
      </c>
      <c r="C380" s="12">
        <v>0</v>
      </c>
      <c r="D380" s="63" t="s">
        <v>401</v>
      </c>
      <c r="E380" s="12"/>
      <c r="F380" s="63"/>
      <c r="G380" s="63"/>
      <c r="H380" s="63"/>
      <c r="I380" s="63"/>
      <c r="J380" s="77">
        <f t="shared" ref="J380:AT381" si="219">J381</f>
        <v>3784800</v>
      </c>
      <c r="K380" s="77">
        <f t="shared" si="219"/>
        <v>3784800</v>
      </c>
      <c r="L380" s="77">
        <f t="shared" si="219"/>
        <v>0</v>
      </c>
      <c r="M380" s="77">
        <f t="shared" si="219"/>
        <v>0</v>
      </c>
      <c r="N380" s="77">
        <f t="shared" si="219"/>
        <v>0</v>
      </c>
      <c r="O380" s="77">
        <f t="shared" si="219"/>
        <v>0</v>
      </c>
      <c r="P380" s="77">
        <f t="shared" si="219"/>
        <v>0</v>
      </c>
      <c r="Q380" s="77">
        <f t="shared" si="219"/>
        <v>0</v>
      </c>
      <c r="R380" s="77">
        <f t="shared" si="219"/>
        <v>3784800</v>
      </c>
      <c r="S380" s="77">
        <f t="shared" si="219"/>
        <v>3784800</v>
      </c>
      <c r="T380" s="77">
        <f t="shared" si="219"/>
        <v>0</v>
      </c>
      <c r="U380" s="77">
        <f t="shared" si="219"/>
        <v>0</v>
      </c>
      <c r="V380" s="77">
        <f t="shared" si="219"/>
        <v>0</v>
      </c>
      <c r="W380" s="77">
        <f t="shared" si="219"/>
        <v>0</v>
      </c>
      <c r="X380" s="77">
        <f t="shared" si="219"/>
        <v>0</v>
      </c>
      <c r="Y380" s="77">
        <f t="shared" si="219"/>
        <v>0</v>
      </c>
      <c r="Z380" s="77">
        <f t="shared" si="219"/>
        <v>3784800</v>
      </c>
      <c r="AA380" s="77">
        <f t="shared" si="219"/>
        <v>3784800</v>
      </c>
      <c r="AB380" s="77">
        <f t="shared" si="219"/>
        <v>0</v>
      </c>
      <c r="AC380" s="77">
        <f t="shared" si="219"/>
        <v>0</v>
      </c>
      <c r="AD380" s="77">
        <f t="shared" si="219"/>
        <v>3784800</v>
      </c>
      <c r="AE380" s="77">
        <f t="shared" si="219"/>
        <v>3784800</v>
      </c>
      <c r="AF380" s="77">
        <f t="shared" si="219"/>
        <v>0</v>
      </c>
      <c r="AG380" s="77">
        <f t="shared" si="219"/>
        <v>0</v>
      </c>
      <c r="AH380" s="77">
        <f t="shared" si="219"/>
        <v>0</v>
      </c>
      <c r="AI380" s="77">
        <f t="shared" si="219"/>
        <v>0</v>
      </c>
      <c r="AJ380" s="77">
        <f t="shared" si="219"/>
        <v>0</v>
      </c>
      <c r="AK380" s="77">
        <f t="shared" si="219"/>
        <v>0</v>
      </c>
      <c r="AL380" s="77">
        <f t="shared" si="219"/>
        <v>3784800</v>
      </c>
      <c r="AM380" s="77">
        <f t="shared" si="219"/>
        <v>3784800</v>
      </c>
      <c r="AN380" s="77">
        <f t="shared" si="219"/>
        <v>0</v>
      </c>
      <c r="AO380" s="77">
        <f t="shared" si="219"/>
        <v>0</v>
      </c>
      <c r="AP380" s="77">
        <f t="shared" si="219"/>
        <v>3784800</v>
      </c>
      <c r="AQ380" s="77">
        <f t="shared" si="219"/>
        <v>3784800</v>
      </c>
      <c r="AR380" s="77">
        <f t="shared" si="219"/>
        <v>0</v>
      </c>
      <c r="AS380" s="77">
        <f t="shared" si="219"/>
        <v>0</v>
      </c>
      <c r="AT380" s="77">
        <f t="shared" si="219"/>
        <v>0</v>
      </c>
      <c r="AU380" s="77">
        <f t="shared" ref="AT380:BA381" si="220">AU381</f>
        <v>0</v>
      </c>
      <c r="AV380" s="77">
        <f t="shared" si="220"/>
        <v>0</v>
      </c>
      <c r="AW380" s="77">
        <f t="shared" si="220"/>
        <v>0</v>
      </c>
      <c r="AX380" s="77">
        <f t="shared" si="220"/>
        <v>3784800</v>
      </c>
      <c r="AY380" s="77">
        <f t="shared" si="220"/>
        <v>3784800</v>
      </c>
      <c r="AZ380" s="77">
        <f t="shared" si="220"/>
        <v>0</v>
      </c>
      <c r="BA380" s="77">
        <f t="shared" si="220"/>
        <v>0</v>
      </c>
      <c r="BB380" s="103">
        <v>0</v>
      </c>
      <c r="BC380" s="103">
        <v>0</v>
      </c>
    </row>
    <row r="381" spans="1:55" s="11" customFormat="1" ht="30" hidden="1" x14ac:dyDescent="0.25">
      <c r="A381" s="148" t="s">
        <v>550</v>
      </c>
      <c r="B381" s="12">
        <v>52</v>
      </c>
      <c r="C381" s="12">
        <v>0</v>
      </c>
      <c r="D381" s="62" t="s">
        <v>401</v>
      </c>
      <c r="E381" s="12">
        <v>852</v>
      </c>
      <c r="F381" s="62"/>
      <c r="G381" s="62"/>
      <c r="H381" s="62"/>
      <c r="I381" s="63"/>
      <c r="J381" s="77">
        <f t="shared" si="219"/>
        <v>3784800</v>
      </c>
      <c r="K381" s="77">
        <f t="shared" si="219"/>
        <v>3784800</v>
      </c>
      <c r="L381" s="77">
        <f t="shared" si="219"/>
        <v>0</v>
      </c>
      <c r="M381" s="77">
        <f t="shared" si="219"/>
        <v>0</v>
      </c>
      <c r="N381" s="77">
        <f t="shared" si="219"/>
        <v>0</v>
      </c>
      <c r="O381" s="77">
        <f t="shared" si="219"/>
        <v>0</v>
      </c>
      <c r="P381" s="77">
        <f t="shared" si="219"/>
        <v>0</v>
      </c>
      <c r="Q381" s="77">
        <f t="shared" si="219"/>
        <v>0</v>
      </c>
      <c r="R381" s="77">
        <f t="shared" si="219"/>
        <v>3784800</v>
      </c>
      <c r="S381" s="77">
        <f t="shared" si="219"/>
        <v>3784800</v>
      </c>
      <c r="T381" s="77">
        <f t="shared" si="219"/>
        <v>0</v>
      </c>
      <c r="U381" s="77">
        <f t="shared" si="219"/>
        <v>0</v>
      </c>
      <c r="V381" s="77">
        <f t="shared" si="219"/>
        <v>0</v>
      </c>
      <c r="W381" s="77">
        <f t="shared" si="219"/>
        <v>0</v>
      </c>
      <c r="X381" s="77">
        <f t="shared" si="219"/>
        <v>0</v>
      </c>
      <c r="Y381" s="77">
        <f t="shared" si="219"/>
        <v>0</v>
      </c>
      <c r="Z381" s="77">
        <f t="shared" si="219"/>
        <v>3784800</v>
      </c>
      <c r="AA381" s="77">
        <f t="shared" si="219"/>
        <v>3784800</v>
      </c>
      <c r="AB381" s="77">
        <f t="shared" si="219"/>
        <v>0</v>
      </c>
      <c r="AC381" s="77">
        <f t="shared" si="219"/>
        <v>0</v>
      </c>
      <c r="AD381" s="77">
        <f t="shared" si="219"/>
        <v>3784800</v>
      </c>
      <c r="AE381" s="77">
        <f t="shared" si="219"/>
        <v>3784800</v>
      </c>
      <c r="AF381" s="77">
        <f t="shared" si="219"/>
        <v>0</v>
      </c>
      <c r="AG381" s="77">
        <f t="shared" si="219"/>
        <v>0</v>
      </c>
      <c r="AH381" s="77">
        <f t="shared" si="219"/>
        <v>0</v>
      </c>
      <c r="AI381" s="77">
        <f t="shared" si="219"/>
        <v>0</v>
      </c>
      <c r="AJ381" s="77">
        <f t="shared" si="219"/>
        <v>0</v>
      </c>
      <c r="AK381" s="77">
        <f t="shared" si="219"/>
        <v>0</v>
      </c>
      <c r="AL381" s="77">
        <f t="shared" si="219"/>
        <v>3784800</v>
      </c>
      <c r="AM381" s="77">
        <f t="shared" si="219"/>
        <v>3784800</v>
      </c>
      <c r="AN381" s="77">
        <f t="shared" si="219"/>
        <v>0</v>
      </c>
      <c r="AO381" s="77">
        <f t="shared" si="219"/>
        <v>0</v>
      </c>
      <c r="AP381" s="77">
        <f t="shared" si="219"/>
        <v>3784800</v>
      </c>
      <c r="AQ381" s="77">
        <f t="shared" si="219"/>
        <v>3784800</v>
      </c>
      <c r="AR381" s="77">
        <f t="shared" si="219"/>
        <v>0</v>
      </c>
      <c r="AS381" s="77">
        <f t="shared" si="219"/>
        <v>0</v>
      </c>
      <c r="AT381" s="77">
        <f t="shared" si="220"/>
        <v>0</v>
      </c>
      <c r="AU381" s="77">
        <f t="shared" si="220"/>
        <v>0</v>
      </c>
      <c r="AV381" s="77">
        <f t="shared" si="220"/>
        <v>0</v>
      </c>
      <c r="AW381" s="77">
        <f t="shared" si="220"/>
        <v>0</v>
      </c>
      <c r="AX381" s="77">
        <f t="shared" si="220"/>
        <v>3784800</v>
      </c>
      <c r="AY381" s="77">
        <f t="shared" si="220"/>
        <v>3784800</v>
      </c>
      <c r="AZ381" s="77">
        <f t="shared" si="220"/>
        <v>0</v>
      </c>
      <c r="BA381" s="77">
        <f t="shared" si="220"/>
        <v>0</v>
      </c>
      <c r="BB381" s="103">
        <v>0</v>
      </c>
      <c r="BC381" s="103">
        <v>0</v>
      </c>
    </row>
    <row r="382" spans="1:55" s="11" customFormat="1" ht="120" hidden="1" x14ac:dyDescent="0.25">
      <c r="A382" s="61" t="s">
        <v>489</v>
      </c>
      <c r="B382" s="12">
        <v>52</v>
      </c>
      <c r="C382" s="12">
        <v>0</v>
      </c>
      <c r="D382" s="63" t="s">
        <v>401</v>
      </c>
      <c r="E382" s="12">
        <v>852</v>
      </c>
      <c r="F382" s="63" t="s">
        <v>477</v>
      </c>
      <c r="G382" s="63" t="s">
        <v>812</v>
      </c>
      <c r="H382" s="63" t="s">
        <v>735</v>
      </c>
      <c r="I382" s="63"/>
      <c r="J382" s="77">
        <f t="shared" ref="J382:BA382" si="221">J383+J385</f>
        <v>3784800</v>
      </c>
      <c r="K382" s="77">
        <f t="shared" si="221"/>
        <v>3784800</v>
      </c>
      <c r="L382" s="77">
        <f t="shared" si="221"/>
        <v>0</v>
      </c>
      <c r="M382" s="77">
        <f t="shared" si="221"/>
        <v>0</v>
      </c>
      <c r="N382" s="77">
        <f t="shared" si="221"/>
        <v>0</v>
      </c>
      <c r="O382" s="77">
        <f t="shared" si="221"/>
        <v>0</v>
      </c>
      <c r="P382" s="77">
        <f t="shared" si="221"/>
        <v>0</v>
      </c>
      <c r="Q382" s="77">
        <f t="shared" si="221"/>
        <v>0</v>
      </c>
      <c r="R382" s="77">
        <f t="shared" si="221"/>
        <v>3784800</v>
      </c>
      <c r="S382" s="77">
        <f t="shared" si="221"/>
        <v>3784800</v>
      </c>
      <c r="T382" s="77">
        <f t="shared" si="221"/>
        <v>0</v>
      </c>
      <c r="U382" s="77">
        <f t="shared" si="221"/>
        <v>0</v>
      </c>
      <c r="V382" s="77">
        <f t="shared" si="221"/>
        <v>0</v>
      </c>
      <c r="W382" s="77">
        <f t="shared" si="221"/>
        <v>0</v>
      </c>
      <c r="X382" s="77">
        <f t="shared" si="221"/>
        <v>0</v>
      </c>
      <c r="Y382" s="77">
        <f t="shared" si="221"/>
        <v>0</v>
      </c>
      <c r="Z382" s="77">
        <f t="shared" si="221"/>
        <v>3784800</v>
      </c>
      <c r="AA382" s="77">
        <f t="shared" si="221"/>
        <v>3784800</v>
      </c>
      <c r="AB382" s="77">
        <f t="shared" si="221"/>
        <v>0</v>
      </c>
      <c r="AC382" s="77">
        <f t="shared" si="221"/>
        <v>0</v>
      </c>
      <c r="AD382" s="77">
        <f t="shared" si="221"/>
        <v>3784800</v>
      </c>
      <c r="AE382" s="77">
        <f t="shared" si="221"/>
        <v>3784800</v>
      </c>
      <c r="AF382" s="77">
        <f t="shared" si="221"/>
        <v>0</v>
      </c>
      <c r="AG382" s="77">
        <f t="shared" si="221"/>
        <v>0</v>
      </c>
      <c r="AH382" s="77">
        <f t="shared" si="221"/>
        <v>0</v>
      </c>
      <c r="AI382" s="77">
        <f t="shared" si="221"/>
        <v>0</v>
      </c>
      <c r="AJ382" s="77">
        <f t="shared" si="221"/>
        <v>0</v>
      </c>
      <c r="AK382" s="77">
        <f t="shared" si="221"/>
        <v>0</v>
      </c>
      <c r="AL382" s="77">
        <f t="shared" si="221"/>
        <v>3784800</v>
      </c>
      <c r="AM382" s="77">
        <f t="shared" si="221"/>
        <v>3784800</v>
      </c>
      <c r="AN382" s="77">
        <f t="shared" si="221"/>
        <v>0</v>
      </c>
      <c r="AO382" s="77">
        <f t="shared" si="221"/>
        <v>0</v>
      </c>
      <c r="AP382" s="77">
        <f t="shared" si="221"/>
        <v>3784800</v>
      </c>
      <c r="AQ382" s="77">
        <f t="shared" si="221"/>
        <v>3784800</v>
      </c>
      <c r="AR382" s="77">
        <f t="shared" si="221"/>
        <v>0</v>
      </c>
      <c r="AS382" s="77">
        <f t="shared" si="221"/>
        <v>0</v>
      </c>
      <c r="AT382" s="77">
        <f t="shared" si="221"/>
        <v>0</v>
      </c>
      <c r="AU382" s="77">
        <f t="shared" si="221"/>
        <v>0</v>
      </c>
      <c r="AV382" s="77">
        <f t="shared" si="221"/>
        <v>0</v>
      </c>
      <c r="AW382" s="77">
        <f t="shared" si="221"/>
        <v>0</v>
      </c>
      <c r="AX382" s="77">
        <f t="shared" si="221"/>
        <v>3784800</v>
      </c>
      <c r="AY382" s="77">
        <f t="shared" si="221"/>
        <v>3784800</v>
      </c>
      <c r="AZ382" s="77">
        <f t="shared" si="221"/>
        <v>0</v>
      </c>
      <c r="BA382" s="77">
        <f t="shared" si="221"/>
        <v>0</v>
      </c>
      <c r="BB382" s="103">
        <v>0</v>
      </c>
      <c r="BC382" s="103">
        <v>0</v>
      </c>
    </row>
    <row r="383" spans="1:55" s="11" customFormat="1" ht="45" hidden="1" x14ac:dyDescent="0.25">
      <c r="A383" s="27" t="s">
        <v>392</v>
      </c>
      <c r="B383" s="12">
        <v>52</v>
      </c>
      <c r="C383" s="12">
        <v>0</v>
      </c>
      <c r="D383" s="62" t="s">
        <v>401</v>
      </c>
      <c r="E383" s="12">
        <v>852</v>
      </c>
      <c r="F383" s="63" t="s">
        <v>477</v>
      </c>
      <c r="G383" s="63" t="s">
        <v>812</v>
      </c>
      <c r="H383" s="63" t="s">
        <v>735</v>
      </c>
      <c r="I383" s="63" t="s">
        <v>396</v>
      </c>
      <c r="J383" s="77">
        <f t="shared" ref="J383:BA383" si="222">J384</f>
        <v>2398800</v>
      </c>
      <c r="K383" s="77">
        <f t="shared" si="222"/>
        <v>2398800</v>
      </c>
      <c r="L383" s="77">
        <f t="shared" si="222"/>
        <v>0</v>
      </c>
      <c r="M383" s="77">
        <f t="shared" si="222"/>
        <v>0</v>
      </c>
      <c r="N383" s="77">
        <f t="shared" si="222"/>
        <v>0</v>
      </c>
      <c r="O383" s="77">
        <f t="shared" si="222"/>
        <v>0</v>
      </c>
      <c r="P383" s="77">
        <f t="shared" si="222"/>
        <v>0</v>
      </c>
      <c r="Q383" s="77">
        <f t="shared" si="222"/>
        <v>0</v>
      </c>
      <c r="R383" s="77">
        <f t="shared" si="222"/>
        <v>2398800</v>
      </c>
      <c r="S383" s="77">
        <f t="shared" si="222"/>
        <v>2398800</v>
      </c>
      <c r="T383" s="77">
        <f t="shared" si="222"/>
        <v>0</v>
      </c>
      <c r="U383" s="77">
        <f t="shared" si="222"/>
        <v>0</v>
      </c>
      <c r="V383" s="77">
        <f t="shared" si="222"/>
        <v>0</v>
      </c>
      <c r="W383" s="77">
        <f t="shared" si="222"/>
        <v>0</v>
      </c>
      <c r="X383" s="77">
        <f t="shared" si="222"/>
        <v>0</v>
      </c>
      <c r="Y383" s="77">
        <f t="shared" si="222"/>
        <v>0</v>
      </c>
      <c r="Z383" s="77">
        <f t="shared" si="222"/>
        <v>2398800</v>
      </c>
      <c r="AA383" s="77">
        <f t="shared" si="222"/>
        <v>2398800</v>
      </c>
      <c r="AB383" s="77">
        <f t="shared" si="222"/>
        <v>0</v>
      </c>
      <c r="AC383" s="77">
        <f t="shared" si="222"/>
        <v>0</v>
      </c>
      <c r="AD383" s="77">
        <f t="shared" si="222"/>
        <v>2398800</v>
      </c>
      <c r="AE383" s="77">
        <f t="shared" si="222"/>
        <v>2398800</v>
      </c>
      <c r="AF383" s="77">
        <f t="shared" si="222"/>
        <v>0</v>
      </c>
      <c r="AG383" s="77">
        <f t="shared" si="222"/>
        <v>0</v>
      </c>
      <c r="AH383" s="77">
        <f t="shared" si="222"/>
        <v>0</v>
      </c>
      <c r="AI383" s="77">
        <f t="shared" si="222"/>
        <v>0</v>
      </c>
      <c r="AJ383" s="77">
        <f t="shared" si="222"/>
        <v>0</v>
      </c>
      <c r="AK383" s="77">
        <f t="shared" si="222"/>
        <v>0</v>
      </c>
      <c r="AL383" s="77">
        <f t="shared" si="222"/>
        <v>2398800</v>
      </c>
      <c r="AM383" s="77">
        <f t="shared" si="222"/>
        <v>2398800</v>
      </c>
      <c r="AN383" s="77">
        <f t="shared" si="222"/>
        <v>0</v>
      </c>
      <c r="AO383" s="77">
        <f t="shared" si="222"/>
        <v>0</v>
      </c>
      <c r="AP383" s="77">
        <f t="shared" si="222"/>
        <v>2398800</v>
      </c>
      <c r="AQ383" s="77">
        <f t="shared" si="222"/>
        <v>2398800</v>
      </c>
      <c r="AR383" s="77">
        <f t="shared" si="222"/>
        <v>0</v>
      </c>
      <c r="AS383" s="77">
        <f t="shared" si="222"/>
        <v>0</v>
      </c>
      <c r="AT383" s="77">
        <f t="shared" si="222"/>
        <v>0</v>
      </c>
      <c r="AU383" s="77">
        <f t="shared" si="222"/>
        <v>0</v>
      </c>
      <c r="AV383" s="77">
        <f t="shared" si="222"/>
        <v>0</v>
      </c>
      <c r="AW383" s="77">
        <f t="shared" si="222"/>
        <v>0</v>
      </c>
      <c r="AX383" s="77">
        <f t="shared" si="222"/>
        <v>2398800</v>
      </c>
      <c r="AY383" s="77">
        <f t="shared" si="222"/>
        <v>2398800</v>
      </c>
      <c r="AZ383" s="77">
        <f t="shared" si="222"/>
        <v>0</v>
      </c>
      <c r="BA383" s="77">
        <f t="shared" si="222"/>
        <v>0</v>
      </c>
      <c r="BB383" s="103">
        <v>0</v>
      </c>
      <c r="BC383" s="103">
        <v>0</v>
      </c>
    </row>
    <row r="384" spans="1:55" s="11" customFormat="1" hidden="1" x14ac:dyDescent="0.25">
      <c r="A384" s="27" t="s">
        <v>393</v>
      </c>
      <c r="B384" s="12">
        <v>52</v>
      </c>
      <c r="C384" s="12">
        <v>0</v>
      </c>
      <c r="D384" s="63" t="s">
        <v>401</v>
      </c>
      <c r="E384" s="12">
        <v>852</v>
      </c>
      <c r="F384" s="63" t="s">
        <v>477</v>
      </c>
      <c r="G384" s="63" t="s">
        <v>328</v>
      </c>
      <c r="H384" s="63" t="s">
        <v>735</v>
      </c>
      <c r="I384" s="63" t="s">
        <v>397</v>
      </c>
      <c r="J384" s="77">
        <f>'3.ВС'!J401+'3.ВС'!J361+'3.ВС'!J318</f>
        <v>2398800</v>
      </c>
      <c r="K384" s="77">
        <f>'3.ВС'!K401+'3.ВС'!K361+'3.ВС'!K318</f>
        <v>2398800</v>
      </c>
      <c r="L384" s="77">
        <f>'3.ВС'!L401+'3.ВС'!L361+'3.ВС'!L318</f>
        <v>0</v>
      </c>
      <c r="M384" s="77">
        <f>'3.ВС'!M401+'3.ВС'!M361+'3.ВС'!M318</f>
        <v>0</v>
      </c>
      <c r="N384" s="77">
        <f>'3.ВС'!N401+'3.ВС'!N361+'3.ВС'!N318</f>
        <v>0</v>
      </c>
      <c r="O384" s="77">
        <f>'3.ВС'!O401+'3.ВС'!O361+'3.ВС'!O318</f>
        <v>0</v>
      </c>
      <c r="P384" s="77">
        <f>'3.ВС'!P401+'3.ВС'!P361+'3.ВС'!P318</f>
        <v>0</v>
      </c>
      <c r="Q384" s="77">
        <f>'3.ВС'!Q401+'3.ВС'!Q361+'3.ВС'!Q318</f>
        <v>0</v>
      </c>
      <c r="R384" s="77">
        <f>'3.ВС'!R401+'3.ВС'!R361+'3.ВС'!R318</f>
        <v>2398800</v>
      </c>
      <c r="S384" s="77">
        <f>'3.ВС'!S401+'3.ВС'!S361+'3.ВС'!S318</f>
        <v>2398800</v>
      </c>
      <c r="T384" s="77">
        <f>'3.ВС'!T401+'3.ВС'!T361+'3.ВС'!T318</f>
        <v>0</v>
      </c>
      <c r="U384" s="77">
        <f>'3.ВС'!U401+'3.ВС'!U361+'3.ВС'!U318</f>
        <v>0</v>
      </c>
      <c r="V384" s="77">
        <f>'3.ВС'!V401+'3.ВС'!V361+'3.ВС'!V318</f>
        <v>0</v>
      </c>
      <c r="W384" s="77">
        <f>'3.ВС'!W401+'3.ВС'!W361+'3.ВС'!W318</f>
        <v>0</v>
      </c>
      <c r="X384" s="77">
        <f>'3.ВС'!X401+'3.ВС'!X361+'3.ВС'!X318</f>
        <v>0</v>
      </c>
      <c r="Y384" s="77">
        <f>'3.ВС'!Y401+'3.ВС'!Y361+'3.ВС'!Y318</f>
        <v>0</v>
      </c>
      <c r="Z384" s="77">
        <f>'3.ВС'!Z401+'3.ВС'!Z361+'3.ВС'!Z318</f>
        <v>2398800</v>
      </c>
      <c r="AA384" s="77">
        <f>'3.ВС'!AA401+'3.ВС'!AA361+'3.ВС'!AA318</f>
        <v>2398800</v>
      </c>
      <c r="AB384" s="77">
        <f>'3.ВС'!AB401+'3.ВС'!AB361+'3.ВС'!AB318</f>
        <v>0</v>
      </c>
      <c r="AC384" s="77">
        <f>'3.ВС'!AC401+'3.ВС'!AC361+'3.ВС'!AC318</f>
        <v>0</v>
      </c>
      <c r="AD384" s="77">
        <f>'3.ВС'!AD401+'3.ВС'!AD361+'3.ВС'!AD318</f>
        <v>2398800</v>
      </c>
      <c r="AE384" s="77">
        <f>'3.ВС'!AE401+'3.ВС'!AE361+'3.ВС'!AE318</f>
        <v>2398800</v>
      </c>
      <c r="AF384" s="77">
        <f>'3.ВС'!AF401+'3.ВС'!AF361+'3.ВС'!AF318</f>
        <v>0</v>
      </c>
      <c r="AG384" s="77">
        <f>'3.ВС'!AG401+'3.ВС'!AG361+'3.ВС'!AG318</f>
        <v>0</v>
      </c>
      <c r="AH384" s="77">
        <f>'3.ВС'!AH401+'3.ВС'!AH361+'3.ВС'!AH318</f>
        <v>0</v>
      </c>
      <c r="AI384" s="77">
        <f>'3.ВС'!AI401+'3.ВС'!AI361+'3.ВС'!AI318</f>
        <v>0</v>
      </c>
      <c r="AJ384" s="77">
        <f>'3.ВС'!AJ401+'3.ВС'!AJ361+'3.ВС'!AJ318</f>
        <v>0</v>
      </c>
      <c r="AK384" s="77">
        <f>'3.ВС'!AK401+'3.ВС'!AK361+'3.ВС'!AK318</f>
        <v>0</v>
      </c>
      <c r="AL384" s="77">
        <f>'3.ВС'!AL401+'3.ВС'!AL361+'3.ВС'!AL318</f>
        <v>2398800</v>
      </c>
      <c r="AM384" s="77">
        <f>'3.ВС'!AM401+'3.ВС'!AM361+'3.ВС'!AM318</f>
        <v>2398800</v>
      </c>
      <c r="AN384" s="77">
        <f>'3.ВС'!AN401+'3.ВС'!AN361+'3.ВС'!AN318</f>
        <v>0</v>
      </c>
      <c r="AO384" s="77">
        <f>'3.ВС'!AO401+'3.ВС'!AO361+'3.ВС'!AO318</f>
        <v>0</v>
      </c>
      <c r="AP384" s="77">
        <f>'3.ВС'!AP401+'3.ВС'!AP361+'3.ВС'!AP318</f>
        <v>2398800</v>
      </c>
      <c r="AQ384" s="77">
        <f>'3.ВС'!AQ401+'3.ВС'!AQ361+'3.ВС'!AQ318</f>
        <v>2398800</v>
      </c>
      <c r="AR384" s="77">
        <f>'3.ВС'!AR401+'3.ВС'!AR361+'3.ВС'!AR318</f>
        <v>0</v>
      </c>
      <c r="AS384" s="77">
        <f>'3.ВС'!AS401+'3.ВС'!AS361+'3.ВС'!AS318</f>
        <v>0</v>
      </c>
      <c r="AT384" s="77">
        <f>'3.ВС'!AT401+'3.ВС'!AT361+'3.ВС'!AT318</f>
        <v>0</v>
      </c>
      <c r="AU384" s="77">
        <f>'3.ВС'!AU401+'3.ВС'!AU361+'3.ВС'!AU318</f>
        <v>0</v>
      </c>
      <c r="AV384" s="77">
        <f>'3.ВС'!AV401+'3.ВС'!AV361+'3.ВС'!AV318</f>
        <v>0</v>
      </c>
      <c r="AW384" s="77">
        <f>'3.ВС'!AW401+'3.ВС'!AW361+'3.ВС'!AW318</f>
        <v>0</v>
      </c>
      <c r="AX384" s="77">
        <f>'3.ВС'!AX401+'3.ВС'!AX361+'3.ВС'!AX318</f>
        <v>2398800</v>
      </c>
      <c r="AY384" s="77">
        <f>'3.ВС'!AY401+'3.ВС'!AY361+'3.ВС'!AY318</f>
        <v>2398800</v>
      </c>
      <c r="AZ384" s="77">
        <f>'3.ВС'!AZ401+'3.ВС'!AZ361+'3.ВС'!AZ318</f>
        <v>0</v>
      </c>
      <c r="BA384" s="77">
        <f>'3.ВС'!BA401+'3.ВС'!BA361+'3.ВС'!BA318</f>
        <v>0</v>
      </c>
      <c r="BB384" s="103">
        <v>0</v>
      </c>
      <c r="BC384" s="103">
        <v>0</v>
      </c>
    </row>
    <row r="385" spans="1:55" s="11" customFormat="1" ht="30" hidden="1" x14ac:dyDescent="0.25">
      <c r="A385" s="15" t="s">
        <v>356</v>
      </c>
      <c r="B385" s="12">
        <v>52</v>
      </c>
      <c r="C385" s="12">
        <v>0</v>
      </c>
      <c r="D385" s="62" t="s">
        <v>401</v>
      </c>
      <c r="E385" s="12">
        <v>852</v>
      </c>
      <c r="F385" s="63" t="s">
        <v>477</v>
      </c>
      <c r="G385" s="63" t="s">
        <v>431</v>
      </c>
      <c r="H385" s="63" t="s">
        <v>735</v>
      </c>
      <c r="I385" s="63" t="s">
        <v>357</v>
      </c>
      <c r="J385" s="77">
        <f t="shared" ref="J385:BA385" si="223">J386</f>
        <v>1386000</v>
      </c>
      <c r="K385" s="77">
        <f t="shared" si="223"/>
        <v>1386000</v>
      </c>
      <c r="L385" s="77">
        <f t="shared" si="223"/>
        <v>0</v>
      </c>
      <c r="M385" s="77">
        <f t="shared" si="223"/>
        <v>0</v>
      </c>
      <c r="N385" s="77">
        <f t="shared" si="223"/>
        <v>0</v>
      </c>
      <c r="O385" s="77">
        <f t="shared" si="223"/>
        <v>0</v>
      </c>
      <c r="P385" s="77">
        <f t="shared" si="223"/>
        <v>0</v>
      </c>
      <c r="Q385" s="77">
        <f t="shared" si="223"/>
        <v>0</v>
      </c>
      <c r="R385" s="77">
        <f t="shared" si="223"/>
        <v>1386000</v>
      </c>
      <c r="S385" s="77">
        <f t="shared" si="223"/>
        <v>1386000</v>
      </c>
      <c r="T385" s="77">
        <f t="shared" si="223"/>
        <v>0</v>
      </c>
      <c r="U385" s="77">
        <f t="shared" si="223"/>
        <v>0</v>
      </c>
      <c r="V385" s="77">
        <f t="shared" si="223"/>
        <v>0</v>
      </c>
      <c r="W385" s="77">
        <f t="shared" si="223"/>
        <v>0</v>
      </c>
      <c r="X385" s="77">
        <f t="shared" si="223"/>
        <v>0</v>
      </c>
      <c r="Y385" s="77">
        <f t="shared" si="223"/>
        <v>0</v>
      </c>
      <c r="Z385" s="77">
        <f t="shared" si="223"/>
        <v>1386000</v>
      </c>
      <c r="AA385" s="77">
        <f t="shared" si="223"/>
        <v>1386000</v>
      </c>
      <c r="AB385" s="77">
        <f t="shared" si="223"/>
        <v>0</v>
      </c>
      <c r="AC385" s="77">
        <f t="shared" si="223"/>
        <v>0</v>
      </c>
      <c r="AD385" s="77">
        <f t="shared" si="223"/>
        <v>1386000</v>
      </c>
      <c r="AE385" s="77">
        <f t="shared" si="223"/>
        <v>1386000</v>
      </c>
      <c r="AF385" s="77">
        <f t="shared" si="223"/>
        <v>0</v>
      </c>
      <c r="AG385" s="77">
        <f t="shared" si="223"/>
        <v>0</v>
      </c>
      <c r="AH385" s="77">
        <f t="shared" si="223"/>
        <v>0</v>
      </c>
      <c r="AI385" s="77">
        <f t="shared" si="223"/>
        <v>0</v>
      </c>
      <c r="AJ385" s="77">
        <f t="shared" si="223"/>
        <v>0</v>
      </c>
      <c r="AK385" s="77">
        <f t="shared" si="223"/>
        <v>0</v>
      </c>
      <c r="AL385" s="77">
        <f t="shared" si="223"/>
        <v>1386000</v>
      </c>
      <c r="AM385" s="77">
        <f t="shared" si="223"/>
        <v>1386000</v>
      </c>
      <c r="AN385" s="77">
        <f t="shared" si="223"/>
        <v>0</v>
      </c>
      <c r="AO385" s="77">
        <f t="shared" si="223"/>
        <v>0</v>
      </c>
      <c r="AP385" s="77">
        <f t="shared" si="223"/>
        <v>1386000</v>
      </c>
      <c r="AQ385" s="77">
        <f t="shared" si="223"/>
        <v>1386000</v>
      </c>
      <c r="AR385" s="77">
        <f t="shared" si="223"/>
        <v>0</v>
      </c>
      <c r="AS385" s="77">
        <f t="shared" si="223"/>
        <v>0</v>
      </c>
      <c r="AT385" s="77">
        <f t="shared" si="223"/>
        <v>0</v>
      </c>
      <c r="AU385" s="77">
        <f t="shared" si="223"/>
        <v>0</v>
      </c>
      <c r="AV385" s="77">
        <f t="shared" si="223"/>
        <v>0</v>
      </c>
      <c r="AW385" s="77">
        <f t="shared" si="223"/>
        <v>0</v>
      </c>
      <c r="AX385" s="77">
        <f t="shared" si="223"/>
        <v>1386000</v>
      </c>
      <c r="AY385" s="77">
        <f t="shared" si="223"/>
        <v>1386000</v>
      </c>
      <c r="AZ385" s="77">
        <f t="shared" si="223"/>
        <v>0</v>
      </c>
      <c r="BA385" s="77">
        <f t="shared" si="223"/>
        <v>0</v>
      </c>
      <c r="BB385" s="103">
        <v>0</v>
      </c>
      <c r="BC385" s="103">
        <v>0</v>
      </c>
    </row>
    <row r="386" spans="1:55" s="11" customFormat="1" ht="30" hidden="1" x14ac:dyDescent="0.25">
      <c r="A386" s="15" t="s">
        <v>358</v>
      </c>
      <c r="B386" s="12">
        <v>52</v>
      </c>
      <c r="C386" s="12">
        <v>0</v>
      </c>
      <c r="D386" s="63" t="s">
        <v>401</v>
      </c>
      <c r="E386" s="12">
        <v>852</v>
      </c>
      <c r="F386" s="63" t="s">
        <v>406</v>
      </c>
      <c r="G386" s="63" t="s">
        <v>401</v>
      </c>
      <c r="H386" s="63" t="s">
        <v>735</v>
      </c>
      <c r="I386" s="63" t="s">
        <v>359</v>
      </c>
      <c r="J386" s="77">
        <f>'3.ВС'!J426</f>
        <v>1386000</v>
      </c>
      <c r="K386" s="77">
        <f>'3.ВС'!K426</f>
        <v>1386000</v>
      </c>
      <c r="L386" s="77">
        <f>'3.ВС'!L426</f>
        <v>0</v>
      </c>
      <c r="M386" s="77">
        <f>'3.ВС'!M426</f>
        <v>0</v>
      </c>
      <c r="N386" s="77">
        <f>'3.ВС'!N426</f>
        <v>0</v>
      </c>
      <c r="O386" s="77">
        <f>'3.ВС'!O426</f>
        <v>0</v>
      </c>
      <c r="P386" s="77">
        <f>'3.ВС'!P426</f>
        <v>0</v>
      </c>
      <c r="Q386" s="77">
        <f>'3.ВС'!Q426</f>
        <v>0</v>
      </c>
      <c r="R386" s="77">
        <f>'3.ВС'!R426</f>
        <v>1386000</v>
      </c>
      <c r="S386" s="77">
        <f>'3.ВС'!S426</f>
        <v>1386000</v>
      </c>
      <c r="T386" s="77">
        <f>'3.ВС'!T426</f>
        <v>0</v>
      </c>
      <c r="U386" s="77">
        <f>'3.ВС'!U426</f>
        <v>0</v>
      </c>
      <c r="V386" s="77">
        <f>'3.ВС'!V426</f>
        <v>0</v>
      </c>
      <c r="W386" s="77">
        <f>'3.ВС'!W426</f>
        <v>0</v>
      </c>
      <c r="X386" s="77">
        <f>'3.ВС'!X426</f>
        <v>0</v>
      </c>
      <c r="Y386" s="77">
        <f>'3.ВС'!Y426</f>
        <v>0</v>
      </c>
      <c r="Z386" s="77">
        <f>'3.ВС'!Z426</f>
        <v>1386000</v>
      </c>
      <c r="AA386" s="77">
        <f>'3.ВС'!AA426</f>
        <v>1386000</v>
      </c>
      <c r="AB386" s="77">
        <f>'3.ВС'!AB426</f>
        <v>0</v>
      </c>
      <c r="AC386" s="77">
        <f>'3.ВС'!AC426</f>
        <v>0</v>
      </c>
      <c r="AD386" s="77">
        <f>'3.ВС'!AD426</f>
        <v>1386000</v>
      </c>
      <c r="AE386" s="77">
        <f>'3.ВС'!AE426</f>
        <v>1386000</v>
      </c>
      <c r="AF386" s="77">
        <f>'3.ВС'!AF426</f>
        <v>0</v>
      </c>
      <c r="AG386" s="77">
        <f>'3.ВС'!AG426</f>
        <v>0</v>
      </c>
      <c r="AH386" s="77">
        <f>'3.ВС'!AH426</f>
        <v>0</v>
      </c>
      <c r="AI386" s="77">
        <f>'3.ВС'!AI426</f>
        <v>0</v>
      </c>
      <c r="AJ386" s="77">
        <f>'3.ВС'!AJ426</f>
        <v>0</v>
      </c>
      <c r="AK386" s="77">
        <f>'3.ВС'!AK426</f>
        <v>0</v>
      </c>
      <c r="AL386" s="77">
        <f>'3.ВС'!AL426</f>
        <v>1386000</v>
      </c>
      <c r="AM386" s="77">
        <f>'3.ВС'!AM426</f>
        <v>1386000</v>
      </c>
      <c r="AN386" s="77">
        <f>'3.ВС'!AN426</f>
        <v>0</v>
      </c>
      <c r="AO386" s="77">
        <f>'3.ВС'!AO426</f>
        <v>0</v>
      </c>
      <c r="AP386" s="77">
        <f>'3.ВС'!AP426</f>
        <v>1386000</v>
      </c>
      <c r="AQ386" s="77">
        <f>'3.ВС'!AQ426</f>
        <v>1386000</v>
      </c>
      <c r="AR386" s="77">
        <f>'3.ВС'!AR426</f>
        <v>0</v>
      </c>
      <c r="AS386" s="77">
        <f>'3.ВС'!AS426</f>
        <v>0</v>
      </c>
      <c r="AT386" s="77">
        <f>'3.ВС'!AT426</f>
        <v>0</v>
      </c>
      <c r="AU386" s="77">
        <f>'3.ВС'!AU426</f>
        <v>0</v>
      </c>
      <c r="AV386" s="77">
        <f>'3.ВС'!AV426</f>
        <v>0</v>
      </c>
      <c r="AW386" s="77">
        <f>'3.ВС'!AW426</f>
        <v>0</v>
      </c>
      <c r="AX386" s="77">
        <f>'3.ВС'!AX426</f>
        <v>1386000</v>
      </c>
      <c r="AY386" s="77">
        <f>'3.ВС'!AY426</f>
        <v>1386000</v>
      </c>
      <c r="AZ386" s="77">
        <f>'3.ВС'!AZ426</f>
        <v>0</v>
      </c>
      <c r="BA386" s="77">
        <f>'3.ВС'!BA426</f>
        <v>0</v>
      </c>
      <c r="BB386" s="103">
        <v>0</v>
      </c>
      <c r="BC386" s="103">
        <v>0</v>
      </c>
    </row>
    <row r="387" spans="1:55" s="11" customFormat="1" ht="30" hidden="1" x14ac:dyDescent="0.25">
      <c r="A387" s="148" t="s">
        <v>813</v>
      </c>
      <c r="B387" s="12">
        <v>52</v>
      </c>
      <c r="C387" s="12">
        <v>0</v>
      </c>
      <c r="D387" s="63" t="s">
        <v>330</v>
      </c>
      <c r="E387" s="12"/>
      <c r="F387" s="63"/>
      <c r="G387" s="63"/>
      <c r="H387" s="63"/>
      <c r="I387" s="63"/>
      <c r="J387" s="77">
        <f t="shared" ref="J387:AT390" si="224">J388</f>
        <v>7733880</v>
      </c>
      <c r="K387" s="77">
        <f t="shared" si="224"/>
        <v>7733880</v>
      </c>
      <c r="L387" s="77">
        <f t="shared" si="224"/>
        <v>0</v>
      </c>
      <c r="M387" s="77">
        <f t="shared" si="224"/>
        <v>0</v>
      </c>
      <c r="N387" s="77">
        <f t="shared" si="224"/>
        <v>0</v>
      </c>
      <c r="O387" s="77">
        <f t="shared" si="224"/>
        <v>0</v>
      </c>
      <c r="P387" s="77">
        <f t="shared" si="224"/>
        <v>0</v>
      </c>
      <c r="Q387" s="77">
        <f t="shared" si="224"/>
        <v>0</v>
      </c>
      <c r="R387" s="77">
        <f t="shared" si="224"/>
        <v>7733880</v>
      </c>
      <c r="S387" s="77">
        <f t="shared" si="224"/>
        <v>7733880</v>
      </c>
      <c r="T387" s="77">
        <f t="shared" si="224"/>
        <v>0</v>
      </c>
      <c r="U387" s="77">
        <f t="shared" si="224"/>
        <v>0</v>
      </c>
      <c r="V387" s="77">
        <f t="shared" si="224"/>
        <v>0</v>
      </c>
      <c r="W387" s="77">
        <f t="shared" si="224"/>
        <v>0</v>
      </c>
      <c r="X387" s="77">
        <f t="shared" si="224"/>
        <v>0</v>
      </c>
      <c r="Y387" s="77">
        <f t="shared" si="224"/>
        <v>0</v>
      </c>
      <c r="Z387" s="77">
        <f t="shared" si="224"/>
        <v>7733880</v>
      </c>
      <c r="AA387" s="77">
        <f t="shared" si="224"/>
        <v>7733880</v>
      </c>
      <c r="AB387" s="77">
        <f t="shared" si="224"/>
        <v>0</v>
      </c>
      <c r="AC387" s="77">
        <f t="shared" si="224"/>
        <v>0</v>
      </c>
      <c r="AD387" s="77">
        <f t="shared" si="224"/>
        <v>7499520</v>
      </c>
      <c r="AE387" s="77">
        <f t="shared" si="224"/>
        <v>7499520</v>
      </c>
      <c r="AF387" s="77">
        <f t="shared" si="224"/>
        <v>0</v>
      </c>
      <c r="AG387" s="77">
        <f t="shared" si="224"/>
        <v>0</v>
      </c>
      <c r="AH387" s="77">
        <f t="shared" si="224"/>
        <v>0</v>
      </c>
      <c r="AI387" s="77">
        <f t="shared" si="224"/>
        <v>0</v>
      </c>
      <c r="AJ387" s="77">
        <f t="shared" si="224"/>
        <v>0</v>
      </c>
      <c r="AK387" s="77">
        <f t="shared" si="224"/>
        <v>0</v>
      </c>
      <c r="AL387" s="77">
        <f t="shared" si="224"/>
        <v>7499520</v>
      </c>
      <c r="AM387" s="77">
        <f t="shared" si="224"/>
        <v>7499520</v>
      </c>
      <c r="AN387" s="77">
        <f t="shared" si="224"/>
        <v>0</v>
      </c>
      <c r="AO387" s="77">
        <f t="shared" si="224"/>
        <v>0</v>
      </c>
      <c r="AP387" s="77">
        <f t="shared" si="224"/>
        <v>7499520</v>
      </c>
      <c r="AQ387" s="77">
        <f t="shared" si="224"/>
        <v>7499520</v>
      </c>
      <c r="AR387" s="77">
        <f t="shared" si="224"/>
        <v>0</v>
      </c>
      <c r="AS387" s="77">
        <f t="shared" si="224"/>
        <v>0</v>
      </c>
      <c r="AT387" s="77">
        <f t="shared" si="224"/>
        <v>0</v>
      </c>
      <c r="AU387" s="77">
        <f t="shared" ref="AT387:BA390" si="225">AU388</f>
        <v>0</v>
      </c>
      <c r="AV387" s="77">
        <f t="shared" si="225"/>
        <v>0</v>
      </c>
      <c r="AW387" s="77">
        <f t="shared" si="225"/>
        <v>0</v>
      </c>
      <c r="AX387" s="77">
        <f t="shared" si="225"/>
        <v>7499520</v>
      </c>
      <c r="AY387" s="77">
        <f t="shared" si="225"/>
        <v>7499520</v>
      </c>
      <c r="AZ387" s="77">
        <f t="shared" si="225"/>
        <v>0</v>
      </c>
      <c r="BA387" s="77">
        <f t="shared" si="225"/>
        <v>0</v>
      </c>
      <c r="BB387" s="103">
        <v>0</v>
      </c>
      <c r="BC387" s="103">
        <v>0</v>
      </c>
    </row>
    <row r="388" spans="1:55" s="11" customFormat="1" ht="30" hidden="1" x14ac:dyDescent="0.25">
      <c r="A388" s="148" t="s">
        <v>550</v>
      </c>
      <c r="B388" s="12">
        <v>52</v>
      </c>
      <c r="C388" s="12">
        <v>0</v>
      </c>
      <c r="D388" s="62" t="s">
        <v>330</v>
      </c>
      <c r="E388" s="12">
        <v>852</v>
      </c>
      <c r="F388" s="62"/>
      <c r="G388" s="62"/>
      <c r="H388" s="62"/>
      <c r="I388" s="63"/>
      <c r="J388" s="77">
        <f t="shared" si="224"/>
        <v>7733880</v>
      </c>
      <c r="K388" s="77">
        <f t="shared" si="224"/>
        <v>7733880</v>
      </c>
      <c r="L388" s="77">
        <f t="shared" si="224"/>
        <v>0</v>
      </c>
      <c r="M388" s="77">
        <f t="shared" si="224"/>
        <v>0</v>
      </c>
      <c r="N388" s="77">
        <f t="shared" si="224"/>
        <v>0</v>
      </c>
      <c r="O388" s="77">
        <f t="shared" si="224"/>
        <v>0</v>
      </c>
      <c r="P388" s="77">
        <f t="shared" si="224"/>
        <v>0</v>
      </c>
      <c r="Q388" s="77">
        <f t="shared" si="224"/>
        <v>0</v>
      </c>
      <c r="R388" s="77">
        <f t="shared" si="224"/>
        <v>7733880</v>
      </c>
      <c r="S388" s="77">
        <f t="shared" si="224"/>
        <v>7733880</v>
      </c>
      <c r="T388" s="77">
        <f t="shared" si="224"/>
        <v>0</v>
      </c>
      <c r="U388" s="77">
        <f t="shared" si="224"/>
        <v>0</v>
      </c>
      <c r="V388" s="77">
        <f t="shared" si="224"/>
        <v>0</v>
      </c>
      <c r="W388" s="77">
        <f t="shared" si="224"/>
        <v>0</v>
      </c>
      <c r="X388" s="77">
        <f t="shared" si="224"/>
        <v>0</v>
      </c>
      <c r="Y388" s="77">
        <f t="shared" si="224"/>
        <v>0</v>
      </c>
      <c r="Z388" s="77">
        <f t="shared" si="224"/>
        <v>7733880</v>
      </c>
      <c r="AA388" s="77">
        <f t="shared" si="224"/>
        <v>7733880</v>
      </c>
      <c r="AB388" s="77">
        <f t="shared" si="224"/>
        <v>0</v>
      </c>
      <c r="AC388" s="77">
        <f t="shared" si="224"/>
        <v>0</v>
      </c>
      <c r="AD388" s="77">
        <f t="shared" si="224"/>
        <v>7499520</v>
      </c>
      <c r="AE388" s="77">
        <f t="shared" si="224"/>
        <v>7499520</v>
      </c>
      <c r="AF388" s="77">
        <f t="shared" si="224"/>
        <v>0</v>
      </c>
      <c r="AG388" s="77">
        <f t="shared" si="224"/>
        <v>0</v>
      </c>
      <c r="AH388" s="77">
        <f t="shared" si="224"/>
        <v>0</v>
      </c>
      <c r="AI388" s="77">
        <f t="shared" si="224"/>
        <v>0</v>
      </c>
      <c r="AJ388" s="77">
        <f t="shared" si="224"/>
        <v>0</v>
      </c>
      <c r="AK388" s="77">
        <f t="shared" si="224"/>
        <v>0</v>
      </c>
      <c r="AL388" s="77">
        <f t="shared" si="224"/>
        <v>7499520</v>
      </c>
      <c r="AM388" s="77">
        <f t="shared" si="224"/>
        <v>7499520</v>
      </c>
      <c r="AN388" s="77">
        <f t="shared" si="224"/>
        <v>0</v>
      </c>
      <c r="AO388" s="77">
        <f t="shared" si="224"/>
        <v>0</v>
      </c>
      <c r="AP388" s="77">
        <f t="shared" si="224"/>
        <v>7499520</v>
      </c>
      <c r="AQ388" s="77">
        <f t="shared" si="224"/>
        <v>7499520</v>
      </c>
      <c r="AR388" s="77">
        <f t="shared" si="224"/>
        <v>0</v>
      </c>
      <c r="AS388" s="77">
        <f t="shared" si="224"/>
        <v>0</v>
      </c>
      <c r="AT388" s="77">
        <f t="shared" si="225"/>
        <v>0</v>
      </c>
      <c r="AU388" s="77">
        <f t="shared" si="225"/>
        <v>0</v>
      </c>
      <c r="AV388" s="77">
        <f t="shared" si="225"/>
        <v>0</v>
      </c>
      <c r="AW388" s="77">
        <f t="shared" si="225"/>
        <v>0</v>
      </c>
      <c r="AX388" s="77">
        <f t="shared" si="225"/>
        <v>7499520</v>
      </c>
      <c r="AY388" s="77">
        <f t="shared" si="225"/>
        <v>7499520</v>
      </c>
      <c r="AZ388" s="77">
        <f t="shared" si="225"/>
        <v>0</v>
      </c>
      <c r="BA388" s="77">
        <f t="shared" si="225"/>
        <v>0</v>
      </c>
      <c r="BB388" s="103">
        <v>0</v>
      </c>
      <c r="BC388" s="103">
        <v>0</v>
      </c>
    </row>
    <row r="389" spans="1:55" s="11" customFormat="1" ht="60" hidden="1" x14ac:dyDescent="0.25">
      <c r="A389" s="61" t="s">
        <v>583</v>
      </c>
      <c r="B389" s="12">
        <v>52</v>
      </c>
      <c r="C389" s="12">
        <v>0</v>
      </c>
      <c r="D389" s="63" t="s">
        <v>330</v>
      </c>
      <c r="E389" s="12">
        <v>852</v>
      </c>
      <c r="F389" s="63"/>
      <c r="G389" s="63"/>
      <c r="H389" s="63" t="s">
        <v>814</v>
      </c>
      <c r="I389" s="63"/>
      <c r="J389" s="77">
        <f t="shared" si="224"/>
        <v>7733880</v>
      </c>
      <c r="K389" s="77">
        <f t="shared" si="224"/>
        <v>7733880</v>
      </c>
      <c r="L389" s="77">
        <f t="shared" si="224"/>
        <v>0</v>
      </c>
      <c r="M389" s="77">
        <f t="shared" si="224"/>
        <v>0</v>
      </c>
      <c r="N389" s="77">
        <f t="shared" si="224"/>
        <v>0</v>
      </c>
      <c r="O389" s="77">
        <f t="shared" si="224"/>
        <v>0</v>
      </c>
      <c r="P389" s="77">
        <f t="shared" si="224"/>
        <v>0</v>
      </c>
      <c r="Q389" s="77">
        <f t="shared" si="224"/>
        <v>0</v>
      </c>
      <c r="R389" s="77">
        <f t="shared" si="224"/>
        <v>7733880</v>
      </c>
      <c r="S389" s="77">
        <f t="shared" si="224"/>
        <v>7733880</v>
      </c>
      <c r="T389" s="77">
        <f t="shared" si="224"/>
        <v>0</v>
      </c>
      <c r="U389" s="77">
        <f t="shared" si="224"/>
        <v>0</v>
      </c>
      <c r="V389" s="77">
        <f t="shared" si="224"/>
        <v>0</v>
      </c>
      <c r="W389" s="77">
        <f t="shared" si="224"/>
        <v>0</v>
      </c>
      <c r="X389" s="77">
        <f t="shared" si="224"/>
        <v>0</v>
      </c>
      <c r="Y389" s="77">
        <f t="shared" si="224"/>
        <v>0</v>
      </c>
      <c r="Z389" s="77">
        <f t="shared" si="224"/>
        <v>7733880</v>
      </c>
      <c r="AA389" s="77">
        <f t="shared" si="224"/>
        <v>7733880</v>
      </c>
      <c r="AB389" s="77">
        <f t="shared" si="224"/>
        <v>0</v>
      </c>
      <c r="AC389" s="77">
        <f t="shared" si="224"/>
        <v>0</v>
      </c>
      <c r="AD389" s="77">
        <f t="shared" si="224"/>
        <v>7499520</v>
      </c>
      <c r="AE389" s="77">
        <f t="shared" si="224"/>
        <v>7499520</v>
      </c>
      <c r="AF389" s="77">
        <f t="shared" si="224"/>
        <v>0</v>
      </c>
      <c r="AG389" s="77">
        <f t="shared" si="224"/>
        <v>0</v>
      </c>
      <c r="AH389" s="77">
        <f t="shared" si="224"/>
        <v>0</v>
      </c>
      <c r="AI389" s="77">
        <f t="shared" si="224"/>
        <v>0</v>
      </c>
      <c r="AJ389" s="77">
        <f t="shared" si="224"/>
        <v>0</v>
      </c>
      <c r="AK389" s="77">
        <f t="shared" si="224"/>
        <v>0</v>
      </c>
      <c r="AL389" s="77">
        <f t="shared" si="224"/>
        <v>7499520</v>
      </c>
      <c r="AM389" s="77">
        <f t="shared" si="224"/>
        <v>7499520</v>
      </c>
      <c r="AN389" s="77">
        <f t="shared" si="224"/>
        <v>0</v>
      </c>
      <c r="AO389" s="77">
        <f t="shared" si="224"/>
        <v>0</v>
      </c>
      <c r="AP389" s="77">
        <f t="shared" si="224"/>
        <v>7499520</v>
      </c>
      <c r="AQ389" s="77">
        <f t="shared" si="224"/>
        <v>7499520</v>
      </c>
      <c r="AR389" s="77">
        <f t="shared" si="224"/>
        <v>0</v>
      </c>
      <c r="AS389" s="77">
        <f t="shared" si="224"/>
        <v>0</v>
      </c>
      <c r="AT389" s="77">
        <f t="shared" si="225"/>
        <v>0</v>
      </c>
      <c r="AU389" s="77">
        <f t="shared" si="225"/>
        <v>0</v>
      </c>
      <c r="AV389" s="77">
        <f t="shared" si="225"/>
        <v>0</v>
      </c>
      <c r="AW389" s="77">
        <f t="shared" si="225"/>
        <v>0</v>
      </c>
      <c r="AX389" s="77">
        <f t="shared" si="225"/>
        <v>7499520</v>
      </c>
      <c r="AY389" s="77">
        <f t="shared" si="225"/>
        <v>7499520</v>
      </c>
      <c r="AZ389" s="77">
        <f t="shared" si="225"/>
        <v>0</v>
      </c>
      <c r="BA389" s="77">
        <f t="shared" si="225"/>
        <v>0</v>
      </c>
      <c r="BB389" s="103">
        <v>0</v>
      </c>
      <c r="BC389" s="103">
        <v>0</v>
      </c>
    </row>
    <row r="390" spans="1:55" s="11" customFormat="1" ht="45" hidden="1" x14ac:dyDescent="0.25">
      <c r="A390" s="61" t="s">
        <v>392</v>
      </c>
      <c r="B390" s="12">
        <v>52</v>
      </c>
      <c r="C390" s="12">
        <v>0</v>
      </c>
      <c r="D390" s="63" t="s">
        <v>330</v>
      </c>
      <c r="E390" s="12">
        <v>852</v>
      </c>
      <c r="F390" s="63"/>
      <c r="G390" s="63"/>
      <c r="H390" s="63" t="s">
        <v>814</v>
      </c>
      <c r="I390" s="63" t="s">
        <v>396</v>
      </c>
      <c r="J390" s="77">
        <f t="shared" si="224"/>
        <v>7733880</v>
      </c>
      <c r="K390" s="77">
        <f t="shared" si="224"/>
        <v>7733880</v>
      </c>
      <c r="L390" s="77">
        <f t="shared" si="224"/>
        <v>0</v>
      </c>
      <c r="M390" s="77">
        <f t="shared" si="224"/>
        <v>0</v>
      </c>
      <c r="N390" s="77">
        <f t="shared" si="224"/>
        <v>0</v>
      </c>
      <c r="O390" s="77">
        <f t="shared" si="224"/>
        <v>0</v>
      </c>
      <c r="P390" s="77">
        <f t="shared" si="224"/>
        <v>0</v>
      </c>
      <c r="Q390" s="77">
        <f t="shared" si="224"/>
        <v>0</v>
      </c>
      <c r="R390" s="77">
        <f t="shared" si="224"/>
        <v>7733880</v>
      </c>
      <c r="S390" s="77">
        <f t="shared" si="224"/>
        <v>7733880</v>
      </c>
      <c r="T390" s="77">
        <f t="shared" si="224"/>
        <v>0</v>
      </c>
      <c r="U390" s="77">
        <f t="shared" si="224"/>
        <v>0</v>
      </c>
      <c r="V390" s="77">
        <f t="shared" si="224"/>
        <v>0</v>
      </c>
      <c r="W390" s="77">
        <f t="shared" si="224"/>
        <v>0</v>
      </c>
      <c r="X390" s="77">
        <f t="shared" si="224"/>
        <v>0</v>
      </c>
      <c r="Y390" s="77">
        <f t="shared" si="224"/>
        <v>0</v>
      </c>
      <c r="Z390" s="77">
        <f t="shared" si="224"/>
        <v>7733880</v>
      </c>
      <c r="AA390" s="77">
        <f t="shared" si="224"/>
        <v>7733880</v>
      </c>
      <c r="AB390" s="77">
        <f t="shared" si="224"/>
        <v>0</v>
      </c>
      <c r="AC390" s="77">
        <f t="shared" si="224"/>
        <v>0</v>
      </c>
      <c r="AD390" s="77">
        <f t="shared" si="224"/>
        <v>7499520</v>
      </c>
      <c r="AE390" s="77">
        <f t="shared" si="224"/>
        <v>7499520</v>
      </c>
      <c r="AF390" s="77">
        <f t="shared" si="224"/>
        <v>0</v>
      </c>
      <c r="AG390" s="77">
        <f t="shared" si="224"/>
        <v>0</v>
      </c>
      <c r="AH390" s="77">
        <f t="shared" si="224"/>
        <v>0</v>
      </c>
      <c r="AI390" s="77">
        <f t="shared" si="224"/>
        <v>0</v>
      </c>
      <c r="AJ390" s="77">
        <f t="shared" si="224"/>
        <v>0</v>
      </c>
      <c r="AK390" s="77">
        <f t="shared" si="224"/>
        <v>0</v>
      </c>
      <c r="AL390" s="77">
        <f t="shared" si="224"/>
        <v>7499520</v>
      </c>
      <c r="AM390" s="77">
        <f t="shared" si="224"/>
        <v>7499520</v>
      </c>
      <c r="AN390" s="77">
        <f t="shared" si="224"/>
        <v>0</v>
      </c>
      <c r="AO390" s="77">
        <f t="shared" si="224"/>
        <v>0</v>
      </c>
      <c r="AP390" s="77">
        <f t="shared" si="224"/>
        <v>7499520</v>
      </c>
      <c r="AQ390" s="77">
        <f t="shared" si="224"/>
        <v>7499520</v>
      </c>
      <c r="AR390" s="77">
        <f t="shared" si="224"/>
        <v>0</v>
      </c>
      <c r="AS390" s="77">
        <f t="shared" si="224"/>
        <v>0</v>
      </c>
      <c r="AT390" s="77">
        <f t="shared" si="225"/>
        <v>0</v>
      </c>
      <c r="AU390" s="77">
        <f t="shared" si="225"/>
        <v>0</v>
      </c>
      <c r="AV390" s="77">
        <f t="shared" si="225"/>
        <v>0</v>
      </c>
      <c r="AW390" s="77">
        <f t="shared" si="225"/>
        <v>0</v>
      </c>
      <c r="AX390" s="77">
        <f t="shared" si="225"/>
        <v>7499520</v>
      </c>
      <c r="AY390" s="77">
        <f t="shared" si="225"/>
        <v>7499520</v>
      </c>
      <c r="AZ390" s="77">
        <f t="shared" si="225"/>
        <v>0</v>
      </c>
      <c r="BA390" s="77">
        <f t="shared" si="225"/>
        <v>0</v>
      </c>
      <c r="BB390" s="103">
        <v>0</v>
      </c>
      <c r="BC390" s="103">
        <v>0</v>
      </c>
    </row>
    <row r="391" spans="1:55" s="11" customFormat="1" hidden="1" x14ac:dyDescent="0.25">
      <c r="A391" s="61" t="s">
        <v>393</v>
      </c>
      <c r="B391" s="12">
        <v>52</v>
      </c>
      <c r="C391" s="12">
        <v>0</v>
      </c>
      <c r="D391" s="63" t="s">
        <v>330</v>
      </c>
      <c r="E391" s="12">
        <v>852</v>
      </c>
      <c r="F391" s="63"/>
      <c r="G391" s="63"/>
      <c r="H391" s="63" t="s">
        <v>814</v>
      </c>
      <c r="I391" s="63" t="s">
        <v>397</v>
      </c>
      <c r="J391" s="77">
        <f>'3.ВС'!J364</f>
        <v>7733880</v>
      </c>
      <c r="K391" s="77">
        <f>'3.ВС'!K364</f>
        <v>7733880</v>
      </c>
      <c r="L391" s="77">
        <f>'3.ВС'!L364</f>
        <v>0</v>
      </c>
      <c r="M391" s="77">
        <f>'3.ВС'!M364</f>
        <v>0</v>
      </c>
      <c r="N391" s="77">
        <f>'3.ВС'!N364</f>
        <v>0</v>
      </c>
      <c r="O391" s="77">
        <f>'3.ВС'!O364</f>
        <v>0</v>
      </c>
      <c r="P391" s="77">
        <f>'3.ВС'!P364</f>
        <v>0</v>
      </c>
      <c r="Q391" s="77">
        <f>'3.ВС'!Q364</f>
        <v>0</v>
      </c>
      <c r="R391" s="77">
        <f>'3.ВС'!R364</f>
        <v>7733880</v>
      </c>
      <c r="S391" s="77">
        <f>'3.ВС'!S364</f>
        <v>7733880</v>
      </c>
      <c r="T391" s="77">
        <f>'3.ВС'!T364</f>
        <v>0</v>
      </c>
      <c r="U391" s="77">
        <f>'3.ВС'!U364</f>
        <v>0</v>
      </c>
      <c r="V391" s="77">
        <f>'3.ВС'!V364</f>
        <v>0</v>
      </c>
      <c r="W391" s="77">
        <f>'3.ВС'!W364</f>
        <v>0</v>
      </c>
      <c r="X391" s="77">
        <f>'3.ВС'!X364</f>
        <v>0</v>
      </c>
      <c r="Y391" s="77">
        <f>'3.ВС'!Y364</f>
        <v>0</v>
      </c>
      <c r="Z391" s="77">
        <f>'3.ВС'!Z364</f>
        <v>7733880</v>
      </c>
      <c r="AA391" s="77">
        <f>'3.ВС'!AA364</f>
        <v>7733880</v>
      </c>
      <c r="AB391" s="77">
        <f>'3.ВС'!AB364</f>
        <v>0</v>
      </c>
      <c r="AC391" s="77">
        <f>'3.ВС'!AC364</f>
        <v>0</v>
      </c>
      <c r="AD391" s="77">
        <f>'3.ВС'!AD364</f>
        <v>7499520</v>
      </c>
      <c r="AE391" s="77">
        <f>'3.ВС'!AE364</f>
        <v>7499520</v>
      </c>
      <c r="AF391" s="77">
        <f>'3.ВС'!AF364</f>
        <v>0</v>
      </c>
      <c r="AG391" s="77">
        <f>'3.ВС'!AG364</f>
        <v>0</v>
      </c>
      <c r="AH391" s="77">
        <f>'3.ВС'!AH364</f>
        <v>0</v>
      </c>
      <c r="AI391" s="77">
        <f>'3.ВС'!AI364</f>
        <v>0</v>
      </c>
      <c r="AJ391" s="77">
        <f>'3.ВС'!AJ364</f>
        <v>0</v>
      </c>
      <c r="AK391" s="77">
        <f>'3.ВС'!AK364</f>
        <v>0</v>
      </c>
      <c r="AL391" s="77">
        <f>'3.ВС'!AL364</f>
        <v>7499520</v>
      </c>
      <c r="AM391" s="77">
        <f>'3.ВС'!AM364</f>
        <v>7499520</v>
      </c>
      <c r="AN391" s="77">
        <f>'3.ВС'!AN364</f>
        <v>0</v>
      </c>
      <c r="AO391" s="77">
        <f>'3.ВС'!AO364</f>
        <v>0</v>
      </c>
      <c r="AP391" s="77">
        <f>'3.ВС'!AP364</f>
        <v>7499520</v>
      </c>
      <c r="AQ391" s="77">
        <f>'3.ВС'!AQ364</f>
        <v>7499520</v>
      </c>
      <c r="AR391" s="77">
        <f>'3.ВС'!AR364</f>
        <v>0</v>
      </c>
      <c r="AS391" s="77">
        <f>'3.ВС'!AS364</f>
        <v>0</v>
      </c>
      <c r="AT391" s="77">
        <f>'3.ВС'!AT364</f>
        <v>0</v>
      </c>
      <c r="AU391" s="77">
        <f>'3.ВС'!AU364</f>
        <v>0</v>
      </c>
      <c r="AV391" s="77">
        <f>'3.ВС'!AV364</f>
        <v>0</v>
      </c>
      <c r="AW391" s="77">
        <f>'3.ВС'!AW364</f>
        <v>0</v>
      </c>
      <c r="AX391" s="77">
        <f>'3.ВС'!AX364</f>
        <v>7499520</v>
      </c>
      <c r="AY391" s="77">
        <f>'3.ВС'!AY364</f>
        <v>7499520</v>
      </c>
      <c r="AZ391" s="77">
        <f>'3.ВС'!AZ364</f>
        <v>0</v>
      </c>
      <c r="BA391" s="77">
        <f>'3.ВС'!BA364</f>
        <v>0</v>
      </c>
      <c r="BB391" s="103">
        <v>0</v>
      </c>
      <c r="BC391" s="103">
        <v>0</v>
      </c>
    </row>
    <row r="392" spans="1:55" s="11" customFormat="1" ht="30" x14ac:dyDescent="0.25">
      <c r="A392" s="148" t="s">
        <v>815</v>
      </c>
      <c r="B392" s="12">
        <v>52</v>
      </c>
      <c r="C392" s="12">
        <v>0</v>
      </c>
      <c r="D392" s="63" t="s">
        <v>375</v>
      </c>
      <c r="E392" s="12"/>
      <c r="F392" s="63"/>
      <c r="G392" s="63"/>
      <c r="H392" s="63"/>
      <c r="I392" s="63"/>
      <c r="J392" s="77">
        <f t="shared" ref="J392:BA392" si="226">J393</f>
        <v>3000000</v>
      </c>
      <c r="K392" s="77">
        <f t="shared" si="226"/>
        <v>2850000</v>
      </c>
      <c r="L392" s="77">
        <f t="shared" si="226"/>
        <v>150000</v>
      </c>
      <c r="M392" s="77">
        <f t="shared" si="226"/>
        <v>0</v>
      </c>
      <c r="N392" s="77">
        <f t="shared" si="226"/>
        <v>51828764.290000007</v>
      </c>
      <c r="O392" s="77">
        <f t="shared" si="226"/>
        <v>49215740.410000004</v>
      </c>
      <c r="P392" s="77">
        <f t="shared" si="226"/>
        <v>2613023.8800000004</v>
      </c>
      <c r="Q392" s="77">
        <f t="shared" si="226"/>
        <v>0</v>
      </c>
      <c r="R392" s="77">
        <f t="shared" si="226"/>
        <v>54828764.290000007</v>
      </c>
      <c r="S392" s="77">
        <f t="shared" si="226"/>
        <v>52065740.410000004</v>
      </c>
      <c r="T392" s="77">
        <f t="shared" si="226"/>
        <v>2763023.8800000004</v>
      </c>
      <c r="U392" s="77">
        <f t="shared" si="226"/>
        <v>0</v>
      </c>
      <c r="V392" s="77">
        <f t="shared" si="226"/>
        <v>670000</v>
      </c>
      <c r="W392" s="77">
        <f t="shared" si="226"/>
        <v>636500</v>
      </c>
      <c r="X392" s="77">
        <f t="shared" si="226"/>
        <v>33500</v>
      </c>
      <c r="Y392" s="77">
        <f t="shared" si="226"/>
        <v>0</v>
      </c>
      <c r="Z392" s="77">
        <f t="shared" si="226"/>
        <v>55498764.290000007</v>
      </c>
      <c r="AA392" s="77">
        <f t="shared" si="226"/>
        <v>52702240.410000004</v>
      </c>
      <c r="AB392" s="77">
        <f t="shared" si="226"/>
        <v>2796523.8800000004</v>
      </c>
      <c r="AC392" s="77">
        <f t="shared" si="226"/>
        <v>0</v>
      </c>
      <c r="AD392" s="77">
        <f t="shared" si="226"/>
        <v>0</v>
      </c>
      <c r="AE392" s="77">
        <f t="shared" si="226"/>
        <v>0</v>
      </c>
      <c r="AF392" s="77">
        <f t="shared" si="226"/>
        <v>0</v>
      </c>
      <c r="AG392" s="77">
        <f t="shared" si="226"/>
        <v>0</v>
      </c>
      <c r="AH392" s="77">
        <f t="shared" si="226"/>
        <v>0</v>
      </c>
      <c r="AI392" s="77">
        <f t="shared" si="226"/>
        <v>0</v>
      </c>
      <c r="AJ392" s="77">
        <f t="shared" si="226"/>
        <v>0</v>
      </c>
      <c r="AK392" s="77">
        <f t="shared" si="226"/>
        <v>0</v>
      </c>
      <c r="AL392" s="77">
        <f t="shared" si="226"/>
        <v>0</v>
      </c>
      <c r="AM392" s="77">
        <f t="shared" si="226"/>
        <v>0</v>
      </c>
      <c r="AN392" s="77">
        <f t="shared" si="226"/>
        <v>0</v>
      </c>
      <c r="AO392" s="77">
        <f t="shared" si="226"/>
        <v>0</v>
      </c>
      <c r="AP392" s="77">
        <f t="shared" si="226"/>
        <v>0</v>
      </c>
      <c r="AQ392" s="77">
        <f t="shared" si="226"/>
        <v>0</v>
      </c>
      <c r="AR392" s="77">
        <f t="shared" si="226"/>
        <v>0</v>
      </c>
      <c r="AS392" s="77">
        <f t="shared" si="226"/>
        <v>0</v>
      </c>
      <c r="AT392" s="77">
        <f t="shared" si="226"/>
        <v>0</v>
      </c>
      <c r="AU392" s="77">
        <f t="shared" si="226"/>
        <v>0</v>
      </c>
      <c r="AV392" s="77">
        <f t="shared" si="226"/>
        <v>0</v>
      </c>
      <c r="AW392" s="77">
        <f t="shared" si="226"/>
        <v>0</v>
      </c>
      <c r="AX392" s="77">
        <f t="shared" si="226"/>
        <v>0</v>
      </c>
      <c r="AY392" s="77">
        <f t="shared" si="226"/>
        <v>0</v>
      </c>
      <c r="AZ392" s="77">
        <f t="shared" si="226"/>
        <v>0</v>
      </c>
      <c r="BA392" s="77">
        <f t="shared" si="226"/>
        <v>0</v>
      </c>
      <c r="BB392" s="103">
        <v>0</v>
      </c>
      <c r="BC392" s="103">
        <v>0</v>
      </c>
    </row>
    <row r="393" spans="1:55" s="11" customFormat="1" ht="30" x14ac:dyDescent="0.25">
      <c r="A393" s="148" t="s">
        <v>550</v>
      </c>
      <c r="B393" s="12">
        <v>52</v>
      </c>
      <c r="C393" s="12">
        <v>0</v>
      </c>
      <c r="D393" s="62" t="s">
        <v>375</v>
      </c>
      <c r="E393" s="12">
        <v>852</v>
      </c>
      <c r="F393" s="62"/>
      <c r="G393" s="62"/>
      <c r="H393" s="62"/>
      <c r="I393" s="63"/>
      <c r="J393" s="77">
        <f>J394+J397+J400+J403+J406</f>
        <v>3000000</v>
      </c>
      <c r="K393" s="77">
        <f t="shared" ref="K393:AZ393" si="227">K394+K397+K400+K403+K406</f>
        <v>2850000</v>
      </c>
      <c r="L393" s="77">
        <f t="shared" si="227"/>
        <v>150000</v>
      </c>
      <c r="M393" s="77">
        <f t="shared" si="227"/>
        <v>0</v>
      </c>
      <c r="N393" s="77">
        <f t="shared" si="227"/>
        <v>51828764.290000007</v>
      </c>
      <c r="O393" s="77">
        <f t="shared" si="227"/>
        <v>49215740.410000004</v>
      </c>
      <c r="P393" s="77">
        <f t="shared" si="227"/>
        <v>2613023.8800000004</v>
      </c>
      <c r="Q393" s="77">
        <f t="shared" si="227"/>
        <v>0</v>
      </c>
      <c r="R393" s="77">
        <f t="shared" si="227"/>
        <v>54828764.290000007</v>
      </c>
      <c r="S393" s="77">
        <f t="shared" si="227"/>
        <v>52065740.410000004</v>
      </c>
      <c r="T393" s="77">
        <f t="shared" si="227"/>
        <v>2763023.8800000004</v>
      </c>
      <c r="U393" s="77">
        <f t="shared" si="227"/>
        <v>0</v>
      </c>
      <c r="V393" s="77">
        <f t="shared" si="227"/>
        <v>670000</v>
      </c>
      <c r="W393" s="77">
        <f t="shared" si="227"/>
        <v>636500</v>
      </c>
      <c r="X393" s="77">
        <f t="shared" si="227"/>
        <v>33500</v>
      </c>
      <c r="Y393" s="77">
        <f t="shared" si="227"/>
        <v>0</v>
      </c>
      <c r="Z393" s="77">
        <f t="shared" si="227"/>
        <v>55498764.290000007</v>
      </c>
      <c r="AA393" s="77">
        <f t="shared" si="227"/>
        <v>52702240.410000004</v>
      </c>
      <c r="AB393" s="77">
        <f t="shared" si="227"/>
        <v>2796523.8800000004</v>
      </c>
      <c r="AC393" s="77">
        <f t="shared" si="227"/>
        <v>0</v>
      </c>
      <c r="AD393" s="77">
        <f t="shared" si="227"/>
        <v>0</v>
      </c>
      <c r="AE393" s="77">
        <f t="shared" si="227"/>
        <v>0</v>
      </c>
      <c r="AF393" s="77">
        <f t="shared" si="227"/>
        <v>0</v>
      </c>
      <c r="AG393" s="77">
        <f t="shared" si="227"/>
        <v>0</v>
      </c>
      <c r="AH393" s="77">
        <f t="shared" si="227"/>
        <v>0</v>
      </c>
      <c r="AI393" s="77">
        <f t="shared" si="227"/>
        <v>0</v>
      </c>
      <c r="AJ393" s="77">
        <f t="shared" si="227"/>
        <v>0</v>
      </c>
      <c r="AK393" s="77">
        <f t="shared" si="227"/>
        <v>0</v>
      </c>
      <c r="AL393" s="77">
        <f t="shared" si="227"/>
        <v>0</v>
      </c>
      <c r="AM393" s="77">
        <f t="shared" si="227"/>
        <v>0</v>
      </c>
      <c r="AN393" s="77">
        <f t="shared" si="227"/>
        <v>0</v>
      </c>
      <c r="AO393" s="77">
        <f t="shared" si="227"/>
        <v>0</v>
      </c>
      <c r="AP393" s="77">
        <f t="shared" si="227"/>
        <v>0</v>
      </c>
      <c r="AQ393" s="77">
        <f t="shared" si="227"/>
        <v>0</v>
      </c>
      <c r="AR393" s="77">
        <f t="shared" si="227"/>
        <v>0</v>
      </c>
      <c r="AS393" s="77">
        <f t="shared" si="227"/>
        <v>0</v>
      </c>
      <c r="AT393" s="77">
        <f t="shared" si="227"/>
        <v>0</v>
      </c>
      <c r="AU393" s="77">
        <f t="shared" si="227"/>
        <v>0</v>
      </c>
      <c r="AV393" s="77">
        <f t="shared" si="227"/>
        <v>0</v>
      </c>
      <c r="AW393" s="77">
        <f t="shared" si="227"/>
        <v>0</v>
      </c>
      <c r="AX393" s="77">
        <f t="shared" si="227"/>
        <v>0</v>
      </c>
      <c r="AY393" s="77">
        <f t="shared" si="227"/>
        <v>0</v>
      </c>
      <c r="AZ393" s="77">
        <f t="shared" si="227"/>
        <v>0</v>
      </c>
      <c r="BA393" s="77">
        <f>BA394+BA397+BA400+BA403+BA406</f>
        <v>0</v>
      </c>
      <c r="BB393" s="103">
        <v>0</v>
      </c>
      <c r="BC393" s="103">
        <v>0</v>
      </c>
    </row>
    <row r="394" spans="1:55" s="11" customFormat="1" ht="60" hidden="1" customHeight="1" x14ac:dyDescent="0.25">
      <c r="A394" s="137" t="s">
        <v>568</v>
      </c>
      <c r="B394" s="12">
        <v>52</v>
      </c>
      <c r="C394" s="12">
        <v>0</v>
      </c>
      <c r="D394" s="62" t="s">
        <v>375</v>
      </c>
      <c r="E394" s="12">
        <v>852</v>
      </c>
      <c r="F394" s="62"/>
      <c r="G394" s="62"/>
      <c r="H394" s="62" t="s">
        <v>816</v>
      </c>
      <c r="I394" s="63"/>
      <c r="J394" s="77">
        <f t="shared" ref="J394:Y398" si="228">J395</f>
        <v>0</v>
      </c>
      <c r="K394" s="77">
        <f t="shared" si="228"/>
        <v>0</v>
      </c>
      <c r="L394" s="77">
        <f t="shared" si="228"/>
        <v>0</v>
      </c>
      <c r="M394" s="77">
        <f t="shared" si="228"/>
        <v>0</v>
      </c>
      <c r="N394" s="77">
        <f t="shared" si="228"/>
        <v>2574341</v>
      </c>
      <c r="O394" s="77">
        <f t="shared" si="228"/>
        <v>2424038.2799999998</v>
      </c>
      <c r="P394" s="77">
        <f t="shared" si="228"/>
        <v>150302.72</v>
      </c>
      <c r="Q394" s="77">
        <f t="shared" si="228"/>
        <v>0</v>
      </c>
      <c r="R394" s="77">
        <f t="shared" si="228"/>
        <v>2574341</v>
      </c>
      <c r="S394" s="77">
        <f t="shared" si="228"/>
        <v>2424038.2799999998</v>
      </c>
      <c r="T394" s="77">
        <f t="shared" si="228"/>
        <v>150302.72</v>
      </c>
      <c r="U394" s="77">
        <f t="shared" si="228"/>
        <v>0</v>
      </c>
      <c r="V394" s="77">
        <f t="shared" si="228"/>
        <v>0</v>
      </c>
      <c r="W394" s="77">
        <f t="shared" si="228"/>
        <v>0</v>
      </c>
      <c r="X394" s="77">
        <f t="shared" si="228"/>
        <v>0</v>
      </c>
      <c r="Y394" s="77">
        <f t="shared" si="228"/>
        <v>0</v>
      </c>
      <c r="Z394" s="77">
        <f t="shared" ref="V394:AC398" si="229">Z395</f>
        <v>2574341</v>
      </c>
      <c r="AA394" s="77">
        <f t="shared" si="229"/>
        <v>2424038.2799999998</v>
      </c>
      <c r="AB394" s="77">
        <f t="shared" si="229"/>
        <v>150302.72</v>
      </c>
      <c r="AC394" s="77">
        <f t="shared" si="229"/>
        <v>0</v>
      </c>
      <c r="AD394" s="77"/>
      <c r="AE394" s="77"/>
      <c r="AF394" s="77"/>
      <c r="AG394" s="77"/>
      <c r="AH394" s="77"/>
      <c r="AI394" s="77"/>
      <c r="AJ394" s="77"/>
      <c r="AK394" s="77"/>
      <c r="AL394" s="77"/>
      <c r="AM394" s="77"/>
      <c r="AN394" s="77"/>
      <c r="AO394" s="77"/>
      <c r="AP394" s="77"/>
      <c r="AQ394" s="77"/>
      <c r="AR394" s="77"/>
      <c r="AS394" s="77"/>
      <c r="AT394" s="77"/>
      <c r="AU394" s="77"/>
      <c r="AV394" s="77"/>
      <c r="AW394" s="77"/>
      <c r="AX394" s="77"/>
      <c r="AY394" s="77"/>
      <c r="AZ394" s="77"/>
      <c r="BA394" s="77"/>
      <c r="BB394" s="103">
        <v>0</v>
      </c>
      <c r="BC394" s="103">
        <v>0</v>
      </c>
    </row>
    <row r="395" spans="1:55" s="11" customFormat="1" ht="45" hidden="1" x14ac:dyDescent="0.25">
      <c r="A395" s="61" t="s">
        <v>392</v>
      </c>
      <c r="B395" s="12">
        <v>52</v>
      </c>
      <c r="C395" s="12">
        <v>0</v>
      </c>
      <c r="D395" s="62" t="s">
        <v>375</v>
      </c>
      <c r="E395" s="12">
        <v>852</v>
      </c>
      <c r="F395" s="62"/>
      <c r="G395" s="62"/>
      <c r="H395" s="62" t="s">
        <v>816</v>
      </c>
      <c r="I395" s="63" t="s">
        <v>396</v>
      </c>
      <c r="J395" s="77">
        <f>J396</f>
        <v>0</v>
      </c>
      <c r="K395" s="77">
        <f t="shared" si="228"/>
        <v>0</v>
      </c>
      <c r="L395" s="77">
        <f t="shared" si="228"/>
        <v>0</v>
      </c>
      <c r="M395" s="77">
        <f t="shared" si="228"/>
        <v>0</v>
      </c>
      <c r="N395" s="77">
        <f t="shared" si="228"/>
        <v>2574341</v>
      </c>
      <c r="O395" s="77">
        <f t="shared" si="228"/>
        <v>2424038.2799999998</v>
      </c>
      <c r="P395" s="77">
        <f t="shared" si="228"/>
        <v>150302.72</v>
      </c>
      <c r="Q395" s="77">
        <f t="shared" si="228"/>
        <v>0</v>
      </c>
      <c r="R395" s="77">
        <f t="shared" si="228"/>
        <v>2574341</v>
      </c>
      <c r="S395" s="77">
        <f t="shared" si="228"/>
        <v>2424038.2799999998</v>
      </c>
      <c r="T395" s="77">
        <f t="shared" si="228"/>
        <v>150302.72</v>
      </c>
      <c r="U395" s="77">
        <f t="shared" si="228"/>
        <v>0</v>
      </c>
      <c r="V395" s="77">
        <f t="shared" si="229"/>
        <v>0</v>
      </c>
      <c r="W395" s="77">
        <f t="shared" si="229"/>
        <v>0</v>
      </c>
      <c r="X395" s="77">
        <f t="shared" si="229"/>
        <v>0</v>
      </c>
      <c r="Y395" s="77">
        <f t="shared" si="229"/>
        <v>0</v>
      </c>
      <c r="Z395" s="77">
        <f t="shared" si="229"/>
        <v>2574341</v>
      </c>
      <c r="AA395" s="77">
        <f t="shared" si="229"/>
        <v>2424038.2799999998</v>
      </c>
      <c r="AB395" s="77">
        <f t="shared" si="229"/>
        <v>150302.72</v>
      </c>
      <c r="AC395" s="77">
        <f t="shared" si="229"/>
        <v>0</v>
      </c>
      <c r="AD395" s="77"/>
      <c r="AE395" s="77"/>
      <c r="AF395" s="77"/>
      <c r="AG395" s="77"/>
      <c r="AH395" s="77"/>
      <c r="AI395" s="77"/>
      <c r="AJ395" s="77"/>
      <c r="AK395" s="77"/>
      <c r="AL395" s="77"/>
      <c r="AM395" s="77"/>
      <c r="AN395" s="77"/>
      <c r="AO395" s="77"/>
      <c r="AP395" s="77"/>
      <c r="AQ395" s="77"/>
      <c r="AR395" s="77"/>
      <c r="AS395" s="77"/>
      <c r="AT395" s="77"/>
      <c r="AU395" s="77"/>
      <c r="AV395" s="77"/>
      <c r="AW395" s="77"/>
      <c r="AX395" s="77"/>
      <c r="AY395" s="77"/>
      <c r="AZ395" s="77"/>
      <c r="BA395" s="77"/>
      <c r="BB395" s="103">
        <v>0</v>
      </c>
      <c r="BC395" s="103">
        <v>0</v>
      </c>
    </row>
    <row r="396" spans="1:55" s="11" customFormat="1" hidden="1" x14ac:dyDescent="0.25">
      <c r="A396" s="61" t="s">
        <v>393</v>
      </c>
      <c r="B396" s="12">
        <v>52</v>
      </c>
      <c r="C396" s="12">
        <v>0</v>
      </c>
      <c r="D396" s="62" t="s">
        <v>375</v>
      </c>
      <c r="E396" s="12">
        <v>852</v>
      </c>
      <c r="F396" s="62"/>
      <c r="G396" s="62"/>
      <c r="H396" s="62" t="s">
        <v>816</v>
      </c>
      <c r="I396" s="63" t="s">
        <v>397</v>
      </c>
      <c r="J396" s="77">
        <f>'3.ВС'!J328</f>
        <v>0</v>
      </c>
      <c r="K396" s="77">
        <f>'3.ВС'!K328</f>
        <v>0</v>
      </c>
      <c r="L396" s="77">
        <f>'3.ВС'!L328</f>
        <v>0</v>
      </c>
      <c r="M396" s="77">
        <f>'3.ВС'!M328</f>
        <v>0</v>
      </c>
      <c r="N396" s="77">
        <f>'3.ВС'!N328</f>
        <v>2574341</v>
      </c>
      <c r="O396" s="77">
        <f>'3.ВС'!O328</f>
        <v>2424038.2799999998</v>
      </c>
      <c r="P396" s="77">
        <f>'3.ВС'!P328</f>
        <v>150302.72</v>
      </c>
      <c r="Q396" s="77">
        <f>'3.ВС'!Q328</f>
        <v>0</v>
      </c>
      <c r="R396" s="77">
        <f>'3.ВС'!R328</f>
        <v>2574341</v>
      </c>
      <c r="S396" s="77">
        <f>'3.ВС'!S328</f>
        <v>2424038.2799999998</v>
      </c>
      <c r="T396" s="77">
        <f>'3.ВС'!T328</f>
        <v>150302.72</v>
      </c>
      <c r="U396" s="77">
        <f>'3.ВС'!U328</f>
        <v>0</v>
      </c>
      <c r="V396" s="77">
        <f>'3.ВС'!V328</f>
        <v>0</v>
      </c>
      <c r="W396" s="77">
        <f>'3.ВС'!W328</f>
        <v>0</v>
      </c>
      <c r="X396" s="77">
        <f>'3.ВС'!X328</f>
        <v>0</v>
      </c>
      <c r="Y396" s="77">
        <f>'3.ВС'!Y328</f>
        <v>0</v>
      </c>
      <c r="Z396" s="77">
        <f>'3.ВС'!Z328</f>
        <v>2574341</v>
      </c>
      <c r="AA396" s="77">
        <f>'3.ВС'!AA328</f>
        <v>2424038.2799999998</v>
      </c>
      <c r="AB396" s="77">
        <f>'3.ВС'!AB328</f>
        <v>150302.72</v>
      </c>
      <c r="AC396" s="77">
        <f>'3.ВС'!AC328</f>
        <v>0</v>
      </c>
      <c r="AD396" s="77"/>
      <c r="AE396" s="77"/>
      <c r="AF396" s="77"/>
      <c r="AG396" s="77"/>
      <c r="AH396" s="77"/>
      <c r="AI396" s="77"/>
      <c r="AJ396" s="77"/>
      <c r="AK396" s="77"/>
      <c r="AL396" s="77"/>
      <c r="AM396" s="77"/>
      <c r="AN396" s="77"/>
      <c r="AO396" s="77"/>
      <c r="AP396" s="77"/>
      <c r="AQ396" s="77"/>
      <c r="AR396" s="77"/>
      <c r="AS396" s="77"/>
      <c r="AT396" s="77"/>
      <c r="AU396" s="77"/>
      <c r="AV396" s="77"/>
      <c r="AW396" s="77"/>
      <c r="AX396" s="77"/>
      <c r="AY396" s="77"/>
      <c r="AZ396" s="77"/>
      <c r="BA396" s="77"/>
      <c r="BB396" s="103">
        <v>0</v>
      </c>
      <c r="BC396" s="103">
        <v>0</v>
      </c>
    </row>
    <row r="397" spans="1:55" s="11" customFormat="1" ht="30" hidden="1" x14ac:dyDescent="0.25">
      <c r="A397" s="61" t="s">
        <v>571</v>
      </c>
      <c r="B397" s="12">
        <v>52</v>
      </c>
      <c r="C397" s="12">
        <v>0</v>
      </c>
      <c r="D397" s="62" t="s">
        <v>375</v>
      </c>
      <c r="E397" s="12">
        <v>852</v>
      </c>
      <c r="F397" s="62"/>
      <c r="G397" s="62"/>
      <c r="H397" s="62" t="s">
        <v>817</v>
      </c>
      <c r="I397" s="63"/>
      <c r="J397" s="77">
        <f t="shared" si="228"/>
        <v>0</v>
      </c>
      <c r="K397" s="77">
        <f t="shared" si="228"/>
        <v>0</v>
      </c>
      <c r="L397" s="77">
        <f t="shared" si="228"/>
        <v>0</v>
      </c>
      <c r="M397" s="77">
        <f t="shared" si="228"/>
        <v>0</v>
      </c>
      <c r="N397" s="77">
        <f t="shared" si="228"/>
        <v>49254423.290000007</v>
      </c>
      <c r="O397" s="77">
        <f t="shared" si="228"/>
        <v>46791702.130000003</v>
      </c>
      <c r="P397" s="77">
        <f t="shared" si="228"/>
        <v>2462721.16</v>
      </c>
      <c r="Q397" s="77">
        <f t="shared" si="228"/>
        <v>0</v>
      </c>
      <c r="R397" s="77">
        <f t="shared" si="228"/>
        <v>49254423.290000007</v>
      </c>
      <c r="S397" s="77">
        <f t="shared" si="228"/>
        <v>46791702.130000003</v>
      </c>
      <c r="T397" s="77">
        <f t="shared" si="228"/>
        <v>2462721.16</v>
      </c>
      <c r="U397" s="77">
        <f t="shared" si="228"/>
        <v>0</v>
      </c>
      <c r="V397" s="77">
        <f t="shared" si="229"/>
        <v>0</v>
      </c>
      <c r="W397" s="77">
        <f t="shared" si="229"/>
        <v>0</v>
      </c>
      <c r="X397" s="77">
        <f t="shared" si="229"/>
        <v>0</v>
      </c>
      <c r="Y397" s="77">
        <f t="shared" si="229"/>
        <v>0</v>
      </c>
      <c r="Z397" s="77">
        <f t="shared" si="229"/>
        <v>49254423.290000007</v>
      </c>
      <c r="AA397" s="77">
        <f t="shared" si="229"/>
        <v>46791702.130000003</v>
      </c>
      <c r="AB397" s="77">
        <f t="shared" si="229"/>
        <v>2462721.16</v>
      </c>
      <c r="AC397" s="77">
        <f t="shared" si="229"/>
        <v>0</v>
      </c>
      <c r="AD397" s="77"/>
      <c r="AE397" s="77"/>
      <c r="AF397" s="77"/>
      <c r="AG397" s="77"/>
      <c r="AH397" s="77"/>
      <c r="AI397" s="77"/>
      <c r="AJ397" s="77"/>
      <c r="AK397" s="77"/>
      <c r="AL397" s="77"/>
      <c r="AM397" s="77"/>
      <c r="AN397" s="77"/>
      <c r="AO397" s="77"/>
      <c r="AP397" s="77"/>
      <c r="AQ397" s="77"/>
      <c r="AR397" s="77"/>
      <c r="AS397" s="77"/>
      <c r="AT397" s="77"/>
      <c r="AU397" s="77"/>
      <c r="AV397" s="77"/>
      <c r="AW397" s="77"/>
      <c r="AX397" s="77"/>
      <c r="AY397" s="77"/>
      <c r="AZ397" s="77"/>
      <c r="BA397" s="77"/>
      <c r="BB397" s="103">
        <v>0</v>
      </c>
      <c r="BC397" s="103">
        <v>0</v>
      </c>
    </row>
    <row r="398" spans="1:55" s="11" customFormat="1" ht="45" hidden="1" x14ac:dyDescent="0.25">
      <c r="A398" s="61" t="s">
        <v>392</v>
      </c>
      <c r="B398" s="12">
        <v>52</v>
      </c>
      <c r="C398" s="12">
        <v>0</v>
      </c>
      <c r="D398" s="62" t="s">
        <v>375</v>
      </c>
      <c r="E398" s="12">
        <v>852</v>
      </c>
      <c r="F398" s="62"/>
      <c r="G398" s="62"/>
      <c r="H398" s="62" t="s">
        <v>817</v>
      </c>
      <c r="I398" s="63" t="s">
        <v>396</v>
      </c>
      <c r="J398" s="77">
        <f>J399</f>
        <v>0</v>
      </c>
      <c r="K398" s="77">
        <f t="shared" si="228"/>
        <v>0</v>
      </c>
      <c r="L398" s="77">
        <f t="shared" si="228"/>
        <v>0</v>
      </c>
      <c r="M398" s="77">
        <f t="shared" si="228"/>
        <v>0</v>
      </c>
      <c r="N398" s="77">
        <f t="shared" si="228"/>
        <v>49254423.290000007</v>
      </c>
      <c r="O398" s="77">
        <f t="shared" si="228"/>
        <v>46791702.130000003</v>
      </c>
      <c r="P398" s="77">
        <f t="shared" si="228"/>
        <v>2462721.16</v>
      </c>
      <c r="Q398" s="77">
        <f t="shared" si="228"/>
        <v>0</v>
      </c>
      <c r="R398" s="77">
        <f t="shared" si="228"/>
        <v>49254423.290000007</v>
      </c>
      <c r="S398" s="77">
        <f t="shared" si="228"/>
        <v>46791702.130000003</v>
      </c>
      <c r="T398" s="77">
        <f t="shared" si="228"/>
        <v>2462721.16</v>
      </c>
      <c r="U398" s="77">
        <f t="shared" si="228"/>
        <v>0</v>
      </c>
      <c r="V398" s="77">
        <f t="shared" si="229"/>
        <v>0</v>
      </c>
      <c r="W398" s="77">
        <f t="shared" si="229"/>
        <v>0</v>
      </c>
      <c r="X398" s="77">
        <f t="shared" si="229"/>
        <v>0</v>
      </c>
      <c r="Y398" s="77">
        <f t="shared" si="229"/>
        <v>0</v>
      </c>
      <c r="Z398" s="77">
        <f t="shared" si="229"/>
        <v>49254423.290000007</v>
      </c>
      <c r="AA398" s="77">
        <f t="shared" si="229"/>
        <v>46791702.130000003</v>
      </c>
      <c r="AB398" s="77">
        <f t="shared" si="229"/>
        <v>2462721.16</v>
      </c>
      <c r="AC398" s="77">
        <f t="shared" si="229"/>
        <v>0</v>
      </c>
      <c r="AD398" s="77"/>
      <c r="AE398" s="77"/>
      <c r="AF398" s="77"/>
      <c r="AG398" s="77"/>
      <c r="AH398" s="77"/>
      <c r="AI398" s="77"/>
      <c r="AJ398" s="77"/>
      <c r="AK398" s="77"/>
      <c r="AL398" s="77"/>
      <c r="AM398" s="77"/>
      <c r="AN398" s="77"/>
      <c r="AO398" s="77"/>
      <c r="AP398" s="77"/>
      <c r="AQ398" s="77"/>
      <c r="AR398" s="77"/>
      <c r="AS398" s="77"/>
      <c r="AT398" s="77"/>
      <c r="AU398" s="77"/>
      <c r="AV398" s="77"/>
      <c r="AW398" s="77"/>
      <c r="AX398" s="77"/>
      <c r="AY398" s="77"/>
      <c r="AZ398" s="77"/>
      <c r="BA398" s="77"/>
      <c r="BB398" s="103">
        <v>0</v>
      </c>
      <c r="BC398" s="103">
        <v>0</v>
      </c>
    </row>
    <row r="399" spans="1:55" s="11" customFormat="1" hidden="1" x14ac:dyDescent="0.25">
      <c r="A399" s="61" t="s">
        <v>393</v>
      </c>
      <c r="B399" s="12">
        <v>52</v>
      </c>
      <c r="C399" s="12">
        <v>0</v>
      </c>
      <c r="D399" s="62" t="s">
        <v>375</v>
      </c>
      <c r="E399" s="12">
        <v>852</v>
      </c>
      <c r="F399" s="62"/>
      <c r="G399" s="62"/>
      <c r="H399" s="62" t="s">
        <v>817</v>
      </c>
      <c r="I399" s="63" t="s">
        <v>397</v>
      </c>
      <c r="J399" s="77">
        <f>'3.ВС'!J331</f>
        <v>0</v>
      </c>
      <c r="K399" s="77">
        <f>'3.ВС'!K331</f>
        <v>0</v>
      </c>
      <c r="L399" s="77">
        <f>'3.ВС'!L331</f>
        <v>0</v>
      </c>
      <c r="M399" s="77">
        <f>'3.ВС'!M331</f>
        <v>0</v>
      </c>
      <c r="N399" s="77">
        <f>'3.ВС'!N331</f>
        <v>49254423.290000007</v>
      </c>
      <c r="O399" s="77">
        <f>'3.ВС'!O331</f>
        <v>46791702.130000003</v>
      </c>
      <c r="P399" s="77">
        <f>'3.ВС'!P331</f>
        <v>2462721.16</v>
      </c>
      <c r="Q399" s="77">
        <f>'3.ВС'!Q331</f>
        <v>0</v>
      </c>
      <c r="R399" s="77">
        <f>'3.ВС'!R331</f>
        <v>49254423.290000007</v>
      </c>
      <c r="S399" s="77">
        <f>'3.ВС'!S331</f>
        <v>46791702.130000003</v>
      </c>
      <c r="T399" s="77">
        <f>'3.ВС'!T331</f>
        <v>2462721.16</v>
      </c>
      <c r="U399" s="77">
        <f>'3.ВС'!U331</f>
        <v>0</v>
      </c>
      <c r="V399" s="77">
        <f>'3.ВС'!V331</f>
        <v>0</v>
      </c>
      <c r="W399" s="77">
        <f>'3.ВС'!W331</f>
        <v>0</v>
      </c>
      <c r="X399" s="77">
        <f>'3.ВС'!X331</f>
        <v>0</v>
      </c>
      <c r="Y399" s="77">
        <f>'3.ВС'!Y331</f>
        <v>0</v>
      </c>
      <c r="Z399" s="77">
        <f>'3.ВС'!Z331</f>
        <v>49254423.290000007</v>
      </c>
      <c r="AA399" s="77">
        <f>'3.ВС'!AA331</f>
        <v>46791702.130000003</v>
      </c>
      <c r="AB399" s="77">
        <f>'3.ВС'!AB331</f>
        <v>2462721.16</v>
      </c>
      <c r="AC399" s="77">
        <f>'3.ВС'!AC331</f>
        <v>0</v>
      </c>
      <c r="AD399" s="77"/>
      <c r="AE399" s="77"/>
      <c r="AF399" s="77"/>
      <c r="AG399" s="77"/>
      <c r="AH399" s="77"/>
      <c r="AI399" s="77"/>
      <c r="AJ399" s="77"/>
      <c r="AK399" s="77"/>
      <c r="AL399" s="77"/>
      <c r="AM399" s="77"/>
      <c r="AN399" s="77"/>
      <c r="AO399" s="77"/>
      <c r="AP399" s="77"/>
      <c r="AQ399" s="77"/>
      <c r="AR399" s="77"/>
      <c r="AS399" s="77"/>
      <c r="AT399" s="77"/>
      <c r="AU399" s="77"/>
      <c r="AV399" s="77"/>
      <c r="AW399" s="77"/>
      <c r="AX399" s="77"/>
      <c r="AY399" s="77"/>
      <c r="AZ399" s="77"/>
      <c r="BA399" s="77"/>
      <c r="BB399" s="103">
        <v>0</v>
      </c>
      <c r="BC399" s="103">
        <v>0</v>
      </c>
    </row>
    <row r="400" spans="1:55" s="11" customFormat="1" ht="45" x14ac:dyDescent="0.25">
      <c r="A400" s="141" t="s">
        <v>585</v>
      </c>
      <c r="B400" s="153">
        <v>52</v>
      </c>
      <c r="C400" s="12">
        <v>0</v>
      </c>
      <c r="D400" s="63" t="s">
        <v>375</v>
      </c>
      <c r="E400" s="12">
        <v>852</v>
      </c>
      <c r="F400" s="63"/>
      <c r="G400" s="62"/>
      <c r="H400" s="63" t="s">
        <v>818</v>
      </c>
      <c r="I400" s="63"/>
      <c r="J400" s="77">
        <f t="shared" ref="J400:AT401" si="230">J401</f>
        <v>0</v>
      </c>
      <c r="K400" s="77">
        <f t="shared" si="230"/>
        <v>0</v>
      </c>
      <c r="L400" s="77">
        <f t="shared" si="230"/>
        <v>0</v>
      </c>
      <c r="M400" s="77">
        <f t="shared" si="230"/>
        <v>0</v>
      </c>
      <c r="N400" s="77">
        <f t="shared" si="230"/>
        <v>0</v>
      </c>
      <c r="O400" s="77">
        <f t="shared" si="230"/>
        <v>0</v>
      </c>
      <c r="P400" s="77">
        <f t="shared" si="230"/>
        <v>0</v>
      </c>
      <c r="Q400" s="77">
        <f t="shared" si="230"/>
        <v>0</v>
      </c>
      <c r="R400" s="77">
        <f t="shared" si="230"/>
        <v>0</v>
      </c>
      <c r="S400" s="77">
        <f t="shared" si="230"/>
        <v>0</v>
      </c>
      <c r="T400" s="77">
        <f t="shared" si="230"/>
        <v>0</v>
      </c>
      <c r="U400" s="77">
        <f t="shared" si="230"/>
        <v>0</v>
      </c>
      <c r="V400" s="77">
        <f t="shared" si="230"/>
        <v>670000</v>
      </c>
      <c r="W400" s="77">
        <f t="shared" si="230"/>
        <v>636500</v>
      </c>
      <c r="X400" s="77">
        <f t="shared" si="230"/>
        <v>33500</v>
      </c>
      <c r="Y400" s="77">
        <f t="shared" si="230"/>
        <v>0</v>
      </c>
      <c r="Z400" s="77">
        <f t="shared" si="230"/>
        <v>670000</v>
      </c>
      <c r="AA400" s="77">
        <f t="shared" si="230"/>
        <v>636500</v>
      </c>
      <c r="AB400" s="77">
        <f t="shared" si="230"/>
        <v>33500</v>
      </c>
      <c r="AC400" s="77">
        <f t="shared" si="230"/>
        <v>0</v>
      </c>
      <c r="AD400" s="77">
        <f t="shared" si="230"/>
        <v>0</v>
      </c>
      <c r="AE400" s="77">
        <f t="shared" si="230"/>
        <v>0</v>
      </c>
      <c r="AF400" s="77">
        <f t="shared" si="230"/>
        <v>0</v>
      </c>
      <c r="AG400" s="77">
        <f t="shared" si="230"/>
        <v>0</v>
      </c>
      <c r="AH400" s="77">
        <f t="shared" si="230"/>
        <v>0</v>
      </c>
      <c r="AI400" s="77">
        <f t="shared" si="230"/>
        <v>0</v>
      </c>
      <c r="AJ400" s="77">
        <f t="shared" si="230"/>
        <v>0</v>
      </c>
      <c r="AK400" s="77">
        <f t="shared" si="230"/>
        <v>0</v>
      </c>
      <c r="AL400" s="77">
        <f t="shared" si="230"/>
        <v>0</v>
      </c>
      <c r="AM400" s="77">
        <f t="shared" si="230"/>
        <v>0</v>
      </c>
      <c r="AN400" s="77">
        <f t="shared" si="230"/>
        <v>0</v>
      </c>
      <c r="AO400" s="77">
        <f t="shared" si="230"/>
        <v>0</v>
      </c>
      <c r="AP400" s="77">
        <f t="shared" si="230"/>
        <v>0</v>
      </c>
      <c r="AQ400" s="77">
        <f t="shared" si="230"/>
        <v>0</v>
      </c>
      <c r="AR400" s="77">
        <f t="shared" si="230"/>
        <v>0</v>
      </c>
      <c r="AS400" s="77">
        <f t="shared" si="230"/>
        <v>0</v>
      </c>
      <c r="AT400" s="77">
        <f t="shared" si="230"/>
        <v>0</v>
      </c>
      <c r="AU400" s="77">
        <f t="shared" ref="AT400:BA401" si="231">AU401</f>
        <v>0</v>
      </c>
      <c r="AV400" s="77">
        <f t="shared" si="231"/>
        <v>0</v>
      </c>
      <c r="AW400" s="77">
        <f t="shared" si="231"/>
        <v>0</v>
      </c>
      <c r="AX400" s="77">
        <f t="shared" si="231"/>
        <v>0</v>
      </c>
      <c r="AY400" s="77">
        <f t="shared" si="231"/>
        <v>0</v>
      </c>
      <c r="AZ400" s="77">
        <f t="shared" si="231"/>
        <v>0</v>
      </c>
      <c r="BA400" s="77">
        <f t="shared" si="231"/>
        <v>0</v>
      </c>
      <c r="BB400" s="103">
        <v>0</v>
      </c>
      <c r="BC400" s="103">
        <v>0</v>
      </c>
    </row>
    <row r="401" spans="1:55" s="11" customFormat="1" ht="45" x14ac:dyDescent="0.25">
      <c r="A401" s="61" t="s">
        <v>392</v>
      </c>
      <c r="B401" s="12">
        <v>52</v>
      </c>
      <c r="C401" s="12">
        <v>0</v>
      </c>
      <c r="D401" s="62" t="s">
        <v>375</v>
      </c>
      <c r="E401" s="12">
        <v>852</v>
      </c>
      <c r="F401" s="63"/>
      <c r="G401" s="62"/>
      <c r="H401" s="63" t="s">
        <v>818</v>
      </c>
      <c r="I401" s="63" t="s">
        <v>396</v>
      </c>
      <c r="J401" s="77">
        <f t="shared" si="230"/>
        <v>0</v>
      </c>
      <c r="K401" s="77">
        <f t="shared" si="230"/>
        <v>0</v>
      </c>
      <c r="L401" s="77">
        <f t="shared" si="230"/>
        <v>0</v>
      </c>
      <c r="M401" s="77">
        <f t="shared" si="230"/>
        <v>0</v>
      </c>
      <c r="N401" s="77">
        <f t="shared" si="230"/>
        <v>0</v>
      </c>
      <c r="O401" s="77">
        <f t="shared" si="230"/>
        <v>0</v>
      </c>
      <c r="P401" s="77">
        <f t="shared" si="230"/>
        <v>0</v>
      </c>
      <c r="Q401" s="77">
        <f t="shared" si="230"/>
        <v>0</v>
      </c>
      <c r="R401" s="77">
        <f t="shared" si="230"/>
        <v>0</v>
      </c>
      <c r="S401" s="77">
        <f t="shared" si="230"/>
        <v>0</v>
      </c>
      <c r="T401" s="77">
        <f t="shared" si="230"/>
        <v>0</v>
      </c>
      <c r="U401" s="77">
        <f t="shared" si="230"/>
        <v>0</v>
      </c>
      <c r="V401" s="77">
        <f t="shared" si="230"/>
        <v>670000</v>
      </c>
      <c r="W401" s="77">
        <f t="shared" si="230"/>
        <v>636500</v>
      </c>
      <c r="X401" s="77">
        <f t="shared" si="230"/>
        <v>33500</v>
      </c>
      <c r="Y401" s="77">
        <f t="shared" si="230"/>
        <v>0</v>
      </c>
      <c r="Z401" s="77">
        <f t="shared" si="230"/>
        <v>670000</v>
      </c>
      <c r="AA401" s="77">
        <f t="shared" si="230"/>
        <v>636500</v>
      </c>
      <c r="AB401" s="77">
        <f t="shared" si="230"/>
        <v>33500</v>
      </c>
      <c r="AC401" s="77">
        <f t="shared" si="230"/>
        <v>0</v>
      </c>
      <c r="AD401" s="77">
        <f t="shared" si="230"/>
        <v>0</v>
      </c>
      <c r="AE401" s="77">
        <f t="shared" si="230"/>
        <v>0</v>
      </c>
      <c r="AF401" s="77">
        <f t="shared" si="230"/>
        <v>0</v>
      </c>
      <c r="AG401" s="77">
        <f t="shared" si="230"/>
        <v>0</v>
      </c>
      <c r="AH401" s="77">
        <f t="shared" si="230"/>
        <v>0</v>
      </c>
      <c r="AI401" s="77">
        <f t="shared" si="230"/>
        <v>0</v>
      </c>
      <c r="AJ401" s="77">
        <f t="shared" si="230"/>
        <v>0</v>
      </c>
      <c r="AK401" s="77">
        <f t="shared" si="230"/>
        <v>0</v>
      </c>
      <c r="AL401" s="77">
        <f t="shared" si="230"/>
        <v>0</v>
      </c>
      <c r="AM401" s="77">
        <f t="shared" si="230"/>
        <v>0</v>
      </c>
      <c r="AN401" s="77">
        <f t="shared" si="230"/>
        <v>0</v>
      </c>
      <c r="AO401" s="77">
        <f t="shared" si="230"/>
        <v>0</v>
      </c>
      <c r="AP401" s="77">
        <f t="shared" si="230"/>
        <v>0</v>
      </c>
      <c r="AQ401" s="77">
        <f t="shared" si="230"/>
        <v>0</v>
      </c>
      <c r="AR401" s="77">
        <f t="shared" si="230"/>
        <v>0</v>
      </c>
      <c r="AS401" s="77">
        <f t="shared" si="230"/>
        <v>0</v>
      </c>
      <c r="AT401" s="77">
        <f t="shared" si="231"/>
        <v>0</v>
      </c>
      <c r="AU401" s="77">
        <f t="shared" si="231"/>
        <v>0</v>
      </c>
      <c r="AV401" s="77">
        <f t="shared" si="231"/>
        <v>0</v>
      </c>
      <c r="AW401" s="77">
        <f t="shared" si="231"/>
        <v>0</v>
      </c>
      <c r="AX401" s="77">
        <f t="shared" si="231"/>
        <v>0</v>
      </c>
      <c r="AY401" s="77">
        <f t="shared" si="231"/>
        <v>0</v>
      </c>
      <c r="AZ401" s="77">
        <f t="shared" si="231"/>
        <v>0</v>
      </c>
      <c r="BA401" s="77">
        <f t="shared" si="231"/>
        <v>0</v>
      </c>
      <c r="BB401" s="103">
        <v>0</v>
      </c>
      <c r="BC401" s="103">
        <v>0</v>
      </c>
    </row>
    <row r="402" spans="1:55" s="11" customFormat="1" x14ac:dyDescent="0.25">
      <c r="A402" s="61" t="s">
        <v>393</v>
      </c>
      <c r="B402" s="12">
        <v>52</v>
      </c>
      <c r="C402" s="12">
        <v>0</v>
      </c>
      <c r="D402" s="62" t="s">
        <v>375</v>
      </c>
      <c r="E402" s="12">
        <v>852</v>
      </c>
      <c r="F402" s="63"/>
      <c r="G402" s="62"/>
      <c r="H402" s="63" t="s">
        <v>818</v>
      </c>
      <c r="I402" s="63" t="s">
        <v>397</v>
      </c>
      <c r="J402" s="77">
        <f>'3.ВС'!J367</f>
        <v>0</v>
      </c>
      <c r="K402" s="77">
        <f>'3.ВС'!K367</f>
        <v>0</v>
      </c>
      <c r="L402" s="77">
        <f>'3.ВС'!L367</f>
        <v>0</v>
      </c>
      <c r="M402" s="77">
        <f>'3.ВС'!M367</f>
        <v>0</v>
      </c>
      <c r="N402" s="77">
        <f>'3.ВС'!N367</f>
        <v>0</v>
      </c>
      <c r="O402" s="77">
        <f>'3.ВС'!O367</f>
        <v>0</v>
      </c>
      <c r="P402" s="77">
        <f>'3.ВС'!P367</f>
        <v>0</v>
      </c>
      <c r="Q402" s="77">
        <f>'3.ВС'!Q367</f>
        <v>0</v>
      </c>
      <c r="R402" s="77">
        <f>'3.ВС'!R367</f>
        <v>0</v>
      </c>
      <c r="S402" s="77">
        <f>'3.ВС'!S367</f>
        <v>0</v>
      </c>
      <c r="T402" s="77">
        <f>'3.ВС'!T367</f>
        <v>0</v>
      </c>
      <c r="U402" s="77">
        <f>'3.ВС'!U367</f>
        <v>0</v>
      </c>
      <c r="V402" s="77">
        <f>'3.ВС'!V367</f>
        <v>670000</v>
      </c>
      <c r="W402" s="77">
        <f>'3.ВС'!W367</f>
        <v>636500</v>
      </c>
      <c r="X402" s="77">
        <f>'3.ВС'!X367</f>
        <v>33500</v>
      </c>
      <c r="Y402" s="77">
        <f>'3.ВС'!Y367</f>
        <v>0</v>
      </c>
      <c r="Z402" s="77">
        <f>'3.ВС'!Z367</f>
        <v>670000</v>
      </c>
      <c r="AA402" s="77">
        <f>'3.ВС'!AA367</f>
        <v>636500</v>
      </c>
      <c r="AB402" s="77">
        <f>'3.ВС'!AB367</f>
        <v>33500</v>
      </c>
      <c r="AC402" s="77">
        <f>'3.ВС'!AC367</f>
        <v>0</v>
      </c>
      <c r="AD402" s="77">
        <f>'3.ВС'!AD367</f>
        <v>0</v>
      </c>
      <c r="AE402" s="77">
        <f>'3.ВС'!AE367</f>
        <v>0</v>
      </c>
      <c r="AF402" s="77">
        <f>'3.ВС'!AF367</f>
        <v>0</v>
      </c>
      <c r="AG402" s="77">
        <f>'3.ВС'!AG367</f>
        <v>0</v>
      </c>
      <c r="AH402" s="77">
        <f>'3.ВС'!AH367</f>
        <v>0</v>
      </c>
      <c r="AI402" s="77">
        <f>'3.ВС'!AI367</f>
        <v>0</v>
      </c>
      <c r="AJ402" s="77">
        <f>'3.ВС'!AJ367</f>
        <v>0</v>
      </c>
      <c r="AK402" s="77">
        <f>'3.ВС'!AK367</f>
        <v>0</v>
      </c>
      <c r="AL402" s="77">
        <f>'3.ВС'!AL367</f>
        <v>0</v>
      </c>
      <c r="AM402" s="77">
        <f>'3.ВС'!AM367</f>
        <v>0</v>
      </c>
      <c r="AN402" s="77">
        <f>'3.ВС'!AN367</f>
        <v>0</v>
      </c>
      <c r="AO402" s="77">
        <f>'3.ВС'!AO367</f>
        <v>0</v>
      </c>
      <c r="AP402" s="77">
        <f>'3.ВС'!AP367</f>
        <v>0</v>
      </c>
      <c r="AQ402" s="77">
        <f>'3.ВС'!AQ367</f>
        <v>0</v>
      </c>
      <c r="AR402" s="77">
        <f>'3.ВС'!AR367</f>
        <v>0</v>
      </c>
      <c r="AS402" s="77">
        <f>'3.ВС'!AS367</f>
        <v>0</v>
      </c>
      <c r="AT402" s="77">
        <f>'3.ВС'!AT367</f>
        <v>0</v>
      </c>
      <c r="AU402" s="77">
        <f>'3.ВС'!AU367</f>
        <v>0</v>
      </c>
      <c r="AV402" s="77">
        <f>'3.ВС'!AV367</f>
        <v>0</v>
      </c>
      <c r="AW402" s="77">
        <f>'3.ВС'!AW367</f>
        <v>0</v>
      </c>
      <c r="AX402" s="77">
        <f>'3.ВС'!AX367</f>
        <v>0</v>
      </c>
      <c r="AY402" s="77">
        <f>'3.ВС'!AY367</f>
        <v>0</v>
      </c>
      <c r="AZ402" s="77">
        <f>'3.ВС'!AZ367</f>
        <v>0</v>
      </c>
      <c r="BA402" s="77">
        <f>'3.ВС'!BA367</f>
        <v>0</v>
      </c>
      <c r="BB402" s="103">
        <v>0</v>
      </c>
      <c r="BC402" s="103">
        <v>0</v>
      </c>
    </row>
    <row r="403" spans="1:55" s="11" customFormat="1" ht="30" hidden="1" x14ac:dyDescent="0.25">
      <c r="A403" s="146" t="s">
        <v>563</v>
      </c>
      <c r="B403" s="12">
        <v>52</v>
      </c>
      <c r="C403" s="12">
        <v>0</v>
      </c>
      <c r="D403" s="63" t="s">
        <v>375</v>
      </c>
      <c r="E403" s="12">
        <v>852</v>
      </c>
      <c r="F403" s="63"/>
      <c r="G403" s="63"/>
      <c r="H403" s="63" t="s">
        <v>819</v>
      </c>
      <c r="I403" s="63"/>
      <c r="J403" s="77">
        <f t="shared" ref="J403:AT407" si="232">J404</f>
        <v>0</v>
      </c>
      <c r="K403" s="77">
        <f t="shared" si="232"/>
        <v>0</v>
      </c>
      <c r="L403" s="77">
        <f t="shared" si="232"/>
        <v>0</v>
      </c>
      <c r="M403" s="77">
        <f t="shared" si="232"/>
        <v>0</v>
      </c>
      <c r="N403" s="77">
        <f t="shared" si="232"/>
        <v>0</v>
      </c>
      <c r="O403" s="77">
        <f t="shared" si="232"/>
        <v>0</v>
      </c>
      <c r="P403" s="77">
        <f t="shared" si="232"/>
        <v>0</v>
      </c>
      <c r="Q403" s="77">
        <f t="shared" si="232"/>
        <v>0</v>
      </c>
      <c r="R403" s="77">
        <f t="shared" si="232"/>
        <v>0</v>
      </c>
      <c r="S403" s="77">
        <f t="shared" si="232"/>
        <v>0</v>
      </c>
      <c r="T403" s="77">
        <f t="shared" si="232"/>
        <v>0</v>
      </c>
      <c r="U403" s="77">
        <f t="shared" si="232"/>
        <v>0</v>
      </c>
      <c r="V403" s="77">
        <f t="shared" si="232"/>
        <v>0</v>
      </c>
      <c r="W403" s="77">
        <f t="shared" si="232"/>
        <v>0</v>
      </c>
      <c r="X403" s="77">
        <f t="shared" si="232"/>
        <v>0</v>
      </c>
      <c r="Y403" s="77">
        <f t="shared" si="232"/>
        <v>0</v>
      </c>
      <c r="Z403" s="77">
        <f t="shared" si="232"/>
        <v>0</v>
      </c>
      <c r="AA403" s="77">
        <f t="shared" si="232"/>
        <v>0</v>
      </c>
      <c r="AB403" s="77">
        <f t="shared" si="232"/>
        <v>0</v>
      </c>
      <c r="AC403" s="77">
        <f t="shared" si="232"/>
        <v>0</v>
      </c>
      <c r="AD403" s="77">
        <f t="shared" si="232"/>
        <v>0</v>
      </c>
      <c r="AE403" s="77">
        <f t="shared" si="232"/>
        <v>0</v>
      </c>
      <c r="AF403" s="77">
        <f t="shared" si="232"/>
        <v>0</v>
      </c>
      <c r="AG403" s="77">
        <f t="shared" si="232"/>
        <v>0</v>
      </c>
      <c r="AH403" s="77">
        <f t="shared" si="232"/>
        <v>0</v>
      </c>
      <c r="AI403" s="77">
        <f t="shared" si="232"/>
        <v>0</v>
      </c>
      <c r="AJ403" s="77">
        <f t="shared" si="232"/>
        <v>0</v>
      </c>
      <c r="AK403" s="77">
        <f t="shared" si="232"/>
        <v>0</v>
      </c>
      <c r="AL403" s="77">
        <f t="shared" si="232"/>
        <v>0</v>
      </c>
      <c r="AM403" s="77">
        <f t="shared" si="232"/>
        <v>0</v>
      </c>
      <c r="AN403" s="77">
        <f t="shared" si="232"/>
        <v>0</v>
      </c>
      <c r="AO403" s="77">
        <f t="shared" si="232"/>
        <v>0</v>
      </c>
      <c r="AP403" s="77">
        <f t="shared" si="232"/>
        <v>0</v>
      </c>
      <c r="AQ403" s="77">
        <f t="shared" si="232"/>
        <v>0</v>
      </c>
      <c r="AR403" s="77">
        <f t="shared" si="232"/>
        <v>0</v>
      </c>
      <c r="AS403" s="77">
        <f t="shared" si="232"/>
        <v>0</v>
      </c>
      <c r="AT403" s="77">
        <f t="shared" si="232"/>
        <v>0</v>
      </c>
      <c r="AU403" s="77">
        <f t="shared" ref="AT403:BA407" si="233">AU404</f>
        <v>0</v>
      </c>
      <c r="AV403" s="77">
        <f t="shared" si="233"/>
        <v>0</v>
      </c>
      <c r="AW403" s="77">
        <f t="shared" si="233"/>
        <v>0</v>
      </c>
      <c r="AX403" s="77">
        <f t="shared" si="233"/>
        <v>0</v>
      </c>
      <c r="AY403" s="77">
        <f t="shared" si="233"/>
        <v>0</v>
      </c>
      <c r="AZ403" s="77">
        <f t="shared" si="233"/>
        <v>0</v>
      </c>
      <c r="BA403" s="77">
        <f t="shared" si="233"/>
        <v>0</v>
      </c>
      <c r="BB403" s="103">
        <v>0</v>
      </c>
      <c r="BC403" s="103">
        <v>0</v>
      </c>
    </row>
    <row r="404" spans="1:55" s="11" customFormat="1" ht="45" hidden="1" x14ac:dyDescent="0.25">
      <c r="A404" s="27" t="s">
        <v>392</v>
      </c>
      <c r="B404" s="12">
        <v>52</v>
      </c>
      <c r="C404" s="12">
        <v>0</v>
      </c>
      <c r="D404" s="62" t="s">
        <v>375</v>
      </c>
      <c r="E404" s="12">
        <v>852</v>
      </c>
      <c r="F404" s="63"/>
      <c r="G404" s="63"/>
      <c r="H404" s="63" t="s">
        <v>819</v>
      </c>
      <c r="I404" s="63" t="s">
        <v>396</v>
      </c>
      <c r="J404" s="77">
        <f t="shared" si="232"/>
        <v>0</v>
      </c>
      <c r="K404" s="77">
        <f t="shared" si="232"/>
        <v>0</v>
      </c>
      <c r="L404" s="77">
        <f t="shared" si="232"/>
        <v>0</v>
      </c>
      <c r="M404" s="77">
        <f t="shared" si="232"/>
        <v>0</v>
      </c>
      <c r="N404" s="77">
        <f t="shared" si="232"/>
        <v>0</v>
      </c>
      <c r="O404" s="77">
        <f t="shared" si="232"/>
        <v>0</v>
      </c>
      <c r="P404" s="77">
        <f t="shared" si="232"/>
        <v>0</v>
      </c>
      <c r="Q404" s="77">
        <f t="shared" si="232"/>
        <v>0</v>
      </c>
      <c r="R404" s="77">
        <f t="shared" si="232"/>
        <v>0</v>
      </c>
      <c r="S404" s="77">
        <f t="shared" si="232"/>
        <v>0</v>
      </c>
      <c r="T404" s="77">
        <f t="shared" si="232"/>
        <v>0</v>
      </c>
      <c r="U404" s="77">
        <f t="shared" si="232"/>
        <v>0</v>
      </c>
      <c r="V404" s="77">
        <f t="shared" si="232"/>
        <v>0</v>
      </c>
      <c r="W404" s="77">
        <f t="shared" si="232"/>
        <v>0</v>
      </c>
      <c r="X404" s="77">
        <f t="shared" si="232"/>
        <v>0</v>
      </c>
      <c r="Y404" s="77">
        <f t="shared" si="232"/>
        <v>0</v>
      </c>
      <c r="Z404" s="77">
        <f t="shared" si="232"/>
        <v>0</v>
      </c>
      <c r="AA404" s="77">
        <f t="shared" si="232"/>
        <v>0</v>
      </c>
      <c r="AB404" s="77">
        <f t="shared" si="232"/>
        <v>0</v>
      </c>
      <c r="AC404" s="77">
        <f t="shared" si="232"/>
        <v>0</v>
      </c>
      <c r="AD404" s="77">
        <f t="shared" si="232"/>
        <v>0</v>
      </c>
      <c r="AE404" s="77">
        <f t="shared" si="232"/>
        <v>0</v>
      </c>
      <c r="AF404" s="77">
        <f t="shared" si="232"/>
        <v>0</v>
      </c>
      <c r="AG404" s="77">
        <f t="shared" si="232"/>
        <v>0</v>
      </c>
      <c r="AH404" s="77">
        <f t="shared" si="232"/>
        <v>0</v>
      </c>
      <c r="AI404" s="77">
        <f t="shared" si="232"/>
        <v>0</v>
      </c>
      <c r="AJ404" s="77">
        <f t="shared" si="232"/>
        <v>0</v>
      </c>
      <c r="AK404" s="77">
        <f t="shared" si="232"/>
        <v>0</v>
      </c>
      <c r="AL404" s="77">
        <f t="shared" si="232"/>
        <v>0</v>
      </c>
      <c r="AM404" s="77">
        <f t="shared" si="232"/>
        <v>0</v>
      </c>
      <c r="AN404" s="77">
        <f t="shared" si="232"/>
        <v>0</v>
      </c>
      <c r="AO404" s="77">
        <f t="shared" si="232"/>
        <v>0</v>
      </c>
      <c r="AP404" s="77">
        <f t="shared" si="232"/>
        <v>0</v>
      </c>
      <c r="AQ404" s="77">
        <f t="shared" si="232"/>
        <v>0</v>
      </c>
      <c r="AR404" s="77">
        <f t="shared" si="232"/>
        <v>0</v>
      </c>
      <c r="AS404" s="77">
        <f t="shared" si="232"/>
        <v>0</v>
      </c>
      <c r="AT404" s="77">
        <f t="shared" si="233"/>
        <v>0</v>
      </c>
      <c r="AU404" s="77">
        <f t="shared" si="233"/>
        <v>0</v>
      </c>
      <c r="AV404" s="77">
        <f t="shared" si="233"/>
        <v>0</v>
      </c>
      <c r="AW404" s="77">
        <f t="shared" si="233"/>
        <v>0</v>
      </c>
      <c r="AX404" s="77">
        <f t="shared" si="233"/>
        <v>0</v>
      </c>
      <c r="AY404" s="77">
        <f t="shared" si="233"/>
        <v>0</v>
      </c>
      <c r="AZ404" s="77">
        <f t="shared" si="233"/>
        <v>0</v>
      </c>
      <c r="BA404" s="77">
        <f t="shared" si="233"/>
        <v>0</v>
      </c>
      <c r="BB404" s="103">
        <v>0</v>
      </c>
      <c r="BC404" s="103">
        <v>0</v>
      </c>
    </row>
    <row r="405" spans="1:55" s="11" customFormat="1" hidden="1" x14ac:dyDescent="0.25">
      <c r="A405" s="27" t="s">
        <v>494</v>
      </c>
      <c r="B405" s="12">
        <v>52</v>
      </c>
      <c r="C405" s="12">
        <v>0</v>
      </c>
      <c r="D405" s="62" t="s">
        <v>375</v>
      </c>
      <c r="E405" s="12">
        <v>852</v>
      </c>
      <c r="F405" s="63"/>
      <c r="G405" s="63"/>
      <c r="H405" s="63" t="s">
        <v>819</v>
      </c>
      <c r="I405" s="63" t="s">
        <v>397</v>
      </c>
      <c r="J405" s="77">
        <f>'3.ВС'!J370+'3.ВС'!J321</f>
        <v>0</v>
      </c>
      <c r="K405" s="77">
        <f>'3.ВС'!K370+'3.ВС'!K321</f>
        <v>0</v>
      </c>
      <c r="L405" s="77">
        <f>'3.ВС'!L370+'3.ВС'!L321</f>
        <v>0</v>
      </c>
      <c r="M405" s="77">
        <f>'3.ВС'!M370+'3.ВС'!M321</f>
        <v>0</v>
      </c>
      <c r="N405" s="77">
        <f>'3.ВС'!N370+'3.ВС'!N321</f>
        <v>0</v>
      </c>
      <c r="O405" s="77">
        <f>'3.ВС'!O370+'3.ВС'!O321</f>
        <v>0</v>
      </c>
      <c r="P405" s="77">
        <f>'3.ВС'!P370+'3.ВС'!P321</f>
        <v>0</v>
      </c>
      <c r="Q405" s="77">
        <f>'3.ВС'!Q370+'3.ВС'!Q321</f>
        <v>0</v>
      </c>
      <c r="R405" s="77">
        <f>'3.ВС'!R370+'3.ВС'!R321</f>
        <v>0</v>
      </c>
      <c r="S405" s="77">
        <f>'3.ВС'!S370+'3.ВС'!S321</f>
        <v>0</v>
      </c>
      <c r="T405" s="77">
        <f>'3.ВС'!T370+'3.ВС'!T321</f>
        <v>0</v>
      </c>
      <c r="U405" s="77">
        <f>'3.ВС'!U370+'3.ВС'!U321</f>
        <v>0</v>
      </c>
      <c r="V405" s="77">
        <f>'3.ВС'!V370+'3.ВС'!V321</f>
        <v>0</v>
      </c>
      <c r="W405" s="77">
        <f>'3.ВС'!W370+'3.ВС'!W321</f>
        <v>0</v>
      </c>
      <c r="X405" s="77">
        <f>'3.ВС'!X370+'3.ВС'!X321</f>
        <v>0</v>
      </c>
      <c r="Y405" s="77">
        <f>'3.ВС'!Y370+'3.ВС'!Y321</f>
        <v>0</v>
      </c>
      <c r="Z405" s="77">
        <f>'3.ВС'!Z370+'3.ВС'!Z321</f>
        <v>0</v>
      </c>
      <c r="AA405" s="77">
        <f>'3.ВС'!AA370+'3.ВС'!AA321</f>
        <v>0</v>
      </c>
      <c r="AB405" s="77">
        <f>'3.ВС'!AB370+'3.ВС'!AB321</f>
        <v>0</v>
      </c>
      <c r="AC405" s="77">
        <f>'3.ВС'!AC370+'3.ВС'!AC321</f>
        <v>0</v>
      </c>
      <c r="AD405" s="77">
        <f>'3.ВС'!AD370+'3.ВС'!AD321</f>
        <v>0</v>
      </c>
      <c r="AE405" s="77">
        <f>'3.ВС'!AE370+'3.ВС'!AE321</f>
        <v>0</v>
      </c>
      <c r="AF405" s="77">
        <f>'3.ВС'!AF370+'3.ВС'!AF321</f>
        <v>0</v>
      </c>
      <c r="AG405" s="77">
        <f>'3.ВС'!AG370+'3.ВС'!AG321</f>
        <v>0</v>
      </c>
      <c r="AH405" s="77">
        <f>'3.ВС'!AH370+'3.ВС'!AH321</f>
        <v>0</v>
      </c>
      <c r="AI405" s="77">
        <f>'3.ВС'!AI370+'3.ВС'!AI321</f>
        <v>0</v>
      </c>
      <c r="AJ405" s="77">
        <f>'3.ВС'!AJ370+'3.ВС'!AJ321</f>
        <v>0</v>
      </c>
      <c r="AK405" s="77">
        <f>'3.ВС'!AK370+'3.ВС'!AK321</f>
        <v>0</v>
      </c>
      <c r="AL405" s="77">
        <f>'3.ВС'!AL370+'3.ВС'!AL321</f>
        <v>0</v>
      </c>
      <c r="AM405" s="77">
        <f>'3.ВС'!AM370+'3.ВС'!AM321</f>
        <v>0</v>
      </c>
      <c r="AN405" s="77">
        <f>'3.ВС'!AN370+'3.ВС'!AN321</f>
        <v>0</v>
      </c>
      <c r="AO405" s="77">
        <f>'3.ВС'!AO370+'3.ВС'!AO321</f>
        <v>0</v>
      </c>
      <c r="AP405" s="77">
        <f>'3.ВС'!AP370+'3.ВС'!AP321</f>
        <v>0</v>
      </c>
      <c r="AQ405" s="77">
        <f>'3.ВС'!AQ370+'3.ВС'!AQ321</f>
        <v>0</v>
      </c>
      <c r="AR405" s="77">
        <f>'3.ВС'!AR370+'3.ВС'!AR321</f>
        <v>0</v>
      </c>
      <c r="AS405" s="77">
        <f>'3.ВС'!AS370+'3.ВС'!AS321</f>
        <v>0</v>
      </c>
      <c r="AT405" s="77">
        <f>'3.ВС'!AT370+'3.ВС'!AT321</f>
        <v>0</v>
      </c>
      <c r="AU405" s="77">
        <f>'3.ВС'!AU370+'3.ВС'!AU321</f>
        <v>0</v>
      </c>
      <c r="AV405" s="77">
        <f>'3.ВС'!AV370+'3.ВС'!AV321</f>
        <v>0</v>
      </c>
      <c r="AW405" s="77">
        <f>'3.ВС'!AW370+'3.ВС'!AW321</f>
        <v>0</v>
      </c>
      <c r="AX405" s="77">
        <f>'3.ВС'!AX370+'3.ВС'!AX321</f>
        <v>0</v>
      </c>
      <c r="AY405" s="77">
        <f>'3.ВС'!AY370+'3.ВС'!AY321</f>
        <v>0</v>
      </c>
      <c r="AZ405" s="77">
        <f>'3.ВС'!AZ370+'3.ВС'!AZ321</f>
        <v>0</v>
      </c>
      <c r="BA405" s="77">
        <f>'3.ВС'!BA370+'3.ВС'!BA321</f>
        <v>0</v>
      </c>
      <c r="BB405" s="103">
        <v>0</v>
      </c>
      <c r="BC405" s="103">
        <v>0</v>
      </c>
    </row>
    <row r="406" spans="1:55" s="11" customFormat="1" ht="30" hidden="1" x14ac:dyDescent="0.25">
      <c r="A406" s="146" t="s">
        <v>565</v>
      </c>
      <c r="B406" s="12">
        <v>52</v>
      </c>
      <c r="C406" s="12">
        <v>0</v>
      </c>
      <c r="D406" s="63" t="s">
        <v>375</v>
      </c>
      <c r="E406" s="12">
        <v>852</v>
      </c>
      <c r="F406" s="63"/>
      <c r="G406" s="63"/>
      <c r="H406" s="63" t="s">
        <v>820</v>
      </c>
      <c r="I406" s="63"/>
      <c r="J406" s="77">
        <f t="shared" si="232"/>
        <v>3000000</v>
      </c>
      <c r="K406" s="77">
        <f t="shared" si="232"/>
        <v>2850000</v>
      </c>
      <c r="L406" s="77">
        <f t="shared" si="232"/>
        <v>150000</v>
      </c>
      <c r="M406" s="77">
        <f t="shared" si="232"/>
        <v>0</v>
      </c>
      <c r="N406" s="77">
        <f t="shared" si="232"/>
        <v>0</v>
      </c>
      <c r="O406" s="77">
        <f t="shared" si="232"/>
        <v>0</v>
      </c>
      <c r="P406" s="77">
        <f t="shared" si="232"/>
        <v>0</v>
      </c>
      <c r="Q406" s="77">
        <f t="shared" si="232"/>
        <v>0</v>
      </c>
      <c r="R406" s="77">
        <f t="shared" si="232"/>
        <v>3000000</v>
      </c>
      <c r="S406" s="77">
        <f t="shared" si="232"/>
        <v>2850000</v>
      </c>
      <c r="T406" s="77">
        <f t="shared" si="232"/>
        <v>150000</v>
      </c>
      <c r="U406" s="77">
        <f t="shared" si="232"/>
        <v>0</v>
      </c>
      <c r="V406" s="77">
        <f t="shared" si="232"/>
        <v>0</v>
      </c>
      <c r="W406" s="77">
        <f t="shared" si="232"/>
        <v>0</v>
      </c>
      <c r="X406" s="77">
        <f t="shared" si="232"/>
        <v>0</v>
      </c>
      <c r="Y406" s="77">
        <f t="shared" si="232"/>
        <v>0</v>
      </c>
      <c r="Z406" s="77">
        <f t="shared" si="232"/>
        <v>3000000</v>
      </c>
      <c r="AA406" s="77">
        <f t="shared" si="232"/>
        <v>2850000</v>
      </c>
      <c r="AB406" s="77">
        <f t="shared" si="232"/>
        <v>150000</v>
      </c>
      <c r="AC406" s="77">
        <f t="shared" si="232"/>
        <v>0</v>
      </c>
      <c r="AD406" s="77">
        <f t="shared" si="232"/>
        <v>0</v>
      </c>
      <c r="AE406" s="77">
        <f t="shared" si="232"/>
        <v>0</v>
      </c>
      <c r="AF406" s="77">
        <f t="shared" si="232"/>
        <v>0</v>
      </c>
      <c r="AG406" s="77">
        <f t="shared" si="232"/>
        <v>0</v>
      </c>
      <c r="AH406" s="77">
        <f t="shared" si="232"/>
        <v>0</v>
      </c>
      <c r="AI406" s="77">
        <f t="shared" si="232"/>
        <v>0</v>
      </c>
      <c r="AJ406" s="77">
        <f t="shared" si="232"/>
        <v>0</v>
      </c>
      <c r="AK406" s="77">
        <f t="shared" si="232"/>
        <v>0</v>
      </c>
      <c r="AL406" s="77">
        <f t="shared" si="232"/>
        <v>0</v>
      </c>
      <c r="AM406" s="77">
        <f t="shared" si="232"/>
        <v>0</v>
      </c>
      <c r="AN406" s="77">
        <f t="shared" si="232"/>
        <v>0</v>
      </c>
      <c r="AO406" s="77">
        <f t="shared" si="232"/>
        <v>0</v>
      </c>
      <c r="AP406" s="77">
        <f t="shared" si="232"/>
        <v>0</v>
      </c>
      <c r="AQ406" s="77">
        <f t="shared" si="232"/>
        <v>0</v>
      </c>
      <c r="AR406" s="77">
        <f t="shared" si="232"/>
        <v>0</v>
      </c>
      <c r="AS406" s="77">
        <f t="shared" si="232"/>
        <v>0</v>
      </c>
      <c r="AT406" s="77">
        <f t="shared" si="233"/>
        <v>0</v>
      </c>
      <c r="AU406" s="77">
        <f t="shared" si="233"/>
        <v>0</v>
      </c>
      <c r="AV406" s="77">
        <f t="shared" si="233"/>
        <v>0</v>
      </c>
      <c r="AW406" s="77">
        <f t="shared" si="233"/>
        <v>0</v>
      </c>
      <c r="AX406" s="77">
        <f t="shared" si="233"/>
        <v>0</v>
      </c>
      <c r="AY406" s="77">
        <f t="shared" si="233"/>
        <v>0</v>
      </c>
      <c r="AZ406" s="77">
        <f t="shared" si="233"/>
        <v>0</v>
      </c>
      <c r="BA406" s="77">
        <f t="shared" si="233"/>
        <v>0</v>
      </c>
      <c r="BB406" s="103">
        <v>0</v>
      </c>
      <c r="BC406" s="103">
        <v>0</v>
      </c>
    </row>
    <row r="407" spans="1:55" s="11" customFormat="1" ht="45" hidden="1" x14ac:dyDescent="0.25">
      <c r="A407" s="27" t="s">
        <v>392</v>
      </c>
      <c r="B407" s="12">
        <v>52</v>
      </c>
      <c r="C407" s="12">
        <v>0</v>
      </c>
      <c r="D407" s="62" t="s">
        <v>375</v>
      </c>
      <c r="E407" s="12">
        <v>852</v>
      </c>
      <c r="F407" s="63"/>
      <c r="G407" s="63"/>
      <c r="H407" s="63" t="s">
        <v>820</v>
      </c>
      <c r="I407" s="63" t="s">
        <v>396</v>
      </c>
      <c r="J407" s="77">
        <f t="shared" si="232"/>
        <v>3000000</v>
      </c>
      <c r="K407" s="77">
        <f t="shared" si="232"/>
        <v>2850000</v>
      </c>
      <c r="L407" s="77">
        <f t="shared" si="232"/>
        <v>150000</v>
      </c>
      <c r="M407" s="77">
        <f t="shared" si="232"/>
        <v>0</v>
      </c>
      <c r="N407" s="77">
        <f t="shared" si="232"/>
        <v>0</v>
      </c>
      <c r="O407" s="77">
        <f t="shared" si="232"/>
        <v>0</v>
      </c>
      <c r="P407" s="77">
        <f t="shared" si="232"/>
        <v>0</v>
      </c>
      <c r="Q407" s="77">
        <f t="shared" si="232"/>
        <v>0</v>
      </c>
      <c r="R407" s="77">
        <f t="shared" si="232"/>
        <v>3000000</v>
      </c>
      <c r="S407" s="77">
        <f t="shared" si="232"/>
        <v>2850000</v>
      </c>
      <c r="T407" s="77">
        <f t="shared" si="232"/>
        <v>150000</v>
      </c>
      <c r="U407" s="77">
        <f t="shared" si="232"/>
        <v>0</v>
      </c>
      <c r="V407" s="77">
        <f t="shared" si="232"/>
        <v>0</v>
      </c>
      <c r="W407" s="77">
        <f t="shared" si="232"/>
        <v>0</v>
      </c>
      <c r="X407" s="77">
        <f t="shared" si="232"/>
        <v>0</v>
      </c>
      <c r="Y407" s="77">
        <f t="shared" si="232"/>
        <v>0</v>
      </c>
      <c r="Z407" s="77">
        <f t="shared" si="232"/>
        <v>3000000</v>
      </c>
      <c r="AA407" s="77">
        <f t="shared" si="232"/>
        <v>2850000</v>
      </c>
      <c r="AB407" s="77">
        <f t="shared" si="232"/>
        <v>150000</v>
      </c>
      <c r="AC407" s="77">
        <f t="shared" si="232"/>
        <v>0</v>
      </c>
      <c r="AD407" s="77">
        <f t="shared" si="232"/>
        <v>0</v>
      </c>
      <c r="AE407" s="77">
        <f t="shared" si="232"/>
        <v>0</v>
      </c>
      <c r="AF407" s="77">
        <f t="shared" si="232"/>
        <v>0</v>
      </c>
      <c r="AG407" s="77">
        <f t="shared" si="232"/>
        <v>0</v>
      </c>
      <c r="AH407" s="77">
        <f t="shared" si="232"/>
        <v>0</v>
      </c>
      <c r="AI407" s="77">
        <f t="shared" si="232"/>
        <v>0</v>
      </c>
      <c r="AJ407" s="77">
        <f t="shared" si="232"/>
        <v>0</v>
      </c>
      <c r="AK407" s="77">
        <f t="shared" si="232"/>
        <v>0</v>
      </c>
      <c r="AL407" s="77">
        <f t="shared" si="232"/>
        <v>0</v>
      </c>
      <c r="AM407" s="77">
        <f t="shared" si="232"/>
        <v>0</v>
      </c>
      <c r="AN407" s="77">
        <f t="shared" si="232"/>
        <v>0</v>
      </c>
      <c r="AO407" s="77">
        <f t="shared" si="232"/>
        <v>0</v>
      </c>
      <c r="AP407" s="77">
        <f t="shared" si="232"/>
        <v>0</v>
      </c>
      <c r="AQ407" s="77">
        <f t="shared" si="232"/>
        <v>0</v>
      </c>
      <c r="AR407" s="77">
        <f t="shared" si="232"/>
        <v>0</v>
      </c>
      <c r="AS407" s="77">
        <f t="shared" si="232"/>
        <v>0</v>
      </c>
      <c r="AT407" s="77">
        <f t="shared" si="233"/>
        <v>0</v>
      </c>
      <c r="AU407" s="77">
        <f t="shared" si="233"/>
        <v>0</v>
      </c>
      <c r="AV407" s="77">
        <f t="shared" si="233"/>
        <v>0</v>
      </c>
      <c r="AW407" s="77">
        <f t="shared" si="233"/>
        <v>0</v>
      </c>
      <c r="AX407" s="77">
        <f t="shared" si="233"/>
        <v>0</v>
      </c>
      <c r="AY407" s="77">
        <f t="shared" si="233"/>
        <v>0</v>
      </c>
      <c r="AZ407" s="77">
        <f t="shared" si="233"/>
        <v>0</v>
      </c>
      <c r="BA407" s="77">
        <f t="shared" si="233"/>
        <v>0</v>
      </c>
      <c r="BB407" s="103">
        <v>0</v>
      </c>
      <c r="BC407" s="103">
        <v>0</v>
      </c>
    </row>
    <row r="408" spans="1:55" s="11" customFormat="1" hidden="1" x14ac:dyDescent="0.25">
      <c r="A408" s="27" t="s">
        <v>494</v>
      </c>
      <c r="B408" s="12">
        <v>52</v>
      </c>
      <c r="C408" s="12">
        <v>0</v>
      </c>
      <c r="D408" s="62" t="s">
        <v>375</v>
      </c>
      <c r="E408" s="12">
        <v>852</v>
      </c>
      <c r="F408" s="63"/>
      <c r="G408" s="63"/>
      <c r="H408" s="63" t="s">
        <v>820</v>
      </c>
      <c r="I408" s="63" t="s">
        <v>397</v>
      </c>
      <c r="J408" s="77">
        <f>'3.ВС'!J324+'3.ВС'!J373</f>
        <v>3000000</v>
      </c>
      <c r="K408" s="77">
        <f>'3.ВС'!K324+'3.ВС'!K373</f>
        <v>2850000</v>
      </c>
      <c r="L408" s="77">
        <f>'3.ВС'!L324+'3.ВС'!L373</f>
        <v>150000</v>
      </c>
      <c r="M408" s="77">
        <f>'3.ВС'!M324+'3.ВС'!M373</f>
        <v>0</v>
      </c>
      <c r="N408" s="77">
        <f>'3.ВС'!N324+'3.ВС'!N373</f>
        <v>0</v>
      </c>
      <c r="O408" s="77">
        <f>'3.ВС'!O324+'3.ВС'!O373</f>
        <v>0</v>
      </c>
      <c r="P408" s="77">
        <f>'3.ВС'!P324+'3.ВС'!P373</f>
        <v>0</v>
      </c>
      <c r="Q408" s="77">
        <f>'3.ВС'!Q324+'3.ВС'!Q373</f>
        <v>0</v>
      </c>
      <c r="R408" s="77">
        <f>'3.ВС'!R324+'3.ВС'!R373</f>
        <v>3000000</v>
      </c>
      <c r="S408" s="77">
        <f>'3.ВС'!S324+'3.ВС'!S373</f>
        <v>2850000</v>
      </c>
      <c r="T408" s="77">
        <f>'3.ВС'!T324+'3.ВС'!T373</f>
        <v>150000</v>
      </c>
      <c r="U408" s="77">
        <f>'3.ВС'!U324+'3.ВС'!U373</f>
        <v>0</v>
      </c>
      <c r="V408" s="77">
        <f>'3.ВС'!V324+'3.ВС'!V373</f>
        <v>0</v>
      </c>
      <c r="W408" s="77">
        <f>'3.ВС'!W324+'3.ВС'!W373</f>
        <v>0</v>
      </c>
      <c r="X408" s="77">
        <f>'3.ВС'!X324+'3.ВС'!X373</f>
        <v>0</v>
      </c>
      <c r="Y408" s="77">
        <f>'3.ВС'!Y324+'3.ВС'!Y373</f>
        <v>0</v>
      </c>
      <c r="Z408" s="77">
        <f>'3.ВС'!Z324+'3.ВС'!Z373</f>
        <v>3000000</v>
      </c>
      <c r="AA408" s="77">
        <f>'3.ВС'!AA324+'3.ВС'!AA373</f>
        <v>2850000</v>
      </c>
      <c r="AB408" s="77">
        <f>'3.ВС'!AB324+'3.ВС'!AB373</f>
        <v>150000</v>
      </c>
      <c r="AC408" s="77">
        <f>'3.ВС'!AC324+'3.ВС'!AC373</f>
        <v>0</v>
      </c>
      <c r="AD408" s="77">
        <f>'3.ВС'!AD324+'3.ВС'!AD373</f>
        <v>0</v>
      </c>
      <c r="AE408" s="77">
        <f>'3.ВС'!AE324+'3.ВС'!AE373</f>
        <v>0</v>
      </c>
      <c r="AF408" s="77">
        <f>'3.ВС'!AF324+'3.ВС'!AF373</f>
        <v>0</v>
      </c>
      <c r="AG408" s="77">
        <f>'3.ВС'!AG324+'3.ВС'!AG373</f>
        <v>0</v>
      </c>
      <c r="AH408" s="77">
        <f>'3.ВС'!AH324+'3.ВС'!AH373</f>
        <v>0</v>
      </c>
      <c r="AI408" s="77">
        <f>'3.ВС'!AI324+'3.ВС'!AI373</f>
        <v>0</v>
      </c>
      <c r="AJ408" s="77">
        <f>'3.ВС'!AJ324+'3.ВС'!AJ373</f>
        <v>0</v>
      </c>
      <c r="AK408" s="77">
        <f>'3.ВС'!AK324+'3.ВС'!AK373</f>
        <v>0</v>
      </c>
      <c r="AL408" s="77">
        <f>'3.ВС'!AL324+'3.ВС'!AL373</f>
        <v>0</v>
      </c>
      <c r="AM408" s="77">
        <f>'3.ВС'!AM324+'3.ВС'!AM373</f>
        <v>0</v>
      </c>
      <c r="AN408" s="77">
        <f>'3.ВС'!AN324+'3.ВС'!AN373</f>
        <v>0</v>
      </c>
      <c r="AO408" s="77">
        <f>'3.ВС'!AO324+'3.ВС'!AO373</f>
        <v>0</v>
      </c>
      <c r="AP408" s="77">
        <f>'3.ВС'!AP324+'3.ВС'!AP373</f>
        <v>0</v>
      </c>
      <c r="AQ408" s="77">
        <f>'3.ВС'!AQ324+'3.ВС'!AQ373</f>
        <v>0</v>
      </c>
      <c r="AR408" s="77">
        <f>'3.ВС'!AR324+'3.ВС'!AR373</f>
        <v>0</v>
      </c>
      <c r="AS408" s="77">
        <f>'3.ВС'!AS324+'3.ВС'!AS373</f>
        <v>0</v>
      </c>
      <c r="AT408" s="77">
        <f>'3.ВС'!AT324+'3.ВС'!AT373</f>
        <v>0</v>
      </c>
      <c r="AU408" s="77">
        <f>'3.ВС'!AU324+'3.ВС'!AU373</f>
        <v>0</v>
      </c>
      <c r="AV408" s="77">
        <f>'3.ВС'!AV324+'3.ВС'!AV373</f>
        <v>0</v>
      </c>
      <c r="AW408" s="77">
        <f>'3.ВС'!AW324+'3.ВС'!AW373</f>
        <v>0</v>
      </c>
      <c r="AX408" s="77">
        <f>'3.ВС'!AX324+'3.ВС'!AX373</f>
        <v>0</v>
      </c>
      <c r="AY408" s="77">
        <f>'3.ВС'!AY324+'3.ВС'!AY373</f>
        <v>0</v>
      </c>
      <c r="AZ408" s="77">
        <f>'3.ВС'!AZ324+'3.ВС'!AZ373</f>
        <v>0</v>
      </c>
      <c r="BA408" s="77">
        <f>'3.ВС'!BA324+'3.ВС'!BA373</f>
        <v>0</v>
      </c>
      <c r="BB408" s="103">
        <v>0</v>
      </c>
      <c r="BC408" s="103">
        <v>0</v>
      </c>
    </row>
    <row r="409" spans="1:55" s="11" customFormat="1" ht="30" hidden="1" x14ac:dyDescent="0.25">
      <c r="A409" s="148" t="s">
        <v>821</v>
      </c>
      <c r="B409" s="12">
        <v>52</v>
      </c>
      <c r="C409" s="12">
        <v>0</v>
      </c>
      <c r="D409" s="63" t="s">
        <v>530</v>
      </c>
      <c r="E409" s="12"/>
      <c r="F409" s="63"/>
      <c r="G409" s="63"/>
      <c r="H409" s="63"/>
      <c r="I409" s="63"/>
      <c r="J409" s="77">
        <f t="shared" ref="J409:AT412" si="234">J410</f>
        <v>523980</v>
      </c>
      <c r="K409" s="77">
        <f t="shared" si="234"/>
        <v>332280</v>
      </c>
      <c r="L409" s="77">
        <f t="shared" si="234"/>
        <v>191700</v>
      </c>
      <c r="M409" s="77">
        <f t="shared" si="234"/>
        <v>0</v>
      </c>
      <c r="N409" s="77">
        <f t="shared" si="234"/>
        <v>0</v>
      </c>
      <c r="O409" s="77">
        <f t="shared" si="234"/>
        <v>0</v>
      </c>
      <c r="P409" s="77">
        <f t="shared" si="234"/>
        <v>0</v>
      </c>
      <c r="Q409" s="77">
        <f t="shared" si="234"/>
        <v>0</v>
      </c>
      <c r="R409" s="77">
        <f t="shared" si="234"/>
        <v>523980</v>
      </c>
      <c r="S409" s="77">
        <f t="shared" si="234"/>
        <v>332280</v>
      </c>
      <c r="T409" s="77">
        <f t="shared" si="234"/>
        <v>191700</v>
      </c>
      <c r="U409" s="77">
        <f t="shared" si="234"/>
        <v>0</v>
      </c>
      <c r="V409" s="77">
        <f t="shared" si="234"/>
        <v>0</v>
      </c>
      <c r="W409" s="77">
        <f t="shared" si="234"/>
        <v>0</v>
      </c>
      <c r="X409" s="77">
        <f t="shared" si="234"/>
        <v>0</v>
      </c>
      <c r="Y409" s="77">
        <f t="shared" si="234"/>
        <v>0</v>
      </c>
      <c r="Z409" s="77">
        <f t="shared" si="234"/>
        <v>523980</v>
      </c>
      <c r="AA409" s="77">
        <f t="shared" si="234"/>
        <v>332280</v>
      </c>
      <c r="AB409" s="77">
        <f t="shared" si="234"/>
        <v>191700</v>
      </c>
      <c r="AC409" s="77">
        <f t="shared" si="234"/>
        <v>0</v>
      </c>
      <c r="AD409" s="77">
        <f t="shared" si="234"/>
        <v>523980</v>
      </c>
      <c r="AE409" s="77">
        <f t="shared" si="234"/>
        <v>332280</v>
      </c>
      <c r="AF409" s="77">
        <f t="shared" si="234"/>
        <v>191700</v>
      </c>
      <c r="AG409" s="77">
        <f t="shared" si="234"/>
        <v>0</v>
      </c>
      <c r="AH409" s="77">
        <f t="shared" si="234"/>
        <v>0</v>
      </c>
      <c r="AI409" s="77">
        <f t="shared" si="234"/>
        <v>0</v>
      </c>
      <c r="AJ409" s="77">
        <f t="shared" si="234"/>
        <v>0</v>
      </c>
      <c r="AK409" s="77">
        <f t="shared" si="234"/>
        <v>0</v>
      </c>
      <c r="AL409" s="77">
        <f t="shared" si="234"/>
        <v>523980</v>
      </c>
      <c r="AM409" s="77">
        <f t="shared" si="234"/>
        <v>332280</v>
      </c>
      <c r="AN409" s="77">
        <f t="shared" si="234"/>
        <v>191700</v>
      </c>
      <c r="AO409" s="77">
        <f t="shared" si="234"/>
        <v>0</v>
      </c>
      <c r="AP409" s="77">
        <f t="shared" si="234"/>
        <v>523980</v>
      </c>
      <c r="AQ409" s="77">
        <f t="shared" si="234"/>
        <v>332280</v>
      </c>
      <c r="AR409" s="77">
        <f t="shared" si="234"/>
        <v>191700</v>
      </c>
      <c r="AS409" s="77">
        <f t="shared" si="234"/>
        <v>0</v>
      </c>
      <c r="AT409" s="77">
        <f t="shared" si="234"/>
        <v>0</v>
      </c>
      <c r="AU409" s="77">
        <f t="shared" ref="AT409:BA412" si="235">AU410</f>
        <v>0</v>
      </c>
      <c r="AV409" s="77">
        <f t="shared" si="235"/>
        <v>0</v>
      </c>
      <c r="AW409" s="77">
        <f t="shared" si="235"/>
        <v>0</v>
      </c>
      <c r="AX409" s="77">
        <f t="shared" si="235"/>
        <v>523980</v>
      </c>
      <c r="AY409" s="77">
        <f t="shared" si="235"/>
        <v>332280</v>
      </c>
      <c r="AZ409" s="77">
        <f t="shared" si="235"/>
        <v>191700</v>
      </c>
      <c r="BA409" s="77">
        <f t="shared" si="235"/>
        <v>0</v>
      </c>
      <c r="BB409" s="103">
        <v>0</v>
      </c>
      <c r="BC409" s="103">
        <v>0</v>
      </c>
    </row>
    <row r="410" spans="1:55" s="120" customFormat="1" ht="30" hidden="1" x14ac:dyDescent="0.25">
      <c r="A410" s="148" t="s">
        <v>550</v>
      </c>
      <c r="B410" s="12">
        <v>52</v>
      </c>
      <c r="C410" s="12">
        <v>0</v>
      </c>
      <c r="D410" s="62" t="s">
        <v>530</v>
      </c>
      <c r="E410" s="12">
        <v>852</v>
      </c>
      <c r="F410" s="62"/>
      <c r="G410" s="62"/>
      <c r="H410" s="62"/>
      <c r="I410" s="63"/>
      <c r="J410" s="77">
        <f t="shared" si="234"/>
        <v>523980</v>
      </c>
      <c r="K410" s="77">
        <f t="shared" si="234"/>
        <v>332280</v>
      </c>
      <c r="L410" s="77">
        <f t="shared" si="234"/>
        <v>191700</v>
      </c>
      <c r="M410" s="77">
        <f t="shared" si="234"/>
        <v>0</v>
      </c>
      <c r="N410" s="77">
        <f t="shared" si="234"/>
        <v>0</v>
      </c>
      <c r="O410" s="77">
        <f t="shared" si="234"/>
        <v>0</v>
      </c>
      <c r="P410" s="77">
        <f t="shared" si="234"/>
        <v>0</v>
      </c>
      <c r="Q410" s="77">
        <f t="shared" si="234"/>
        <v>0</v>
      </c>
      <c r="R410" s="77">
        <f t="shared" si="234"/>
        <v>523980</v>
      </c>
      <c r="S410" s="77">
        <f t="shared" si="234"/>
        <v>332280</v>
      </c>
      <c r="T410" s="77">
        <f t="shared" si="234"/>
        <v>191700</v>
      </c>
      <c r="U410" s="77">
        <f t="shared" si="234"/>
        <v>0</v>
      </c>
      <c r="V410" s="77">
        <f t="shared" si="234"/>
        <v>0</v>
      </c>
      <c r="W410" s="77">
        <f t="shared" si="234"/>
        <v>0</v>
      </c>
      <c r="X410" s="77">
        <f t="shared" si="234"/>
        <v>0</v>
      </c>
      <c r="Y410" s="77">
        <f t="shared" si="234"/>
        <v>0</v>
      </c>
      <c r="Z410" s="77">
        <f t="shared" si="234"/>
        <v>523980</v>
      </c>
      <c r="AA410" s="77">
        <f t="shared" si="234"/>
        <v>332280</v>
      </c>
      <c r="AB410" s="77">
        <f t="shared" si="234"/>
        <v>191700</v>
      </c>
      <c r="AC410" s="77">
        <f t="shared" si="234"/>
        <v>0</v>
      </c>
      <c r="AD410" s="77">
        <f t="shared" si="234"/>
        <v>523980</v>
      </c>
      <c r="AE410" s="77">
        <f t="shared" si="234"/>
        <v>332280</v>
      </c>
      <c r="AF410" s="77">
        <f t="shared" si="234"/>
        <v>191700</v>
      </c>
      <c r="AG410" s="77">
        <f t="shared" si="234"/>
        <v>0</v>
      </c>
      <c r="AH410" s="77">
        <f t="shared" si="234"/>
        <v>0</v>
      </c>
      <c r="AI410" s="77">
        <f t="shared" si="234"/>
        <v>0</v>
      </c>
      <c r="AJ410" s="77">
        <f t="shared" si="234"/>
        <v>0</v>
      </c>
      <c r="AK410" s="77">
        <f t="shared" si="234"/>
        <v>0</v>
      </c>
      <c r="AL410" s="77">
        <f t="shared" si="234"/>
        <v>523980</v>
      </c>
      <c r="AM410" s="77">
        <f t="shared" si="234"/>
        <v>332280</v>
      </c>
      <c r="AN410" s="77">
        <f t="shared" si="234"/>
        <v>191700</v>
      </c>
      <c r="AO410" s="77">
        <f t="shared" si="234"/>
        <v>0</v>
      </c>
      <c r="AP410" s="77">
        <f t="shared" si="234"/>
        <v>523980</v>
      </c>
      <c r="AQ410" s="77">
        <f t="shared" si="234"/>
        <v>332280</v>
      </c>
      <c r="AR410" s="77">
        <f t="shared" si="234"/>
        <v>191700</v>
      </c>
      <c r="AS410" s="77">
        <f t="shared" si="234"/>
        <v>0</v>
      </c>
      <c r="AT410" s="77">
        <f t="shared" si="235"/>
        <v>0</v>
      </c>
      <c r="AU410" s="77">
        <f t="shared" si="235"/>
        <v>0</v>
      </c>
      <c r="AV410" s="77">
        <f t="shared" si="235"/>
        <v>0</v>
      </c>
      <c r="AW410" s="77">
        <f t="shared" si="235"/>
        <v>0</v>
      </c>
      <c r="AX410" s="77">
        <f t="shared" si="235"/>
        <v>523980</v>
      </c>
      <c r="AY410" s="77">
        <f t="shared" si="235"/>
        <v>332280</v>
      </c>
      <c r="AZ410" s="77">
        <f t="shared" si="235"/>
        <v>191700</v>
      </c>
      <c r="BA410" s="77">
        <f t="shared" si="235"/>
        <v>0</v>
      </c>
      <c r="BB410" s="103">
        <v>0</v>
      </c>
      <c r="BC410" s="103">
        <v>0</v>
      </c>
    </row>
    <row r="411" spans="1:55" s="11" customFormat="1" ht="30" hidden="1" x14ac:dyDescent="0.25">
      <c r="A411" s="148" t="s">
        <v>587</v>
      </c>
      <c r="B411" s="12">
        <v>52</v>
      </c>
      <c r="C411" s="12">
        <v>0</v>
      </c>
      <c r="D411" s="63" t="s">
        <v>530</v>
      </c>
      <c r="E411" s="12">
        <v>852</v>
      </c>
      <c r="F411" s="63" t="s">
        <v>477</v>
      </c>
      <c r="G411" s="63" t="s">
        <v>399</v>
      </c>
      <c r="H411" s="63" t="s">
        <v>822</v>
      </c>
      <c r="I411" s="63"/>
      <c r="J411" s="77">
        <f t="shared" si="234"/>
        <v>523980</v>
      </c>
      <c r="K411" s="77">
        <f t="shared" si="234"/>
        <v>332280</v>
      </c>
      <c r="L411" s="77">
        <f t="shared" si="234"/>
        <v>191700</v>
      </c>
      <c r="M411" s="77">
        <f t="shared" si="234"/>
        <v>0</v>
      </c>
      <c r="N411" s="77">
        <f t="shared" si="234"/>
        <v>0</v>
      </c>
      <c r="O411" s="77">
        <f t="shared" si="234"/>
        <v>0</v>
      </c>
      <c r="P411" s="77">
        <f t="shared" si="234"/>
        <v>0</v>
      </c>
      <c r="Q411" s="77">
        <f t="shared" si="234"/>
        <v>0</v>
      </c>
      <c r="R411" s="77">
        <f t="shared" si="234"/>
        <v>523980</v>
      </c>
      <c r="S411" s="77">
        <f t="shared" si="234"/>
        <v>332280</v>
      </c>
      <c r="T411" s="77">
        <f t="shared" si="234"/>
        <v>191700</v>
      </c>
      <c r="U411" s="77">
        <f t="shared" si="234"/>
        <v>0</v>
      </c>
      <c r="V411" s="77">
        <f t="shared" si="234"/>
        <v>0</v>
      </c>
      <c r="W411" s="77">
        <f t="shared" si="234"/>
        <v>0</v>
      </c>
      <c r="X411" s="77">
        <f t="shared" si="234"/>
        <v>0</v>
      </c>
      <c r="Y411" s="77">
        <f t="shared" si="234"/>
        <v>0</v>
      </c>
      <c r="Z411" s="77">
        <f t="shared" si="234"/>
        <v>523980</v>
      </c>
      <c r="AA411" s="77">
        <f t="shared" si="234"/>
        <v>332280</v>
      </c>
      <c r="AB411" s="77">
        <f t="shared" si="234"/>
        <v>191700</v>
      </c>
      <c r="AC411" s="77">
        <f t="shared" si="234"/>
        <v>0</v>
      </c>
      <c r="AD411" s="77">
        <f t="shared" si="234"/>
        <v>523980</v>
      </c>
      <c r="AE411" s="77">
        <f t="shared" si="234"/>
        <v>332280</v>
      </c>
      <c r="AF411" s="77">
        <f t="shared" si="234"/>
        <v>191700</v>
      </c>
      <c r="AG411" s="77">
        <f t="shared" si="234"/>
        <v>0</v>
      </c>
      <c r="AH411" s="77">
        <f t="shared" si="234"/>
        <v>0</v>
      </c>
      <c r="AI411" s="77">
        <f t="shared" si="234"/>
        <v>0</v>
      </c>
      <c r="AJ411" s="77">
        <f t="shared" si="234"/>
        <v>0</v>
      </c>
      <c r="AK411" s="77">
        <f t="shared" si="234"/>
        <v>0</v>
      </c>
      <c r="AL411" s="77">
        <f t="shared" si="234"/>
        <v>523980</v>
      </c>
      <c r="AM411" s="77">
        <f t="shared" si="234"/>
        <v>332280</v>
      </c>
      <c r="AN411" s="77">
        <f t="shared" si="234"/>
        <v>191700</v>
      </c>
      <c r="AO411" s="77">
        <f t="shared" si="234"/>
        <v>0</v>
      </c>
      <c r="AP411" s="77">
        <f t="shared" si="234"/>
        <v>523980</v>
      </c>
      <c r="AQ411" s="77">
        <f t="shared" si="234"/>
        <v>332280</v>
      </c>
      <c r="AR411" s="77">
        <f t="shared" si="234"/>
        <v>191700</v>
      </c>
      <c r="AS411" s="77">
        <f t="shared" si="234"/>
        <v>0</v>
      </c>
      <c r="AT411" s="77">
        <f t="shared" si="235"/>
        <v>0</v>
      </c>
      <c r="AU411" s="77">
        <f t="shared" si="235"/>
        <v>0</v>
      </c>
      <c r="AV411" s="77">
        <f t="shared" si="235"/>
        <v>0</v>
      </c>
      <c r="AW411" s="77">
        <f t="shared" si="235"/>
        <v>0</v>
      </c>
      <c r="AX411" s="77">
        <f t="shared" si="235"/>
        <v>523980</v>
      </c>
      <c r="AY411" s="77">
        <f t="shared" si="235"/>
        <v>332280</v>
      </c>
      <c r="AZ411" s="77">
        <f t="shared" si="235"/>
        <v>191700</v>
      </c>
      <c r="BA411" s="77">
        <f t="shared" si="235"/>
        <v>0</v>
      </c>
      <c r="BB411" s="103">
        <v>0</v>
      </c>
      <c r="BC411" s="103">
        <v>0</v>
      </c>
    </row>
    <row r="412" spans="1:55" s="11" customFormat="1" ht="45" hidden="1" x14ac:dyDescent="0.25">
      <c r="A412" s="27" t="s">
        <v>392</v>
      </c>
      <c r="B412" s="12">
        <v>52</v>
      </c>
      <c r="C412" s="12">
        <v>0</v>
      </c>
      <c r="D412" s="63" t="s">
        <v>530</v>
      </c>
      <c r="E412" s="12">
        <v>852</v>
      </c>
      <c r="F412" s="63" t="s">
        <v>477</v>
      </c>
      <c r="G412" s="63" t="s">
        <v>399</v>
      </c>
      <c r="H412" s="63" t="s">
        <v>822</v>
      </c>
      <c r="I412" s="63" t="s">
        <v>396</v>
      </c>
      <c r="J412" s="77">
        <f t="shared" si="234"/>
        <v>523980</v>
      </c>
      <c r="K412" s="77">
        <f t="shared" si="234"/>
        <v>332280</v>
      </c>
      <c r="L412" s="77">
        <f t="shared" si="234"/>
        <v>191700</v>
      </c>
      <c r="M412" s="77">
        <f t="shared" si="234"/>
        <v>0</v>
      </c>
      <c r="N412" s="77">
        <f t="shared" si="234"/>
        <v>0</v>
      </c>
      <c r="O412" s="77">
        <f t="shared" si="234"/>
        <v>0</v>
      </c>
      <c r="P412" s="77">
        <f t="shared" si="234"/>
        <v>0</v>
      </c>
      <c r="Q412" s="77">
        <f t="shared" si="234"/>
        <v>0</v>
      </c>
      <c r="R412" s="77">
        <f t="shared" si="234"/>
        <v>523980</v>
      </c>
      <c r="S412" s="77">
        <f t="shared" si="234"/>
        <v>332280</v>
      </c>
      <c r="T412" s="77">
        <f t="shared" si="234"/>
        <v>191700</v>
      </c>
      <c r="U412" s="77">
        <f t="shared" si="234"/>
        <v>0</v>
      </c>
      <c r="V412" s="77">
        <f t="shared" si="234"/>
        <v>0</v>
      </c>
      <c r="W412" s="77">
        <f t="shared" si="234"/>
        <v>0</v>
      </c>
      <c r="X412" s="77">
        <f t="shared" si="234"/>
        <v>0</v>
      </c>
      <c r="Y412" s="77">
        <f t="shared" si="234"/>
        <v>0</v>
      </c>
      <c r="Z412" s="77">
        <f t="shared" si="234"/>
        <v>523980</v>
      </c>
      <c r="AA412" s="77">
        <f t="shared" si="234"/>
        <v>332280</v>
      </c>
      <c r="AB412" s="77">
        <f t="shared" si="234"/>
        <v>191700</v>
      </c>
      <c r="AC412" s="77">
        <f t="shared" si="234"/>
        <v>0</v>
      </c>
      <c r="AD412" s="77">
        <f t="shared" si="234"/>
        <v>523980</v>
      </c>
      <c r="AE412" s="77">
        <f t="shared" si="234"/>
        <v>332280</v>
      </c>
      <c r="AF412" s="77">
        <f t="shared" si="234"/>
        <v>191700</v>
      </c>
      <c r="AG412" s="77">
        <f t="shared" si="234"/>
        <v>0</v>
      </c>
      <c r="AH412" s="77">
        <f t="shared" si="234"/>
        <v>0</v>
      </c>
      <c r="AI412" s="77">
        <f t="shared" si="234"/>
        <v>0</v>
      </c>
      <c r="AJ412" s="77">
        <f t="shared" si="234"/>
        <v>0</v>
      </c>
      <c r="AK412" s="77">
        <f t="shared" si="234"/>
        <v>0</v>
      </c>
      <c r="AL412" s="77">
        <f t="shared" si="234"/>
        <v>523980</v>
      </c>
      <c r="AM412" s="77">
        <f t="shared" si="234"/>
        <v>332280</v>
      </c>
      <c r="AN412" s="77">
        <f t="shared" si="234"/>
        <v>191700</v>
      </c>
      <c r="AO412" s="77">
        <f t="shared" si="234"/>
        <v>0</v>
      </c>
      <c r="AP412" s="77">
        <f t="shared" si="234"/>
        <v>523980</v>
      </c>
      <c r="AQ412" s="77">
        <f t="shared" si="234"/>
        <v>332280</v>
      </c>
      <c r="AR412" s="77">
        <f t="shared" si="234"/>
        <v>191700</v>
      </c>
      <c r="AS412" s="77">
        <f t="shared" si="234"/>
        <v>0</v>
      </c>
      <c r="AT412" s="77">
        <f t="shared" si="235"/>
        <v>0</v>
      </c>
      <c r="AU412" s="77">
        <f t="shared" si="235"/>
        <v>0</v>
      </c>
      <c r="AV412" s="77">
        <f t="shared" si="235"/>
        <v>0</v>
      </c>
      <c r="AW412" s="77">
        <f t="shared" si="235"/>
        <v>0</v>
      </c>
      <c r="AX412" s="77">
        <f t="shared" si="235"/>
        <v>523980</v>
      </c>
      <c r="AY412" s="77">
        <f t="shared" si="235"/>
        <v>332280</v>
      </c>
      <c r="AZ412" s="77">
        <f t="shared" si="235"/>
        <v>191700</v>
      </c>
      <c r="BA412" s="77">
        <f t="shared" si="235"/>
        <v>0</v>
      </c>
      <c r="BB412" s="103">
        <v>0</v>
      </c>
      <c r="BC412" s="103">
        <v>0</v>
      </c>
    </row>
    <row r="413" spans="1:55" s="11" customFormat="1" hidden="1" x14ac:dyDescent="0.25">
      <c r="A413" s="27" t="s">
        <v>393</v>
      </c>
      <c r="B413" s="12">
        <v>52</v>
      </c>
      <c r="C413" s="12">
        <v>0</v>
      </c>
      <c r="D413" s="63" t="s">
        <v>530</v>
      </c>
      <c r="E413" s="12">
        <v>852</v>
      </c>
      <c r="F413" s="63" t="s">
        <v>477</v>
      </c>
      <c r="G413" s="63" t="s">
        <v>399</v>
      </c>
      <c r="H413" s="63" t="s">
        <v>822</v>
      </c>
      <c r="I413" s="63" t="s">
        <v>397</v>
      </c>
      <c r="J413" s="77">
        <f>'3.ВС'!J376</f>
        <v>523980</v>
      </c>
      <c r="K413" s="77">
        <f>'3.ВС'!K376</f>
        <v>332280</v>
      </c>
      <c r="L413" s="77">
        <f>'3.ВС'!L376</f>
        <v>191700</v>
      </c>
      <c r="M413" s="77">
        <f>'3.ВС'!M376</f>
        <v>0</v>
      </c>
      <c r="N413" s="77">
        <f>'3.ВС'!N376</f>
        <v>0</v>
      </c>
      <c r="O413" s="77">
        <f>'3.ВС'!O376</f>
        <v>0</v>
      </c>
      <c r="P413" s="77">
        <f>'3.ВС'!P376</f>
        <v>0</v>
      </c>
      <c r="Q413" s="77">
        <f>'3.ВС'!Q376</f>
        <v>0</v>
      </c>
      <c r="R413" s="77">
        <f>'3.ВС'!R376</f>
        <v>523980</v>
      </c>
      <c r="S413" s="77">
        <f>'3.ВС'!S376</f>
        <v>332280</v>
      </c>
      <c r="T413" s="77">
        <f>'3.ВС'!T376</f>
        <v>191700</v>
      </c>
      <c r="U413" s="77">
        <f>'3.ВС'!U376</f>
        <v>0</v>
      </c>
      <c r="V413" s="77">
        <f>'3.ВС'!V376</f>
        <v>0</v>
      </c>
      <c r="W413" s="77">
        <f>'3.ВС'!W376</f>
        <v>0</v>
      </c>
      <c r="X413" s="77">
        <f>'3.ВС'!X376</f>
        <v>0</v>
      </c>
      <c r="Y413" s="77">
        <f>'3.ВС'!Y376</f>
        <v>0</v>
      </c>
      <c r="Z413" s="77">
        <f>'3.ВС'!Z376</f>
        <v>523980</v>
      </c>
      <c r="AA413" s="77">
        <f>'3.ВС'!AA376</f>
        <v>332280</v>
      </c>
      <c r="AB413" s="77">
        <f>'3.ВС'!AB376</f>
        <v>191700</v>
      </c>
      <c r="AC413" s="77">
        <f>'3.ВС'!AC376</f>
        <v>0</v>
      </c>
      <c r="AD413" s="77">
        <f>'3.ВС'!AD376</f>
        <v>523980</v>
      </c>
      <c r="AE413" s="77">
        <f>'3.ВС'!AE376</f>
        <v>332280</v>
      </c>
      <c r="AF413" s="77">
        <f>'3.ВС'!AF376</f>
        <v>191700</v>
      </c>
      <c r="AG413" s="77">
        <f>'3.ВС'!AG376</f>
        <v>0</v>
      </c>
      <c r="AH413" s="77">
        <f>'3.ВС'!AH376</f>
        <v>0</v>
      </c>
      <c r="AI413" s="77">
        <f>'3.ВС'!AI376</f>
        <v>0</v>
      </c>
      <c r="AJ413" s="77">
        <f>'3.ВС'!AJ376</f>
        <v>0</v>
      </c>
      <c r="AK413" s="77">
        <f>'3.ВС'!AK376</f>
        <v>0</v>
      </c>
      <c r="AL413" s="77">
        <f>'3.ВС'!AL376</f>
        <v>523980</v>
      </c>
      <c r="AM413" s="77">
        <f>'3.ВС'!AM376</f>
        <v>332280</v>
      </c>
      <c r="AN413" s="77">
        <f>'3.ВС'!AN376</f>
        <v>191700</v>
      </c>
      <c r="AO413" s="77">
        <f>'3.ВС'!AO376</f>
        <v>0</v>
      </c>
      <c r="AP413" s="77">
        <f>'3.ВС'!AP376</f>
        <v>523980</v>
      </c>
      <c r="AQ413" s="77">
        <f>'3.ВС'!AQ376</f>
        <v>332280</v>
      </c>
      <c r="AR413" s="77">
        <f>'3.ВС'!AR376</f>
        <v>191700</v>
      </c>
      <c r="AS413" s="77">
        <f>'3.ВС'!AS376</f>
        <v>0</v>
      </c>
      <c r="AT413" s="77">
        <f>'3.ВС'!AT376</f>
        <v>0</v>
      </c>
      <c r="AU413" s="77">
        <f>'3.ВС'!AU376</f>
        <v>0</v>
      </c>
      <c r="AV413" s="77">
        <f>'3.ВС'!AV376</f>
        <v>0</v>
      </c>
      <c r="AW413" s="77">
        <f>'3.ВС'!AW376</f>
        <v>0</v>
      </c>
      <c r="AX413" s="77">
        <f>'3.ВС'!AX376</f>
        <v>523980</v>
      </c>
      <c r="AY413" s="77">
        <f>'3.ВС'!AY376</f>
        <v>332280</v>
      </c>
      <c r="AZ413" s="77">
        <f>'3.ВС'!AZ376</f>
        <v>191700</v>
      </c>
      <c r="BA413" s="77">
        <f>'3.ВС'!BA376</f>
        <v>0</v>
      </c>
      <c r="BB413" s="103">
        <v>0</v>
      </c>
      <c r="BC413" s="103">
        <v>0</v>
      </c>
    </row>
    <row r="414" spans="1:55" s="11" customFormat="1" ht="30" hidden="1" x14ac:dyDescent="0.25">
      <c r="A414" s="148" t="s">
        <v>823</v>
      </c>
      <c r="B414" s="12">
        <v>52</v>
      </c>
      <c r="C414" s="12">
        <v>0</v>
      </c>
      <c r="D414" s="63" t="s">
        <v>477</v>
      </c>
      <c r="E414" s="12"/>
      <c r="F414" s="63"/>
      <c r="G414" s="63"/>
      <c r="H414" s="63"/>
      <c r="I414" s="63"/>
      <c r="J414" s="77">
        <f t="shared" ref="J414:AT419" si="236">J415</f>
        <v>123400</v>
      </c>
      <c r="K414" s="77">
        <f t="shared" si="236"/>
        <v>0</v>
      </c>
      <c r="L414" s="77">
        <f t="shared" si="236"/>
        <v>123400</v>
      </c>
      <c r="M414" s="77">
        <f t="shared" si="236"/>
        <v>0</v>
      </c>
      <c r="N414" s="77">
        <f t="shared" si="236"/>
        <v>0</v>
      </c>
      <c r="O414" s="77">
        <f t="shared" si="236"/>
        <v>0</v>
      </c>
      <c r="P414" s="77">
        <f t="shared" si="236"/>
        <v>0</v>
      </c>
      <c r="Q414" s="77">
        <f t="shared" si="236"/>
        <v>0</v>
      </c>
      <c r="R414" s="77">
        <f t="shared" si="236"/>
        <v>123400</v>
      </c>
      <c r="S414" s="77">
        <f t="shared" si="236"/>
        <v>0</v>
      </c>
      <c r="T414" s="77">
        <f t="shared" si="236"/>
        <v>123400</v>
      </c>
      <c r="U414" s="77">
        <f t="shared" si="236"/>
        <v>0</v>
      </c>
      <c r="V414" s="77">
        <f t="shared" si="236"/>
        <v>0</v>
      </c>
      <c r="W414" s="77">
        <f t="shared" si="236"/>
        <v>0</v>
      </c>
      <c r="X414" s="77">
        <f t="shared" si="236"/>
        <v>0</v>
      </c>
      <c r="Y414" s="77">
        <f t="shared" si="236"/>
        <v>0</v>
      </c>
      <c r="Z414" s="77">
        <f t="shared" si="236"/>
        <v>123400</v>
      </c>
      <c r="AA414" s="77">
        <f t="shared" si="236"/>
        <v>0</v>
      </c>
      <c r="AB414" s="77">
        <f t="shared" si="236"/>
        <v>123400</v>
      </c>
      <c r="AC414" s="77">
        <f t="shared" si="236"/>
        <v>0</v>
      </c>
      <c r="AD414" s="77">
        <f t="shared" si="236"/>
        <v>0</v>
      </c>
      <c r="AE414" s="77">
        <f t="shared" si="236"/>
        <v>0</v>
      </c>
      <c r="AF414" s="77">
        <f t="shared" si="236"/>
        <v>0</v>
      </c>
      <c r="AG414" s="77">
        <f t="shared" si="236"/>
        <v>0</v>
      </c>
      <c r="AH414" s="77">
        <f t="shared" si="236"/>
        <v>0</v>
      </c>
      <c r="AI414" s="77">
        <f t="shared" si="236"/>
        <v>0</v>
      </c>
      <c r="AJ414" s="77">
        <f t="shared" si="236"/>
        <v>0</v>
      </c>
      <c r="AK414" s="77">
        <f t="shared" si="236"/>
        <v>0</v>
      </c>
      <c r="AL414" s="77">
        <f t="shared" si="236"/>
        <v>0</v>
      </c>
      <c r="AM414" s="77">
        <f t="shared" si="236"/>
        <v>0</v>
      </c>
      <c r="AN414" s="77">
        <f t="shared" si="236"/>
        <v>0</v>
      </c>
      <c r="AO414" s="77">
        <f t="shared" si="236"/>
        <v>0</v>
      </c>
      <c r="AP414" s="77">
        <f t="shared" si="236"/>
        <v>0</v>
      </c>
      <c r="AQ414" s="77">
        <f t="shared" si="236"/>
        <v>0</v>
      </c>
      <c r="AR414" s="77">
        <f t="shared" si="236"/>
        <v>0</v>
      </c>
      <c r="AS414" s="77">
        <f t="shared" si="236"/>
        <v>0</v>
      </c>
      <c r="AT414" s="77">
        <f t="shared" si="236"/>
        <v>0</v>
      </c>
      <c r="AU414" s="77">
        <f t="shared" ref="AT414:BA419" si="237">AU415</f>
        <v>0</v>
      </c>
      <c r="AV414" s="77">
        <f t="shared" si="237"/>
        <v>0</v>
      </c>
      <c r="AW414" s="77">
        <f t="shared" si="237"/>
        <v>0</v>
      </c>
      <c r="AX414" s="77">
        <f t="shared" si="237"/>
        <v>0</v>
      </c>
      <c r="AY414" s="77">
        <f t="shared" si="237"/>
        <v>0</v>
      </c>
      <c r="AZ414" s="77">
        <f t="shared" si="237"/>
        <v>0</v>
      </c>
      <c r="BA414" s="77">
        <f t="shared" si="237"/>
        <v>0</v>
      </c>
      <c r="BB414" s="103">
        <v>0</v>
      </c>
      <c r="BC414" s="103">
        <v>0</v>
      </c>
    </row>
    <row r="415" spans="1:55" s="11" customFormat="1" ht="30" hidden="1" x14ac:dyDescent="0.25">
      <c r="A415" s="148" t="s">
        <v>550</v>
      </c>
      <c r="B415" s="12">
        <v>52</v>
      </c>
      <c r="C415" s="12">
        <v>0</v>
      </c>
      <c r="D415" s="62" t="s">
        <v>477</v>
      </c>
      <c r="E415" s="12">
        <v>852</v>
      </c>
      <c r="F415" s="62"/>
      <c r="G415" s="62"/>
      <c r="H415" s="62"/>
      <c r="I415" s="63"/>
      <c r="J415" s="77">
        <f t="shared" si="236"/>
        <v>123400</v>
      </c>
      <c r="K415" s="77">
        <f t="shared" si="236"/>
        <v>0</v>
      </c>
      <c r="L415" s="77">
        <f t="shared" si="236"/>
        <v>123400</v>
      </c>
      <c r="M415" s="77">
        <f t="shared" si="236"/>
        <v>0</v>
      </c>
      <c r="N415" s="77">
        <f t="shared" si="236"/>
        <v>0</v>
      </c>
      <c r="O415" s="77">
        <f t="shared" si="236"/>
        <v>0</v>
      </c>
      <c r="P415" s="77">
        <f t="shared" si="236"/>
        <v>0</v>
      </c>
      <c r="Q415" s="77">
        <f t="shared" si="236"/>
        <v>0</v>
      </c>
      <c r="R415" s="77">
        <f t="shared" si="236"/>
        <v>123400</v>
      </c>
      <c r="S415" s="77">
        <f t="shared" si="236"/>
        <v>0</v>
      </c>
      <c r="T415" s="77">
        <f t="shared" si="236"/>
        <v>123400</v>
      </c>
      <c r="U415" s="77">
        <f t="shared" si="236"/>
        <v>0</v>
      </c>
      <c r="V415" s="77">
        <f t="shared" si="236"/>
        <v>0</v>
      </c>
      <c r="W415" s="77">
        <f t="shared" si="236"/>
        <v>0</v>
      </c>
      <c r="X415" s="77">
        <f t="shared" si="236"/>
        <v>0</v>
      </c>
      <c r="Y415" s="77">
        <f t="shared" si="236"/>
        <v>0</v>
      </c>
      <c r="Z415" s="77">
        <f t="shared" si="236"/>
        <v>123400</v>
      </c>
      <c r="AA415" s="77">
        <f t="shared" si="236"/>
        <v>0</v>
      </c>
      <c r="AB415" s="77">
        <f t="shared" si="236"/>
        <v>123400</v>
      </c>
      <c r="AC415" s="77">
        <f t="shared" si="236"/>
        <v>0</v>
      </c>
      <c r="AD415" s="77">
        <f t="shared" si="236"/>
        <v>0</v>
      </c>
      <c r="AE415" s="77">
        <f t="shared" si="236"/>
        <v>0</v>
      </c>
      <c r="AF415" s="77">
        <f t="shared" si="236"/>
        <v>0</v>
      </c>
      <c r="AG415" s="77">
        <f t="shared" si="236"/>
        <v>0</v>
      </c>
      <c r="AH415" s="77">
        <f t="shared" si="236"/>
        <v>0</v>
      </c>
      <c r="AI415" s="77">
        <f t="shared" si="236"/>
        <v>0</v>
      </c>
      <c r="AJ415" s="77">
        <f t="shared" si="236"/>
        <v>0</v>
      </c>
      <c r="AK415" s="77">
        <f t="shared" si="236"/>
        <v>0</v>
      </c>
      <c r="AL415" s="77">
        <f t="shared" si="236"/>
        <v>0</v>
      </c>
      <c r="AM415" s="77">
        <f t="shared" si="236"/>
        <v>0</v>
      </c>
      <c r="AN415" s="77">
        <f t="shared" si="236"/>
        <v>0</v>
      </c>
      <c r="AO415" s="77">
        <f t="shared" si="236"/>
        <v>0</v>
      </c>
      <c r="AP415" s="77">
        <f t="shared" si="236"/>
        <v>0</v>
      </c>
      <c r="AQ415" s="77">
        <f t="shared" si="236"/>
        <v>0</v>
      </c>
      <c r="AR415" s="77">
        <f t="shared" si="236"/>
        <v>0</v>
      </c>
      <c r="AS415" s="77">
        <f t="shared" si="236"/>
        <v>0</v>
      </c>
      <c r="AT415" s="77">
        <f t="shared" si="237"/>
        <v>0</v>
      </c>
      <c r="AU415" s="77">
        <f t="shared" si="237"/>
        <v>0</v>
      </c>
      <c r="AV415" s="77">
        <f t="shared" si="237"/>
        <v>0</v>
      </c>
      <c r="AW415" s="77">
        <f t="shared" si="237"/>
        <v>0</v>
      </c>
      <c r="AX415" s="77">
        <f t="shared" si="237"/>
        <v>0</v>
      </c>
      <c r="AY415" s="77">
        <f t="shared" si="237"/>
        <v>0</v>
      </c>
      <c r="AZ415" s="77">
        <f t="shared" si="237"/>
        <v>0</v>
      </c>
      <c r="BA415" s="77">
        <f t="shared" si="237"/>
        <v>0</v>
      </c>
      <c r="BB415" s="103">
        <v>0</v>
      </c>
      <c r="BC415" s="103">
        <v>0</v>
      </c>
    </row>
    <row r="416" spans="1:55" s="11" customFormat="1" ht="30" hidden="1" x14ac:dyDescent="0.25">
      <c r="A416" s="148" t="s">
        <v>596</v>
      </c>
      <c r="B416" s="12">
        <v>52</v>
      </c>
      <c r="C416" s="12">
        <v>0</v>
      </c>
      <c r="D416" s="63" t="s">
        <v>477</v>
      </c>
      <c r="E416" s="12">
        <v>852</v>
      </c>
      <c r="F416" s="63" t="s">
        <v>477</v>
      </c>
      <c r="G416" s="63" t="s">
        <v>477</v>
      </c>
      <c r="H416" s="63" t="s">
        <v>824</v>
      </c>
      <c r="I416" s="63"/>
      <c r="J416" s="77">
        <f t="shared" ref="J416:BA416" si="238">J417+J419</f>
        <v>123400</v>
      </c>
      <c r="K416" s="77">
        <f t="shared" si="238"/>
        <v>0</v>
      </c>
      <c r="L416" s="77">
        <f t="shared" si="238"/>
        <v>123400</v>
      </c>
      <c r="M416" s="77">
        <f t="shared" si="238"/>
        <v>0</v>
      </c>
      <c r="N416" s="77">
        <f t="shared" si="238"/>
        <v>0</v>
      </c>
      <c r="O416" s="77">
        <f t="shared" si="238"/>
        <v>0</v>
      </c>
      <c r="P416" s="77">
        <f t="shared" si="238"/>
        <v>0</v>
      </c>
      <c r="Q416" s="77">
        <f t="shared" si="238"/>
        <v>0</v>
      </c>
      <c r="R416" s="77">
        <f t="shared" si="238"/>
        <v>123400</v>
      </c>
      <c r="S416" s="77">
        <f t="shared" si="238"/>
        <v>0</v>
      </c>
      <c r="T416" s="77">
        <f t="shared" si="238"/>
        <v>123400</v>
      </c>
      <c r="U416" s="77">
        <f t="shared" si="238"/>
        <v>0</v>
      </c>
      <c r="V416" s="77">
        <f t="shared" si="238"/>
        <v>0</v>
      </c>
      <c r="W416" s="77">
        <f t="shared" si="238"/>
        <v>0</v>
      </c>
      <c r="X416" s="77">
        <f t="shared" si="238"/>
        <v>0</v>
      </c>
      <c r="Y416" s="77">
        <f t="shared" si="238"/>
        <v>0</v>
      </c>
      <c r="Z416" s="77">
        <f t="shared" si="238"/>
        <v>123400</v>
      </c>
      <c r="AA416" s="77">
        <f t="shared" si="238"/>
        <v>0</v>
      </c>
      <c r="AB416" s="77">
        <f t="shared" si="238"/>
        <v>123400</v>
      </c>
      <c r="AC416" s="77">
        <f t="shared" si="238"/>
        <v>0</v>
      </c>
      <c r="AD416" s="77">
        <f t="shared" si="238"/>
        <v>0</v>
      </c>
      <c r="AE416" s="77">
        <f t="shared" si="238"/>
        <v>0</v>
      </c>
      <c r="AF416" s="77">
        <f t="shared" si="238"/>
        <v>0</v>
      </c>
      <c r="AG416" s="77">
        <f t="shared" si="238"/>
        <v>0</v>
      </c>
      <c r="AH416" s="77">
        <f t="shared" si="238"/>
        <v>0</v>
      </c>
      <c r="AI416" s="77">
        <f t="shared" si="238"/>
        <v>0</v>
      </c>
      <c r="AJ416" s="77">
        <f t="shared" si="238"/>
        <v>0</v>
      </c>
      <c r="AK416" s="77">
        <f t="shared" si="238"/>
        <v>0</v>
      </c>
      <c r="AL416" s="77">
        <f t="shared" si="238"/>
        <v>0</v>
      </c>
      <c r="AM416" s="77">
        <f t="shared" si="238"/>
        <v>0</v>
      </c>
      <c r="AN416" s="77">
        <f t="shared" si="238"/>
        <v>0</v>
      </c>
      <c r="AO416" s="77">
        <f t="shared" si="238"/>
        <v>0</v>
      </c>
      <c r="AP416" s="77">
        <f t="shared" si="238"/>
        <v>0</v>
      </c>
      <c r="AQ416" s="77">
        <f t="shared" si="238"/>
        <v>0</v>
      </c>
      <c r="AR416" s="77">
        <f t="shared" si="238"/>
        <v>0</v>
      </c>
      <c r="AS416" s="77">
        <f t="shared" si="238"/>
        <v>0</v>
      </c>
      <c r="AT416" s="77">
        <f t="shared" si="238"/>
        <v>0</v>
      </c>
      <c r="AU416" s="77">
        <f t="shared" si="238"/>
        <v>0</v>
      </c>
      <c r="AV416" s="77">
        <f t="shared" si="238"/>
        <v>0</v>
      </c>
      <c r="AW416" s="77">
        <f t="shared" si="238"/>
        <v>0</v>
      </c>
      <c r="AX416" s="77">
        <f t="shared" si="238"/>
        <v>0</v>
      </c>
      <c r="AY416" s="77">
        <f t="shared" si="238"/>
        <v>0</v>
      </c>
      <c r="AZ416" s="77">
        <f t="shared" si="238"/>
        <v>0</v>
      </c>
      <c r="BA416" s="77">
        <f t="shared" si="238"/>
        <v>0</v>
      </c>
      <c r="BB416" s="103">
        <v>0</v>
      </c>
      <c r="BC416" s="103">
        <v>0</v>
      </c>
    </row>
    <row r="417" spans="1:55" s="11" customFormat="1" ht="75" hidden="1" x14ac:dyDescent="0.25">
      <c r="A417" s="15" t="s">
        <v>333</v>
      </c>
      <c r="B417" s="12">
        <v>52</v>
      </c>
      <c r="C417" s="12">
        <v>0</v>
      </c>
      <c r="D417" s="63" t="s">
        <v>477</v>
      </c>
      <c r="E417" s="12">
        <v>852</v>
      </c>
      <c r="F417" s="63" t="s">
        <v>477</v>
      </c>
      <c r="G417" s="63" t="s">
        <v>477</v>
      </c>
      <c r="H417" s="63" t="s">
        <v>824</v>
      </c>
      <c r="I417" s="63" t="s">
        <v>334</v>
      </c>
      <c r="J417" s="77">
        <f t="shared" ref="J417:BA417" si="239">J418</f>
        <v>16900</v>
      </c>
      <c r="K417" s="77">
        <f t="shared" si="239"/>
        <v>0</v>
      </c>
      <c r="L417" s="77">
        <f t="shared" si="239"/>
        <v>16900</v>
      </c>
      <c r="M417" s="77">
        <f t="shared" si="239"/>
        <v>0</v>
      </c>
      <c r="N417" s="77">
        <f t="shared" si="239"/>
        <v>0</v>
      </c>
      <c r="O417" s="77">
        <f t="shared" si="239"/>
        <v>0</v>
      </c>
      <c r="P417" s="77">
        <f t="shared" si="239"/>
        <v>0</v>
      </c>
      <c r="Q417" s="77">
        <f t="shared" si="239"/>
        <v>0</v>
      </c>
      <c r="R417" s="77">
        <f t="shared" si="239"/>
        <v>16900</v>
      </c>
      <c r="S417" s="77">
        <f t="shared" si="239"/>
        <v>0</v>
      </c>
      <c r="T417" s="77">
        <f t="shared" si="239"/>
        <v>16900</v>
      </c>
      <c r="U417" s="77">
        <f t="shared" si="239"/>
        <v>0</v>
      </c>
      <c r="V417" s="77">
        <f t="shared" si="239"/>
        <v>0</v>
      </c>
      <c r="W417" s="77">
        <f t="shared" si="239"/>
        <v>0</v>
      </c>
      <c r="X417" s="77">
        <f t="shared" si="239"/>
        <v>0</v>
      </c>
      <c r="Y417" s="77">
        <f t="shared" si="239"/>
        <v>0</v>
      </c>
      <c r="Z417" s="77">
        <f t="shared" si="239"/>
        <v>16900</v>
      </c>
      <c r="AA417" s="77">
        <f t="shared" si="239"/>
        <v>0</v>
      </c>
      <c r="AB417" s="77">
        <f t="shared" si="239"/>
        <v>16900</v>
      </c>
      <c r="AC417" s="77">
        <f t="shared" si="239"/>
        <v>0</v>
      </c>
      <c r="AD417" s="77">
        <f t="shared" si="239"/>
        <v>0</v>
      </c>
      <c r="AE417" s="77">
        <f t="shared" si="239"/>
        <v>0</v>
      </c>
      <c r="AF417" s="77">
        <f t="shared" si="239"/>
        <v>0</v>
      </c>
      <c r="AG417" s="77">
        <f t="shared" si="239"/>
        <v>0</v>
      </c>
      <c r="AH417" s="77">
        <f t="shared" si="239"/>
        <v>0</v>
      </c>
      <c r="AI417" s="77">
        <f t="shared" si="239"/>
        <v>0</v>
      </c>
      <c r="AJ417" s="77">
        <f t="shared" si="239"/>
        <v>0</v>
      </c>
      <c r="AK417" s="77">
        <f t="shared" si="239"/>
        <v>0</v>
      </c>
      <c r="AL417" s="77">
        <f t="shared" si="239"/>
        <v>0</v>
      </c>
      <c r="AM417" s="77">
        <f t="shared" si="239"/>
        <v>0</v>
      </c>
      <c r="AN417" s="77">
        <f t="shared" si="239"/>
        <v>0</v>
      </c>
      <c r="AO417" s="77">
        <f t="shared" si="239"/>
        <v>0</v>
      </c>
      <c r="AP417" s="77">
        <f t="shared" si="239"/>
        <v>0</v>
      </c>
      <c r="AQ417" s="77">
        <f t="shared" si="239"/>
        <v>0</v>
      </c>
      <c r="AR417" s="77">
        <f t="shared" si="239"/>
        <v>0</v>
      </c>
      <c r="AS417" s="77">
        <f t="shared" si="239"/>
        <v>0</v>
      </c>
      <c r="AT417" s="77">
        <f t="shared" si="239"/>
        <v>0</v>
      </c>
      <c r="AU417" s="77">
        <f t="shared" si="239"/>
        <v>0</v>
      </c>
      <c r="AV417" s="77">
        <f t="shared" si="239"/>
        <v>0</v>
      </c>
      <c r="AW417" s="77">
        <f t="shared" si="239"/>
        <v>0</v>
      </c>
      <c r="AX417" s="77">
        <f t="shared" si="239"/>
        <v>0</v>
      </c>
      <c r="AY417" s="77">
        <f t="shared" si="239"/>
        <v>0</v>
      </c>
      <c r="AZ417" s="77">
        <f t="shared" si="239"/>
        <v>0</v>
      </c>
      <c r="BA417" s="77">
        <f t="shared" si="239"/>
        <v>0</v>
      </c>
      <c r="BB417" s="103">
        <v>0</v>
      </c>
      <c r="BC417" s="103">
        <v>0</v>
      </c>
    </row>
    <row r="418" spans="1:55" s="11" customFormat="1" ht="30" hidden="1" x14ac:dyDescent="0.25">
      <c r="A418" s="27" t="s">
        <v>409</v>
      </c>
      <c r="B418" s="12">
        <v>52</v>
      </c>
      <c r="C418" s="12">
        <v>0</v>
      </c>
      <c r="D418" s="63" t="s">
        <v>477</v>
      </c>
      <c r="E418" s="12">
        <v>852</v>
      </c>
      <c r="F418" s="63" t="s">
        <v>477</v>
      </c>
      <c r="G418" s="63" t="s">
        <v>477</v>
      </c>
      <c r="H418" s="63" t="s">
        <v>824</v>
      </c>
      <c r="I418" s="63" t="s">
        <v>410</v>
      </c>
      <c r="J418" s="77">
        <f>'3.ВС'!J405</f>
        <v>16900</v>
      </c>
      <c r="K418" s="77">
        <f>'3.ВС'!K405</f>
        <v>0</v>
      </c>
      <c r="L418" s="77">
        <f>'3.ВС'!L405</f>
        <v>16900</v>
      </c>
      <c r="M418" s="77">
        <f>'3.ВС'!M405</f>
        <v>0</v>
      </c>
      <c r="N418" s="77">
        <f>'3.ВС'!N405</f>
        <v>0</v>
      </c>
      <c r="O418" s="77">
        <f>'3.ВС'!O405</f>
        <v>0</v>
      </c>
      <c r="P418" s="77">
        <f>'3.ВС'!P405</f>
        <v>0</v>
      </c>
      <c r="Q418" s="77">
        <f>'3.ВС'!Q405</f>
        <v>0</v>
      </c>
      <c r="R418" s="77">
        <f>'3.ВС'!R405</f>
        <v>16900</v>
      </c>
      <c r="S418" s="77">
        <f>'3.ВС'!S405</f>
        <v>0</v>
      </c>
      <c r="T418" s="77">
        <f>'3.ВС'!T405</f>
        <v>16900</v>
      </c>
      <c r="U418" s="77">
        <f>'3.ВС'!U405</f>
        <v>0</v>
      </c>
      <c r="V418" s="77">
        <f>'3.ВС'!V405</f>
        <v>0</v>
      </c>
      <c r="W418" s="77">
        <f>'3.ВС'!W405</f>
        <v>0</v>
      </c>
      <c r="X418" s="77">
        <f>'3.ВС'!X405</f>
        <v>0</v>
      </c>
      <c r="Y418" s="77">
        <f>'3.ВС'!Y405</f>
        <v>0</v>
      </c>
      <c r="Z418" s="77">
        <f>'3.ВС'!Z405</f>
        <v>16900</v>
      </c>
      <c r="AA418" s="77">
        <f>'3.ВС'!AA405</f>
        <v>0</v>
      </c>
      <c r="AB418" s="77">
        <f>'3.ВС'!AB405</f>
        <v>16900</v>
      </c>
      <c r="AC418" s="77">
        <f>'3.ВС'!AC405</f>
        <v>0</v>
      </c>
      <c r="AD418" s="77">
        <f>'3.ВС'!AD405</f>
        <v>0</v>
      </c>
      <c r="AE418" s="77">
        <f>'3.ВС'!AE405</f>
        <v>0</v>
      </c>
      <c r="AF418" s="77">
        <f>'3.ВС'!AF405</f>
        <v>0</v>
      </c>
      <c r="AG418" s="77">
        <f>'3.ВС'!AG405</f>
        <v>0</v>
      </c>
      <c r="AH418" s="77">
        <f>'3.ВС'!AH405</f>
        <v>0</v>
      </c>
      <c r="AI418" s="77">
        <f>'3.ВС'!AI405</f>
        <v>0</v>
      </c>
      <c r="AJ418" s="77">
        <f>'3.ВС'!AJ405</f>
        <v>0</v>
      </c>
      <c r="AK418" s="77">
        <f>'3.ВС'!AK405</f>
        <v>0</v>
      </c>
      <c r="AL418" s="77">
        <f>'3.ВС'!AL405</f>
        <v>0</v>
      </c>
      <c r="AM418" s="77">
        <f>'3.ВС'!AM405</f>
        <v>0</v>
      </c>
      <c r="AN418" s="77">
        <f>'3.ВС'!AN405</f>
        <v>0</v>
      </c>
      <c r="AO418" s="77">
        <f>'3.ВС'!AO405</f>
        <v>0</v>
      </c>
      <c r="AP418" s="77">
        <f>'3.ВС'!AP405</f>
        <v>0</v>
      </c>
      <c r="AQ418" s="77">
        <f>'3.ВС'!AQ405</f>
        <v>0</v>
      </c>
      <c r="AR418" s="77">
        <f>'3.ВС'!AR405</f>
        <v>0</v>
      </c>
      <c r="AS418" s="77">
        <f>'3.ВС'!AS405</f>
        <v>0</v>
      </c>
      <c r="AT418" s="77">
        <f>'3.ВС'!AT405</f>
        <v>0</v>
      </c>
      <c r="AU418" s="77">
        <f>'3.ВС'!AU405</f>
        <v>0</v>
      </c>
      <c r="AV418" s="77">
        <f>'3.ВС'!AV405</f>
        <v>0</v>
      </c>
      <c r="AW418" s="77">
        <f>'3.ВС'!AW405</f>
        <v>0</v>
      </c>
      <c r="AX418" s="77">
        <f>'3.ВС'!AX405</f>
        <v>0</v>
      </c>
      <c r="AY418" s="77">
        <f>'3.ВС'!AY405</f>
        <v>0</v>
      </c>
      <c r="AZ418" s="77">
        <f>'3.ВС'!AZ405</f>
        <v>0</v>
      </c>
      <c r="BA418" s="77">
        <f>'3.ВС'!BA405</f>
        <v>0</v>
      </c>
      <c r="BB418" s="103">
        <v>0</v>
      </c>
      <c r="BC418" s="103">
        <v>0</v>
      </c>
    </row>
    <row r="419" spans="1:55" s="11" customFormat="1" ht="30" hidden="1" x14ac:dyDescent="0.25">
      <c r="A419" s="27" t="s">
        <v>337</v>
      </c>
      <c r="B419" s="12">
        <v>52</v>
      </c>
      <c r="C419" s="12">
        <v>0</v>
      </c>
      <c r="D419" s="63" t="s">
        <v>477</v>
      </c>
      <c r="E419" s="12">
        <v>852</v>
      </c>
      <c r="F419" s="63" t="s">
        <v>477</v>
      </c>
      <c r="G419" s="63" t="s">
        <v>477</v>
      </c>
      <c r="H419" s="63" t="s">
        <v>824</v>
      </c>
      <c r="I419" s="63" t="s">
        <v>338</v>
      </c>
      <c r="J419" s="77">
        <f t="shared" si="236"/>
        <v>106500</v>
      </c>
      <c r="K419" s="77">
        <f t="shared" si="236"/>
        <v>0</v>
      </c>
      <c r="L419" s="77">
        <f t="shared" si="236"/>
        <v>106500</v>
      </c>
      <c r="M419" s="77">
        <f t="shared" si="236"/>
        <v>0</v>
      </c>
      <c r="N419" s="77">
        <f t="shared" si="236"/>
        <v>0</v>
      </c>
      <c r="O419" s="77">
        <f t="shared" si="236"/>
        <v>0</v>
      </c>
      <c r="P419" s="77">
        <f t="shared" si="236"/>
        <v>0</v>
      </c>
      <c r="Q419" s="77">
        <f t="shared" si="236"/>
        <v>0</v>
      </c>
      <c r="R419" s="77">
        <f t="shared" si="236"/>
        <v>106500</v>
      </c>
      <c r="S419" s="77">
        <f t="shared" si="236"/>
        <v>0</v>
      </c>
      <c r="T419" s="77">
        <f t="shared" si="236"/>
        <v>106500</v>
      </c>
      <c r="U419" s="77">
        <f t="shared" si="236"/>
        <v>0</v>
      </c>
      <c r="V419" s="77">
        <f t="shared" si="236"/>
        <v>0</v>
      </c>
      <c r="W419" s="77">
        <f t="shared" si="236"/>
        <v>0</v>
      </c>
      <c r="X419" s="77">
        <f t="shared" si="236"/>
        <v>0</v>
      </c>
      <c r="Y419" s="77">
        <f t="shared" si="236"/>
        <v>0</v>
      </c>
      <c r="Z419" s="77">
        <f t="shared" si="236"/>
        <v>106500</v>
      </c>
      <c r="AA419" s="77">
        <f t="shared" si="236"/>
        <v>0</v>
      </c>
      <c r="AB419" s="77">
        <f t="shared" si="236"/>
        <v>106500</v>
      </c>
      <c r="AC419" s="77">
        <f t="shared" si="236"/>
        <v>0</v>
      </c>
      <c r="AD419" s="77">
        <f t="shared" si="236"/>
        <v>0</v>
      </c>
      <c r="AE419" s="77">
        <f t="shared" si="236"/>
        <v>0</v>
      </c>
      <c r="AF419" s="77">
        <f t="shared" si="236"/>
        <v>0</v>
      </c>
      <c r="AG419" s="77">
        <f t="shared" si="236"/>
        <v>0</v>
      </c>
      <c r="AH419" s="77">
        <f t="shared" si="236"/>
        <v>0</v>
      </c>
      <c r="AI419" s="77">
        <f t="shared" si="236"/>
        <v>0</v>
      </c>
      <c r="AJ419" s="77">
        <f t="shared" si="236"/>
        <v>0</v>
      </c>
      <c r="AK419" s="77">
        <f t="shared" si="236"/>
        <v>0</v>
      </c>
      <c r="AL419" s="77">
        <f t="shared" si="236"/>
        <v>0</v>
      </c>
      <c r="AM419" s="77">
        <f t="shared" si="236"/>
        <v>0</v>
      </c>
      <c r="AN419" s="77">
        <f t="shared" si="236"/>
        <v>0</v>
      </c>
      <c r="AO419" s="77">
        <f t="shared" si="236"/>
        <v>0</v>
      </c>
      <c r="AP419" s="77">
        <f t="shared" si="236"/>
        <v>0</v>
      </c>
      <c r="AQ419" s="77">
        <f t="shared" si="236"/>
        <v>0</v>
      </c>
      <c r="AR419" s="77">
        <f t="shared" si="236"/>
        <v>0</v>
      </c>
      <c r="AS419" s="77">
        <f t="shared" si="236"/>
        <v>0</v>
      </c>
      <c r="AT419" s="77">
        <f t="shared" si="237"/>
        <v>0</v>
      </c>
      <c r="AU419" s="77">
        <f t="shared" si="237"/>
        <v>0</v>
      </c>
      <c r="AV419" s="77">
        <f t="shared" si="237"/>
        <v>0</v>
      </c>
      <c r="AW419" s="77">
        <f t="shared" si="237"/>
        <v>0</v>
      </c>
      <c r="AX419" s="77">
        <f t="shared" si="237"/>
        <v>0</v>
      </c>
      <c r="AY419" s="77">
        <f t="shared" si="237"/>
        <v>0</v>
      </c>
      <c r="AZ419" s="77">
        <f t="shared" si="237"/>
        <v>0</v>
      </c>
      <c r="BA419" s="77">
        <f t="shared" si="237"/>
        <v>0</v>
      </c>
      <c r="BB419" s="103">
        <v>0</v>
      </c>
      <c r="BC419" s="103">
        <v>0</v>
      </c>
    </row>
    <row r="420" spans="1:55" s="11" customFormat="1" ht="45" hidden="1" x14ac:dyDescent="0.25">
      <c r="A420" s="27" t="s">
        <v>339</v>
      </c>
      <c r="B420" s="12">
        <v>52</v>
      </c>
      <c r="C420" s="12">
        <v>0</v>
      </c>
      <c r="D420" s="63" t="s">
        <v>477</v>
      </c>
      <c r="E420" s="12">
        <v>852</v>
      </c>
      <c r="F420" s="63" t="s">
        <v>477</v>
      </c>
      <c r="G420" s="63" t="s">
        <v>477</v>
      </c>
      <c r="H420" s="63" t="s">
        <v>824</v>
      </c>
      <c r="I420" s="63" t="s">
        <v>340</v>
      </c>
      <c r="J420" s="77">
        <f>'3.ВС'!J407</f>
        <v>106500</v>
      </c>
      <c r="K420" s="77">
        <f>'3.ВС'!K407</f>
        <v>0</v>
      </c>
      <c r="L420" s="77">
        <f>'3.ВС'!L407</f>
        <v>106500</v>
      </c>
      <c r="M420" s="77">
        <f>'3.ВС'!M407</f>
        <v>0</v>
      </c>
      <c r="N420" s="77">
        <f>'3.ВС'!N407</f>
        <v>0</v>
      </c>
      <c r="O420" s="77">
        <f>'3.ВС'!O407</f>
        <v>0</v>
      </c>
      <c r="P420" s="77">
        <f>'3.ВС'!P407</f>
        <v>0</v>
      </c>
      <c r="Q420" s="77">
        <f>'3.ВС'!Q407</f>
        <v>0</v>
      </c>
      <c r="R420" s="77">
        <f>'3.ВС'!R407</f>
        <v>106500</v>
      </c>
      <c r="S420" s="77">
        <f>'3.ВС'!S407</f>
        <v>0</v>
      </c>
      <c r="T420" s="77">
        <f>'3.ВС'!T407</f>
        <v>106500</v>
      </c>
      <c r="U420" s="77">
        <f>'3.ВС'!U407</f>
        <v>0</v>
      </c>
      <c r="V420" s="77">
        <f>'3.ВС'!V407</f>
        <v>0</v>
      </c>
      <c r="W420" s="77">
        <f>'3.ВС'!W407</f>
        <v>0</v>
      </c>
      <c r="X420" s="77">
        <f>'3.ВС'!X407</f>
        <v>0</v>
      </c>
      <c r="Y420" s="77">
        <f>'3.ВС'!Y407</f>
        <v>0</v>
      </c>
      <c r="Z420" s="77">
        <f>'3.ВС'!Z407</f>
        <v>106500</v>
      </c>
      <c r="AA420" s="77">
        <f>'3.ВС'!AA407</f>
        <v>0</v>
      </c>
      <c r="AB420" s="77">
        <f>'3.ВС'!AB407</f>
        <v>106500</v>
      </c>
      <c r="AC420" s="77">
        <f>'3.ВС'!AC407</f>
        <v>0</v>
      </c>
      <c r="AD420" s="77">
        <f>'3.ВС'!AD407</f>
        <v>0</v>
      </c>
      <c r="AE420" s="77">
        <f>'3.ВС'!AE407</f>
        <v>0</v>
      </c>
      <c r="AF420" s="77">
        <f>'3.ВС'!AF407</f>
        <v>0</v>
      </c>
      <c r="AG420" s="77">
        <f>'3.ВС'!AG407</f>
        <v>0</v>
      </c>
      <c r="AH420" s="77">
        <f>'3.ВС'!AH407</f>
        <v>0</v>
      </c>
      <c r="AI420" s="77">
        <f>'3.ВС'!AI407</f>
        <v>0</v>
      </c>
      <c r="AJ420" s="77">
        <f>'3.ВС'!AJ407</f>
        <v>0</v>
      </c>
      <c r="AK420" s="77">
        <f>'3.ВС'!AK407</f>
        <v>0</v>
      </c>
      <c r="AL420" s="77">
        <f>'3.ВС'!AL407</f>
        <v>0</v>
      </c>
      <c r="AM420" s="77">
        <f>'3.ВС'!AM407</f>
        <v>0</v>
      </c>
      <c r="AN420" s="77">
        <f>'3.ВС'!AN407</f>
        <v>0</v>
      </c>
      <c r="AO420" s="77">
        <f>'3.ВС'!AO407</f>
        <v>0</v>
      </c>
      <c r="AP420" s="77">
        <f>'3.ВС'!AP407</f>
        <v>0</v>
      </c>
      <c r="AQ420" s="77">
        <f>'3.ВС'!AQ407</f>
        <v>0</v>
      </c>
      <c r="AR420" s="77">
        <f>'3.ВС'!AR407</f>
        <v>0</v>
      </c>
      <c r="AS420" s="77">
        <f>'3.ВС'!AS407</f>
        <v>0</v>
      </c>
      <c r="AT420" s="77">
        <f>'3.ВС'!AT407</f>
        <v>0</v>
      </c>
      <c r="AU420" s="77">
        <f>'3.ВС'!AU407</f>
        <v>0</v>
      </c>
      <c r="AV420" s="77">
        <f>'3.ВС'!AV407</f>
        <v>0</v>
      </c>
      <c r="AW420" s="77">
        <f>'3.ВС'!AW407</f>
        <v>0</v>
      </c>
      <c r="AX420" s="77">
        <f>'3.ВС'!AX407</f>
        <v>0</v>
      </c>
      <c r="AY420" s="77">
        <f>'3.ВС'!AY407</f>
        <v>0</v>
      </c>
      <c r="AZ420" s="77">
        <f>'3.ВС'!AZ407</f>
        <v>0</v>
      </c>
      <c r="BA420" s="77">
        <f>'3.ВС'!BA407</f>
        <v>0</v>
      </c>
      <c r="BB420" s="103">
        <v>0</v>
      </c>
      <c r="BC420" s="103">
        <v>0</v>
      </c>
    </row>
    <row r="421" spans="1:55" s="11" customFormat="1" ht="45" x14ac:dyDescent="0.25">
      <c r="A421" s="148" t="s">
        <v>825</v>
      </c>
      <c r="B421" s="12">
        <v>52</v>
      </c>
      <c r="C421" s="12">
        <v>0</v>
      </c>
      <c r="D421" s="63" t="s">
        <v>421</v>
      </c>
      <c r="E421" s="12"/>
      <c r="F421" s="63"/>
      <c r="G421" s="63"/>
      <c r="H421" s="63"/>
      <c r="I421" s="63"/>
      <c r="J421" s="77">
        <f t="shared" ref="J421:BA421" si="240">J422</f>
        <v>7861140</v>
      </c>
      <c r="K421" s="77">
        <f t="shared" si="240"/>
        <v>7861140</v>
      </c>
      <c r="L421" s="77">
        <f t="shared" si="240"/>
        <v>0</v>
      </c>
      <c r="M421" s="77">
        <f t="shared" si="240"/>
        <v>0</v>
      </c>
      <c r="N421" s="77">
        <f t="shared" si="240"/>
        <v>0</v>
      </c>
      <c r="O421" s="77">
        <f t="shared" si="240"/>
        <v>0</v>
      </c>
      <c r="P421" s="77">
        <f t="shared" si="240"/>
        <v>0</v>
      </c>
      <c r="Q421" s="77">
        <f t="shared" si="240"/>
        <v>0</v>
      </c>
      <c r="R421" s="77">
        <f t="shared" si="240"/>
        <v>7861140</v>
      </c>
      <c r="S421" s="77">
        <f t="shared" si="240"/>
        <v>7861140</v>
      </c>
      <c r="T421" s="77">
        <f t="shared" si="240"/>
        <v>0</v>
      </c>
      <c r="U421" s="77">
        <f t="shared" si="240"/>
        <v>0</v>
      </c>
      <c r="V421" s="77">
        <f t="shared" si="240"/>
        <v>-2495600</v>
      </c>
      <c r="W421" s="77">
        <f t="shared" si="240"/>
        <v>-2495600</v>
      </c>
      <c r="X421" s="77">
        <f t="shared" si="240"/>
        <v>0</v>
      </c>
      <c r="Y421" s="77">
        <f t="shared" si="240"/>
        <v>0</v>
      </c>
      <c r="Z421" s="77">
        <f t="shared" si="240"/>
        <v>5365540</v>
      </c>
      <c r="AA421" s="77">
        <f t="shared" si="240"/>
        <v>5365540</v>
      </c>
      <c r="AB421" s="77">
        <f t="shared" si="240"/>
        <v>0</v>
      </c>
      <c r="AC421" s="77">
        <f t="shared" si="240"/>
        <v>0</v>
      </c>
      <c r="AD421" s="77">
        <f t="shared" si="240"/>
        <v>9314340</v>
      </c>
      <c r="AE421" s="77">
        <f t="shared" si="240"/>
        <v>9314340</v>
      </c>
      <c r="AF421" s="77">
        <f t="shared" si="240"/>
        <v>0</v>
      </c>
      <c r="AG421" s="77">
        <f t="shared" si="240"/>
        <v>0</v>
      </c>
      <c r="AH421" s="77">
        <f t="shared" si="240"/>
        <v>0</v>
      </c>
      <c r="AI421" s="77">
        <f t="shared" si="240"/>
        <v>0</v>
      </c>
      <c r="AJ421" s="77">
        <f t="shared" si="240"/>
        <v>0</v>
      </c>
      <c r="AK421" s="77">
        <f t="shared" si="240"/>
        <v>0</v>
      </c>
      <c r="AL421" s="77">
        <f t="shared" si="240"/>
        <v>9314340</v>
      </c>
      <c r="AM421" s="77">
        <f t="shared" si="240"/>
        <v>9314340</v>
      </c>
      <c r="AN421" s="77">
        <f t="shared" si="240"/>
        <v>0</v>
      </c>
      <c r="AO421" s="77">
        <f t="shared" si="240"/>
        <v>0</v>
      </c>
      <c r="AP421" s="77">
        <f t="shared" si="240"/>
        <v>10665840</v>
      </c>
      <c r="AQ421" s="77">
        <f t="shared" si="240"/>
        <v>10665840</v>
      </c>
      <c r="AR421" s="77">
        <f t="shared" si="240"/>
        <v>0</v>
      </c>
      <c r="AS421" s="77">
        <f t="shared" si="240"/>
        <v>0</v>
      </c>
      <c r="AT421" s="77">
        <f t="shared" si="240"/>
        <v>0</v>
      </c>
      <c r="AU421" s="77">
        <f t="shared" si="240"/>
        <v>0</v>
      </c>
      <c r="AV421" s="77">
        <f t="shared" si="240"/>
        <v>0</v>
      </c>
      <c r="AW421" s="77">
        <f t="shared" si="240"/>
        <v>0</v>
      </c>
      <c r="AX421" s="77">
        <f t="shared" si="240"/>
        <v>10665840</v>
      </c>
      <c r="AY421" s="77">
        <f t="shared" si="240"/>
        <v>10665840</v>
      </c>
      <c r="AZ421" s="77">
        <f t="shared" si="240"/>
        <v>0</v>
      </c>
      <c r="BA421" s="77">
        <f t="shared" si="240"/>
        <v>0</v>
      </c>
      <c r="BB421" s="103">
        <v>0</v>
      </c>
      <c r="BC421" s="103">
        <v>0</v>
      </c>
    </row>
    <row r="422" spans="1:55" s="11" customFormat="1" ht="30" x14ac:dyDescent="0.25">
      <c r="A422" s="148" t="s">
        <v>550</v>
      </c>
      <c r="B422" s="12">
        <v>52</v>
      </c>
      <c r="C422" s="12">
        <v>0</v>
      </c>
      <c r="D422" s="62" t="s">
        <v>421</v>
      </c>
      <c r="E422" s="12">
        <v>852</v>
      </c>
      <c r="F422" s="62"/>
      <c r="G422" s="62"/>
      <c r="H422" s="62"/>
      <c r="I422" s="63"/>
      <c r="J422" s="77">
        <f>J423+J426+J429+J433</f>
        <v>7861140</v>
      </c>
      <c r="K422" s="77">
        <f t="shared" ref="K422:BA422" si="241">K423+K426+K429+K433</f>
        <v>7861140</v>
      </c>
      <c r="L422" s="77">
        <f t="shared" si="241"/>
        <v>0</v>
      </c>
      <c r="M422" s="77">
        <f t="shared" si="241"/>
        <v>0</v>
      </c>
      <c r="N422" s="77">
        <f t="shared" si="241"/>
        <v>0</v>
      </c>
      <c r="O422" s="77">
        <f t="shared" si="241"/>
        <v>0</v>
      </c>
      <c r="P422" s="77">
        <f t="shared" si="241"/>
        <v>0</v>
      </c>
      <c r="Q422" s="77">
        <f t="shared" si="241"/>
        <v>0</v>
      </c>
      <c r="R422" s="77">
        <f t="shared" si="241"/>
        <v>7861140</v>
      </c>
      <c r="S422" s="77">
        <f t="shared" si="241"/>
        <v>7861140</v>
      </c>
      <c r="T422" s="77">
        <f t="shared" si="241"/>
        <v>0</v>
      </c>
      <c r="U422" s="77">
        <f t="shared" si="241"/>
        <v>0</v>
      </c>
      <c r="V422" s="77">
        <f t="shared" si="241"/>
        <v>-2495600</v>
      </c>
      <c r="W422" s="77">
        <f t="shared" si="241"/>
        <v>-2495600</v>
      </c>
      <c r="X422" s="77">
        <f t="shared" si="241"/>
        <v>0</v>
      </c>
      <c r="Y422" s="77">
        <f t="shared" si="241"/>
        <v>0</v>
      </c>
      <c r="Z422" s="77">
        <f t="shared" si="241"/>
        <v>5365540</v>
      </c>
      <c r="AA422" s="77">
        <f t="shared" si="241"/>
        <v>5365540</v>
      </c>
      <c r="AB422" s="77">
        <f t="shared" si="241"/>
        <v>0</v>
      </c>
      <c r="AC422" s="77">
        <f t="shared" si="241"/>
        <v>0</v>
      </c>
      <c r="AD422" s="77">
        <f t="shared" si="241"/>
        <v>9314340</v>
      </c>
      <c r="AE422" s="77">
        <f t="shared" si="241"/>
        <v>9314340</v>
      </c>
      <c r="AF422" s="77">
        <f t="shared" si="241"/>
        <v>0</v>
      </c>
      <c r="AG422" s="77">
        <f t="shared" si="241"/>
        <v>0</v>
      </c>
      <c r="AH422" s="77">
        <f t="shared" si="241"/>
        <v>0</v>
      </c>
      <c r="AI422" s="77">
        <f t="shared" si="241"/>
        <v>0</v>
      </c>
      <c r="AJ422" s="77">
        <f t="shared" si="241"/>
        <v>0</v>
      </c>
      <c r="AK422" s="77">
        <f t="shared" si="241"/>
        <v>0</v>
      </c>
      <c r="AL422" s="77">
        <f t="shared" si="241"/>
        <v>9314340</v>
      </c>
      <c r="AM422" s="77">
        <f t="shared" si="241"/>
        <v>9314340</v>
      </c>
      <c r="AN422" s="77">
        <f t="shared" si="241"/>
        <v>0</v>
      </c>
      <c r="AO422" s="77">
        <f t="shared" si="241"/>
        <v>0</v>
      </c>
      <c r="AP422" s="77">
        <f t="shared" si="241"/>
        <v>10665840</v>
      </c>
      <c r="AQ422" s="77">
        <f t="shared" si="241"/>
        <v>10665840</v>
      </c>
      <c r="AR422" s="77">
        <f t="shared" si="241"/>
        <v>0</v>
      </c>
      <c r="AS422" s="77">
        <f t="shared" si="241"/>
        <v>0</v>
      </c>
      <c r="AT422" s="77">
        <f t="shared" si="241"/>
        <v>0</v>
      </c>
      <c r="AU422" s="77">
        <f t="shared" si="241"/>
        <v>0</v>
      </c>
      <c r="AV422" s="77">
        <f t="shared" si="241"/>
        <v>0</v>
      </c>
      <c r="AW422" s="77">
        <f t="shared" si="241"/>
        <v>0</v>
      </c>
      <c r="AX422" s="77">
        <f t="shared" si="241"/>
        <v>10665840</v>
      </c>
      <c r="AY422" s="77">
        <f t="shared" si="241"/>
        <v>10665840</v>
      </c>
      <c r="AZ422" s="77">
        <f t="shared" si="241"/>
        <v>0</v>
      </c>
      <c r="BA422" s="77">
        <f t="shared" si="241"/>
        <v>0</v>
      </c>
      <c r="BB422" s="103">
        <v>0</v>
      </c>
      <c r="BC422" s="103">
        <v>0</v>
      </c>
    </row>
    <row r="423" spans="1:55" s="11" customFormat="1" ht="45" hidden="1" x14ac:dyDescent="0.25">
      <c r="A423" s="148" t="s">
        <v>605</v>
      </c>
      <c r="B423" s="12">
        <v>52</v>
      </c>
      <c r="C423" s="12">
        <v>0</v>
      </c>
      <c r="D423" s="63" t="s">
        <v>421</v>
      </c>
      <c r="E423" s="12">
        <v>852</v>
      </c>
      <c r="F423" s="63" t="s">
        <v>406</v>
      </c>
      <c r="G423" s="63" t="s">
        <v>401</v>
      </c>
      <c r="H423" s="63" t="s">
        <v>826</v>
      </c>
      <c r="I423" s="63"/>
      <c r="J423" s="77">
        <f t="shared" ref="J423:AT424" si="242">J424</f>
        <v>267600</v>
      </c>
      <c r="K423" s="77">
        <f t="shared" si="242"/>
        <v>267600</v>
      </c>
      <c r="L423" s="77">
        <f t="shared" si="242"/>
        <v>0</v>
      </c>
      <c r="M423" s="77">
        <f t="shared" si="242"/>
        <v>0</v>
      </c>
      <c r="N423" s="77">
        <f t="shared" si="242"/>
        <v>0</v>
      </c>
      <c r="O423" s="77">
        <f t="shared" si="242"/>
        <v>0</v>
      </c>
      <c r="P423" s="77">
        <f t="shared" si="242"/>
        <v>0</v>
      </c>
      <c r="Q423" s="77">
        <f t="shared" si="242"/>
        <v>0</v>
      </c>
      <c r="R423" s="77">
        <f t="shared" si="242"/>
        <v>267600</v>
      </c>
      <c r="S423" s="77">
        <f t="shared" si="242"/>
        <v>267600</v>
      </c>
      <c r="T423" s="77">
        <f t="shared" si="242"/>
        <v>0</v>
      </c>
      <c r="U423" s="77">
        <f t="shared" si="242"/>
        <v>0</v>
      </c>
      <c r="V423" s="77">
        <f t="shared" si="242"/>
        <v>0</v>
      </c>
      <c r="W423" s="77">
        <f t="shared" si="242"/>
        <v>0</v>
      </c>
      <c r="X423" s="77">
        <f t="shared" si="242"/>
        <v>0</v>
      </c>
      <c r="Y423" s="77">
        <f t="shared" si="242"/>
        <v>0</v>
      </c>
      <c r="Z423" s="77">
        <f t="shared" si="242"/>
        <v>267600</v>
      </c>
      <c r="AA423" s="77">
        <f t="shared" si="242"/>
        <v>267600</v>
      </c>
      <c r="AB423" s="77">
        <f t="shared" si="242"/>
        <v>0</v>
      </c>
      <c r="AC423" s="77">
        <f t="shared" si="242"/>
        <v>0</v>
      </c>
      <c r="AD423" s="77">
        <f t="shared" si="242"/>
        <v>267600</v>
      </c>
      <c r="AE423" s="77">
        <f t="shared" si="242"/>
        <v>267600</v>
      </c>
      <c r="AF423" s="77">
        <f t="shared" si="242"/>
        <v>0</v>
      </c>
      <c r="AG423" s="77">
        <f t="shared" si="242"/>
        <v>0</v>
      </c>
      <c r="AH423" s="77">
        <f t="shared" si="242"/>
        <v>0</v>
      </c>
      <c r="AI423" s="77">
        <f t="shared" si="242"/>
        <v>0</v>
      </c>
      <c r="AJ423" s="77">
        <f t="shared" si="242"/>
        <v>0</v>
      </c>
      <c r="AK423" s="77">
        <f t="shared" si="242"/>
        <v>0</v>
      </c>
      <c r="AL423" s="77">
        <f t="shared" si="242"/>
        <v>267600</v>
      </c>
      <c r="AM423" s="77">
        <f t="shared" si="242"/>
        <v>267600</v>
      </c>
      <c r="AN423" s="77">
        <f t="shared" si="242"/>
        <v>0</v>
      </c>
      <c r="AO423" s="77">
        <f t="shared" si="242"/>
        <v>0</v>
      </c>
      <c r="AP423" s="77">
        <f t="shared" si="242"/>
        <v>267600</v>
      </c>
      <c r="AQ423" s="77">
        <f t="shared" si="242"/>
        <v>267600</v>
      </c>
      <c r="AR423" s="77">
        <f t="shared" si="242"/>
        <v>0</v>
      </c>
      <c r="AS423" s="77">
        <f t="shared" si="242"/>
        <v>0</v>
      </c>
      <c r="AT423" s="77">
        <f t="shared" si="242"/>
        <v>0</v>
      </c>
      <c r="AU423" s="77">
        <f t="shared" ref="AT423:BA424" si="243">AU424</f>
        <v>0</v>
      </c>
      <c r="AV423" s="77">
        <f t="shared" si="243"/>
        <v>0</v>
      </c>
      <c r="AW423" s="77">
        <f t="shared" si="243"/>
        <v>0</v>
      </c>
      <c r="AX423" s="77">
        <f t="shared" si="243"/>
        <v>267600</v>
      </c>
      <c r="AY423" s="77">
        <f t="shared" si="243"/>
        <v>267600</v>
      </c>
      <c r="AZ423" s="77">
        <f t="shared" si="243"/>
        <v>0</v>
      </c>
      <c r="BA423" s="77">
        <f t="shared" si="243"/>
        <v>0</v>
      </c>
      <c r="BB423" s="103">
        <v>0</v>
      </c>
      <c r="BC423" s="103">
        <v>0</v>
      </c>
    </row>
    <row r="424" spans="1:55" s="11" customFormat="1" ht="30" hidden="1" x14ac:dyDescent="0.25">
      <c r="A424" s="15" t="s">
        <v>356</v>
      </c>
      <c r="B424" s="12">
        <v>52</v>
      </c>
      <c r="C424" s="12">
        <v>0</v>
      </c>
      <c r="D424" s="63" t="s">
        <v>421</v>
      </c>
      <c r="E424" s="12">
        <v>852</v>
      </c>
      <c r="F424" s="63" t="s">
        <v>406</v>
      </c>
      <c r="G424" s="63" t="s">
        <v>401</v>
      </c>
      <c r="H424" s="63" t="s">
        <v>826</v>
      </c>
      <c r="I424" s="63" t="s">
        <v>357</v>
      </c>
      <c r="J424" s="77">
        <f t="shared" si="242"/>
        <v>267600</v>
      </c>
      <c r="K424" s="77">
        <f t="shared" si="242"/>
        <v>267600</v>
      </c>
      <c r="L424" s="77">
        <f t="shared" si="242"/>
        <v>0</v>
      </c>
      <c r="M424" s="77">
        <f t="shared" si="242"/>
        <v>0</v>
      </c>
      <c r="N424" s="77">
        <f t="shared" si="242"/>
        <v>0</v>
      </c>
      <c r="O424" s="77">
        <f t="shared" si="242"/>
        <v>0</v>
      </c>
      <c r="P424" s="77">
        <f t="shared" si="242"/>
        <v>0</v>
      </c>
      <c r="Q424" s="77">
        <f t="shared" si="242"/>
        <v>0</v>
      </c>
      <c r="R424" s="77">
        <f t="shared" si="242"/>
        <v>267600</v>
      </c>
      <c r="S424" s="77">
        <f t="shared" si="242"/>
        <v>267600</v>
      </c>
      <c r="T424" s="77">
        <f t="shared" si="242"/>
        <v>0</v>
      </c>
      <c r="U424" s="77">
        <f t="shared" si="242"/>
        <v>0</v>
      </c>
      <c r="V424" s="77">
        <f t="shared" si="242"/>
        <v>0</v>
      </c>
      <c r="W424" s="77">
        <f t="shared" si="242"/>
        <v>0</v>
      </c>
      <c r="X424" s="77">
        <f t="shared" si="242"/>
        <v>0</v>
      </c>
      <c r="Y424" s="77">
        <f t="shared" si="242"/>
        <v>0</v>
      </c>
      <c r="Z424" s="77">
        <f t="shared" si="242"/>
        <v>267600</v>
      </c>
      <c r="AA424" s="77">
        <f t="shared" si="242"/>
        <v>267600</v>
      </c>
      <c r="AB424" s="77">
        <f t="shared" si="242"/>
        <v>0</v>
      </c>
      <c r="AC424" s="77">
        <f t="shared" si="242"/>
        <v>0</v>
      </c>
      <c r="AD424" s="77">
        <f t="shared" si="242"/>
        <v>267600</v>
      </c>
      <c r="AE424" s="77">
        <f t="shared" si="242"/>
        <v>267600</v>
      </c>
      <c r="AF424" s="77">
        <f t="shared" si="242"/>
        <v>0</v>
      </c>
      <c r="AG424" s="77">
        <f t="shared" si="242"/>
        <v>0</v>
      </c>
      <c r="AH424" s="77">
        <f t="shared" si="242"/>
        <v>0</v>
      </c>
      <c r="AI424" s="77">
        <f t="shared" si="242"/>
        <v>0</v>
      </c>
      <c r="AJ424" s="77">
        <f t="shared" si="242"/>
        <v>0</v>
      </c>
      <c r="AK424" s="77">
        <f t="shared" si="242"/>
        <v>0</v>
      </c>
      <c r="AL424" s="77">
        <f t="shared" si="242"/>
        <v>267600</v>
      </c>
      <c r="AM424" s="77">
        <f t="shared" si="242"/>
        <v>267600</v>
      </c>
      <c r="AN424" s="77">
        <f t="shared" si="242"/>
        <v>0</v>
      </c>
      <c r="AO424" s="77">
        <f t="shared" si="242"/>
        <v>0</v>
      </c>
      <c r="AP424" s="77">
        <f t="shared" si="242"/>
        <v>267600</v>
      </c>
      <c r="AQ424" s="77">
        <f t="shared" si="242"/>
        <v>267600</v>
      </c>
      <c r="AR424" s="77">
        <f t="shared" si="242"/>
        <v>0</v>
      </c>
      <c r="AS424" s="77">
        <f t="shared" si="242"/>
        <v>0</v>
      </c>
      <c r="AT424" s="77">
        <f t="shared" si="243"/>
        <v>0</v>
      </c>
      <c r="AU424" s="77">
        <f t="shared" si="243"/>
        <v>0</v>
      </c>
      <c r="AV424" s="77">
        <f t="shared" si="243"/>
        <v>0</v>
      </c>
      <c r="AW424" s="77">
        <f t="shared" si="243"/>
        <v>0</v>
      </c>
      <c r="AX424" s="77">
        <f t="shared" si="243"/>
        <v>267600</v>
      </c>
      <c r="AY424" s="77">
        <f t="shared" si="243"/>
        <v>267600</v>
      </c>
      <c r="AZ424" s="77">
        <f t="shared" si="243"/>
        <v>0</v>
      </c>
      <c r="BA424" s="77">
        <f t="shared" si="243"/>
        <v>0</v>
      </c>
      <c r="BB424" s="103">
        <v>0</v>
      </c>
      <c r="BC424" s="103">
        <v>0</v>
      </c>
    </row>
    <row r="425" spans="1:55" s="11" customFormat="1" ht="30" hidden="1" x14ac:dyDescent="0.25">
      <c r="A425" s="15" t="s">
        <v>358</v>
      </c>
      <c r="B425" s="12">
        <v>52</v>
      </c>
      <c r="C425" s="12">
        <v>0</v>
      </c>
      <c r="D425" s="63" t="s">
        <v>421</v>
      </c>
      <c r="E425" s="12">
        <v>852</v>
      </c>
      <c r="F425" s="63" t="s">
        <v>406</v>
      </c>
      <c r="G425" s="63" t="s">
        <v>401</v>
      </c>
      <c r="H425" s="63" t="s">
        <v>826</v>
      </c>
      <c r="I425" s="63" t="s">
        <v>359</v>
      </c>
      <c r="J425" s="77">
        <f>'3.ВС'!J434+'3.ВС'!J441</f>
        <v>267600</v>
      </c>
      <c r="K425" s="77">
        <f>'3.ВС'!K434+'3.ВС'!K441</f>
        <v>267600</v>
      </c>
      <c r="L425" s="77">
        <f>'3.ВС'!L434+'3.ВС'!L441</f>
        <v>0</v>
      </c>
      <c r="M425" s="77">
        <f>'3.ВС'!M434+'3.ВС'!M441</f>
        <v>0</v>
      </c>
      <c r="N425" s="77">
        <f>'3.ВС'!N434+'3.ВС'!N441</f>
        <v>0</v>
      </c>
      <c r="O425" s="77">
        <f>'3.ВС'!O434+'3.ВС'!O441</f>
        <v>0</v>
      </c>
      <c r="P425" s="77">
        <f>'3.ВС'!P434+'3.ВС'!P441</f>
        <v>0</v>
      </c>
      <c r="Q425" s="77">
        <f>'3.ВС'!Q434+'3.ВС'!Q441</f>
        <v>0</v>
      </c>
      <c r="R425" s="77">
        <f>'3.ВС'!R434+'3.ВС'!R441</f>
        <v>267600</v>
      </c>
      <c r="S425" s="77">
        <f>'3.ВС'!S434+'3.ВС'!S441</f>
        <v>267600</v>
      </c>
      <c r="T425" s="77">
        <f>'3.ВС'!T434+'3.ВС'!T441</f>
        <v>0</v>
      </c>
      <c r="U425" s="77">
        <f>'3.ВС'!U434+'3.ВС'!U441</f>
        <v>0</v>
      </c>
      <c r="V425" s="77">
        <f>'3.ВС'!V434+'3.ВС'!V441</f>
        <v>0</v>
      </c>
      <c r="W425" s="77">
        <f>'3.ВС'!W434+'3.ВС'!W441</f>
        <v>0</v>
      </c>
      <c r="X425" s="77">
        <f>'3.ВС'!X434+'3.ВС'!X441</f>
        <v>0</v>
      </c>
      <c r="Y425" s="77">
        <f>'3.ВС'!Y434+'3.ВС'!Y441</f>
        <v>0</v>
      </c>
      <c r="Z425" s="77">
        <f>'3.ВС'!Z434+'3.ВС'!Z441</f>
        <v>267600</v>
      </c>
      <c r="AA425" s="77">
        <f>'3.ВС'!AA434+'3.ВС'!AA441</f>
        <v>267600</v>
      </c>
      <c r="AB425" s="77">
        <f>'3.ВС'!AB434+'3.ВС'!AB441</f>
        <v>0</v>
      </c>
      <c r="AC425" s="77">
        <f>'3.ВС'!AC434+'3.ВС'!AC441</f>
        <v>0</v>
      </c>
      <c r="AD425" s="77">
        <f>'3.ВС'!AD434+'3.ВС'!AD441</f>
        <v>267600</v>
      </c>
      <c r="AE425" s="77">
        <f>'3.ВС'!AE434+'3.ВС'!AE441</f>
        <v>267600</v>
      </c>
      <c r="AF425" s="77">
        <f>'3.ВС'!AF434+'3.ВС'!AF441</f>
        <v>0</v>
      </c>
      <c r="AG425" s="77">
        <f>'3.ВС'!AG434+'3.ВС'!AG441</f>
        <v>0</v>
      </c>
      <c r="AH425" s="77">
        <f>'3.ВС'!AH434+'3.ВС'!AH441</f>
        <v>0</v>
      </c>
      <c r="AI425" s="77">
        <f>'3.ВС'!AI434+'3.ВС'!AI441</f>
        <v>0</v>
      </c>
      <c r="AJ425" s="77">
        <f>'3.ВС'!AJ434+'3.ВС'!AJ441</f>
        <v>0</v>
      </c>
      <c r="AK425" s="77">
        <f>'3.ВС'!AK434+'3.ВС'!AK441</f>
        <v>0</v>
      </c>
      <c r="AL425" s="77">
        <f>'3.ВС'!AL434+'3.ВС'!AL441</f>
        <v>267600</v>
      </c>
      <c r="AM425" s="77">
        <f>'3.ВС'!AM434+'3.ВС'!AM441</f>
        <v>267600</v>
      </c>
      <c r="AN425" s="77">
        <f>'3.ВС'!AN434+'3.ВС'!AN441</f>
        <v>0</v>
      </c>
      <c r="AO425" s="77">
        <f>'3.ВС'!AO434+'3.ВС'!AO441</f>
        <v>0</v>
      </c>
      <c r="AP425" s="77">
        <f>'3.ВС'!AP434+'3.ВС'!AP441</f>
        <v>267600</v>
      </c>
      <c r="AQ425" s="77">
        <f>'3.ВС'!AQ434+'3.ВС'!AQ441</f>
        <v>267600</v>
      </c>
      <c r="AR425" s="77">
        <f>'3.ВС'!AR434+'3.ВС'!AR441</f>
        <v>0</v>
      </c>
      <c r="AS425" s="77">
        <f>'3.ВС'!AS434+'3.ВС'!AS441</f>
        <v>0</v>
      </c>
      <c r="AT425" s="77">
        <f>'3.ВС'!AT434+'3.ВС'!AT441</f>
        <v>0</v>
      </c>
      <c r="AU425" s="77">
        <f>'3.ВС'!AU434+'3.ВС'!AU441</f>
        <v>0</v>
      </c>
      <c r="AV425" s="77">
        <f>'3.ВС'!AV434+'3.ВС'!AV441</f>
        <v>0</v>
      </c>
      <c r="AW425" s="77">
        <f>'3.ВС'!AW434+'3.ВС'!AW441</f>
        <v>0</v>
      </c>
      <c r="AX425" s="77">
        <f>'3.ВС'!AX434+'3.ВС'!AX441</f>
        <v>267600</v>
      </c>
      <c r="AY425" s="77">
        <f>'3.ВС'!AY434+'3.ВС'!AY441</f>
        <v>267600</v>
      </c>
      <c r="AZ425" s="77">
        <f>'3.ВС'!AZ434+'3.ВС'!AZ441</f>
        <v>0</v>
      </c>
      <c r="BA425" s="77">
        <f>'3.ВС'!BA434+'3.ВС'!BA441</f>
        <v>0</v>
      </c>
      <c r="BB425" s="103">
        <v>0</v>
      </c>
      <c r="BC425" s="103">
        <v>0</v>
      </c>
    </row>
    <row r="426" spans="1:55" s="11" customFormat="1" ht="120" x14ac:dyDescent="0.25">
      <c r="A426" s="148" t="s">
        <v>615</v>
      </c>
      <c r="B426" s="12">
        <v>52</v>
      </c>
      <c r="C426" s="12">
        <v>0</v>
      </c>
      <c r="D426" s="63" t="s">
        <v>421</v>
      </c>
      <c r="E426" s="12">
        <v>852</v>
      </c>
      <c r="F426" s="63"/>
      <c r="G426" s="63"/>
      <c r="H426" s="63" t="s">
        <v>827</v>
      </c>
      <c r="I426" s="63"/>
      <c r="J426" s="77">
        <f t="shared" ref="J426:AT427" si="244">J427</f>
        <v>47000</v>
      </c>
      <c r="K426" s="77">
        <f t="shared" si="244"/>
        <v>47000</v>
      </c>
      <c r="L426" s="77">
        <f t="shared" si="244"/>
        <v>0</v>
      </c>
      <c r="M426" s="77">
        <f t="shared" si="244"/>
        <v>0</v>
      </c>
      <c r="N426" s="77">
        <f t="shared" si="244"/>
        <v>0</v>
      </c>
      <c r="O426" s="77">
        <f t="shared" si="244"/>
        <v>0</v>
      </c>
      <c r="P426" s="77">
        <f t="shared" si="244"/>
        <v>0</v>
      </c>
      <c r="Q426" s="77">
        <f t="shared" si="244"/>
        <v>0</v>
      </c>
      <c r="R426" s="77">
        <f t="shared" si="244"/>
        <v>47000</v>
      </c>
      <c r="S426" s="77">
        <f t="shared" si="244"/>
        <v>47000</v>
      </c>
      <c r="T426" s="77">
        <f t="shared" si="244"/>
        <v>0</v>
      </c>
      <c r="U426" s="77">
        <f t="shared" si="244"/>
        <v>0</v>
      </c>
      <c r="V426" s="77">
        <f t="shared" si="244"/>
        <v>-4000</v>
      </c>
      <c r="W426" s="77">
        <f t="shared" si="244"/>
        <v>-4000</v>
      </c>
      <c r="X426" s="77">
        <f t="shared" si="244"/>
        <v>0</v>
      </c>
      <c r="Y426" s="77">
        <f t="shared" si="244"/>
        <v>0</v>
      </c>
      <c r="Z426" s="77">
        <f t="shared" si="244"/>
        <v>43000</v>
      </c>
      <c r="AA426" s="77">
        <f t="shared" si="244"/>
        <v>43000</v>
      </c>
      <c r="AB426" s="77">
        <f t="shared" si="244"/>
        <v>0</v>
      </c>
      <c r="AC426" s="77">
        <f t="shared" si="244"/>
        <v>0</v>
      </c>
      <c r="AD426" s="77">
        <f t="shared" si="244"/>
        <v>58000</v>
      </c>
      <c r="AE426" s="77">
        <f t="shared" si="244"/>
        <v>58000</v>
      </c>
      <c r="AF426" s="77">
        <f t="shared" si="244"/>
        <v>0</v>
      </c>
      <c r="AG426" s="77">
        <f t="shared" si="244"/>
        <v>0</v>
      </c>
      <c r="AH426" s="77">
        <f t="shared" si="244"/>
        <v>0</v>
      </c>
      <c r="AI426" s="77">
        <f t="shared" si="244"/>
        <v>0</v>
      </c>
      <c r="AJ426" s="77">
        <f t="shared" si="244"/>
        <v>0</v>
      </c>
      <c r="AK426" s="77">
        <f t="shared" si="244"/>
        <v>0</v>
      </c>
      <c r="AL426" s="77">
        <f t="shared" si="244"/>
        <v>58000</v>
      </c>
      <c r="AM426" s="77">
        <f t="shared" si="244"/>
        <v>58000</v>
      </c>
      <c r="AN426" s="77">
        <f t="shared" si="244"/>
        <v>0</v>
      </c>
      <c r="AO426" s="77">
        <f t="shared" si="244"/>
        <v>0</v>
      </c>
      <c r="AP426" s="77">
        <f t="shared" si="244"/>
        <v>58000</v>
      </c>
      <c r="AQ426" s="77">
        <f t="shared" si="244"/>
        <v>58000</v>
      </c>
      <c r="AR426" s="77">
        <f t="shared" si="244"/>
        <v>0</v>
      </c>
      <c r="AS426" s="77">
        <f t="shared" si="244"/>
        <v>0</v>
      </c>
      <c r="AT426" s="77">
        <f t="shared" si="244"/>
        <v>0</v>
      </c>
      <c r="AU426" s="77">
        <f t="shared" ref="AT426:BA427" si="245">AU427</f>
        <v>0</v>
      </c>
      <c r="AV426" s="77">
        <f t="shared" si="245"/>
        <v>0</v>
      </c>
      <c r="AW426" s="77">
        <f t="shared" si="245"/>
        <v>0</v>
      </c>
      <c r="AX426" s="77">
        <f t="shared" si="245"/>
        <v>58000</v>
      </c>
      <c r="AY426" s="77">
        <f t="shared" si="245"/>
        <v>58000</v>
      </c>
      <c r="AZ426" s="77">
        <f t="shared" si="245"/>
        <v>0</v>
      </c>
      <c r="BA426" s="77">
        <f t="shared" si="245"/>
        <v>0</v>
      </c>
      <c r="BB426" s="103">
        <v>0</v>
      </c>
      <c r="BC426" s="103">
        <v>0</v>
      </c>
    </row>
    <row r="427" spans="1:55" s="11" customFormat="1" ht="30" x14ac:dyDescent="0.25">
      <c r="A427" s="27" t="s">
        <v>337</v>
      </c>
      <c r="B427" s="12">
        <v>52</v>
      </c>
      <c r="C427" s="12">
        <v>0</v>
      </c>
      <c r="D427" s="63" t="s">
        <v>421</v>
      </c>
      <c r="E427" s="12">
        <v>852</v>
      </c>
      <c r="F427" s="62" t="s">
        <v>406</v>
      </c>
      <c r="G427" s="62" t="s">
        <v>530</v>
      </c>
      <c r="H427" s="63" t="s">
        <v>827</v>
      </c>
      <c r="I427" s="63" t="s">
        <v>338</v>
      </c>
      <c r="J427" s="77">
        <f t="shared" si="244"/>
        <v>47000</v>
      </c>
      <c r="K427" s="77">
        <f t="shared" si="244"/>
        <v>47000</v>
      </c>
      <c r="L427" s="77">
        <f t="shared" si="244"/>
        <v>0</v>
      </c>
      <c r="M427" s="77">
        <f t="shared" si="244"/>
        <v>0</v>
      </c>
      <c r="N427" s="77">
        <f t="shared" si="244"/>
        <v>0</v>
      </c>
      <c r="O427" s="77">
        <f t="shared" si="244"/>
        <v>0</v>
      </c>
      <c r="P427" s="77">
        <f t="shared" si="244"/>
        <v>0</v>
      </c>
      <c r="Q427" s="77">
        <f t="shared" si="244"/>
        <v>0</v>
      </c>
      <c r="R427" s="77">
        <f t="shared" si="244"/>
        <v>47000</v>
      </c>
      <c r="S427" s="77">
        <f t="shared" si="244"/>
        <v>47000</v>
      </c>
      <c r="T427" s="77">
        <f t="shared" si="244"/>
        <v>0</v>
      </c>
      <c r="U427" s="77">
        <f t="shared" si="244"/>
        <v>0</v>
      </c>
      <c r="V427" s="77">
        <f t="shared" si="244"/>
        <v>-4000</v>
      </c>
      <c r="W427" s="77">
        <f t="shared" si="244"/>
        <v>-4000</v>
      </c>
      <c r="X427" s="77">
        <f t="shared" si="244"/>
        <v>0</v>
      </c>
      <c r="Y427" s="77">
        <f t="shared" si="244"/>
        <v>0</v>
      </c>
      <c r="Z427" s="77">
        <f t="shared" si="244"/>
        <v>43000</v>
      </c>
      <c r="AA427" s="77">
        <f t="shared" si="244"/>
        <v>43000</v>
      </c>
      <c r="AB427" s="77">
        <f t="shared" si="244"/>
        <v>0</v>
      </c>
      <c r="AC427" s="77">
        <f t="shared" si="244"/>
        <v>0</v>
      </c>
      <c r="AD427" s="77">
        <f t="shared" si="244"/>
        <v>58000</v>
      </c>
      <c r="AE427" s="77">
        <f t="shared" si="244"/>
        <v>58000</v>
      </c>
      <c r="AF427" s="77">
        <f t="shared" si="244"/>
        <v>0</v>
      </c>
      <c r="AG427" s="77">
        <f t="shared" si="244"/>
        <v>0</v>
      </c>
      <c r="AH427" s="77">
        <f t="shared" si="244"/>
        <v>0</v>
      </c>
      <c r="AI427" s="77">
        <f t="shared" si="244"/>
        <v>0</v>
      </c>
      <c r="AJ427" s="77">
        <f t="shared" si="244"/>
        <v>0</v>
      </c>
      <c r="AK427" s="77">
        <f t="shared" si="244"/>
        <v>0</v>
      </c>
      <c r="AL427" s="77">
        <f t="shared" si="244"/>
        <v>58000</v>
      </c>
      <c r="AM427" s="77">
        <f t="shared" si="244"/>
        <v>58000</v>
      </c>
      <c r="AN427" s="77">
        <f t="shared" si="244"/>
        <v>0</v>
      </c>
      <c r="AO427" s="77">
        <f t="shared" si="244"/>
        <v>0</v>
      </c>
      <c r="AP427" s="77">
        <f t="shared" si="244"/>
        <v>58000</v>
      </c>
      <c r="AQ427" s="77">
        <f t="shared" si="244"/>
        <v>58000</v>
      </c>
      <c r="AR427" s="77">
        <f t="shared" si="244"/>
        <v>0</v>
      </c>
      <c r="AS427" s="77">
        <f t="shared" si="244"/>
        <v>0</v>
      </c>
      <c r="AT427" s="77">
        <f t="shared" si="245"/>
        <v>0</v>
      </c>
      <c r="AU427" s="77">
        <f t="shared" si="245"/>
        <v>0</v>
      </c>
      <c r="AV427" s="77">
        <f t="shared" si="245"/>
        <v>0</v>
      </c>
      <c r="AW427" s="77">
        <f t="shared" si="245"/>
        <v>0</v>
      </c>
      <c r="AX427" s="77">
        <f t="shared" si="245"/>
        <v>58000</v>
      </c>
      <c r="AY427" s="77">
        <f t="shared" si="245"/>
        <v>58000</v>
      </c>
      <c r="AZ427" s="77">
        <f t="shared" si="245"/>
        <v>0</v>
      </c>
      <c r="BA427" s="77">
        <f t="shared" si="245"/>
        <v>0</v>
      </c>
      <c r="BB427" s="103">
        <v>0</v>
      </c>
      <c r="BC427" s="103">
        <v>0</v>
      </c>
    </row>
    <row r="428" spans="1:55" s="11" customFormat="1" ht="45" x14ac:dyDescent="0.25">
      <c r="A428" s="27" t="s">
        <v>339</v>
      </c>
      <c r="B428" s="12">
        <v>52</v>
      </c>
      <c r="C428" s="12">
        <v>0</v>
      </c>
      <c r="D428" s="63" t="s">
        <v>421</v>
      </c>
      <c r="E428" s="12">
        <v>852</v>
      </c>
      <c r="F428" s="62" t="s">
        <v>406</v>
      </c>
      <c r="G428" s="62" t="s">
        <v>530</v>
      </c>
      <c r="H428" s="63" t="s">
        <v>827</v>
      </c>
      <c r="I428" s="63" t="s">
        <v>340</v>
      </c>
      <c r="J428" s="77">
        <f>'3.ВС'!J452</f>
        <v>47000</v>
      </c>
      <c r="K428" s="77">
        <f>'3.ВС'!K452</f>
        <v>47000</v>
      </c>
      <c r="L428" s="77">
        <f>'3.ВС'!L452</f>
        <v>0</v>
      </c>
      <c r="M428" s="77">
        <f>'3.ВС'!M452</f>
        <v>0</v>
      </c>
      <c r="N428" s="77">
        <f>'3.ВС'!N452</f>
        <v>0</v>
      </c>
      <c r="O428" s="77">
        <f>'3.ВС'!O452</f>
        <v>0</v>
      </c>
      <c r="P428" s="77">
        <f>'3.ВС'!P452</f>
        <v>0</v>
      </c>
      <c r="Q428" s="77">
        <f>'3.ВС'!Q452</f>
        <v>0</v>
      </c>
      <c r="R428" s="77">
        <f>'3.ВС'!R452</f>
        <v>47000</v>
      </c>
      <c r="S428" s="77">
        <f>'3.ВС'!S452</f>
        <v>47000</v>
      </c>
      <c r="T428" s="77">
        <f>'3.ВС'!T452</f>
        <v>0</v>
      </c>
      <c r="U428" s="77">
        <f>'3.ВС'!U452</f>
        <v>0</v>
      </c>
      <c r="V428" s="77">
        <f>'3.ВС'!V452</f>
        <v>-4000</v>
      </c>
      <c r="W428" s="77">
        <f>'3.ВС'!W452</f>
        <v>-4000</v>
      </c>
      <c r="X428" s="77">
        <f>'3.ВС'!X452</f>
        <v>0</v>
      </c>
      <c r="Y428" s="77">
        <f>'3.ВС'!Y452</f>
        <v>0</v>
      </c>
      <c r="Z428" s="77">
        <f>'3.ВС'!Z452</f>
        <v>43000</v>
      </c>
      <c r="AA428" s="77">
        <f>'3.ВС'!AA452</f>
        <v>43000</v>
      </c>
      <c r="AB428" s="77">
        <f>'3.ВС'!AB452</f>
        <v>0</v>
      </c>
      <c r="AC428" s="77">
        <f>'3.ВС'!AC452</f>
        <v>0</v>
      </c>
      <c r="AD428" s="77">
        <f>'3.ВС'!AD452</f>
        <v>58000</v>
      </c>
      <c r="AE428" s="77">
        <f>'3.ВС'!AE452</f>
        <v>58000</v>
      </c>
      <c r="AF428" s="77">
        <f>'3.ВС'!AF452</f>
        <v>0</v>
      </c>
      <c r="AG428" s="77">
        <f>'3.ВС'!AG452</f>
        <v>0</v>
      </c>
      <c r="AH428" s="77">
        <f>'3.ВС'!AH452</f>
        <v>0</v>
      </c>
      <c r="AI428" s="77">
        <f>'3.ВС'!AI452</f>
        <v>0</v>
      </c>
      <c r="AJ428" s="77">
        <f>'3.ВС'!AJ452</f>
        <v>0</v>
      </c>
      <c r="AK428" s="77">
        <f>'3.ВС'!AK452</f>
        <v>0</v>
      </c>
      <c r="AL428" s="77">
        <f>'3.ВС'!AL452</f>
        <v>58000</v>
      </c>
      <c r="AM428" s="77">
        <f>'3.ВС'!AM452</f>
        <v>58000</v>
      </c>
      <c r="AN428" s="77">
        <f>'3.ВС'!AN452</f>
        <v>0</v>
      </c>
      <c r="AO428" s="77">
        <f>'3.ВС'!AO452</f>
        <v>0</v>
      </c>
      <c r="AP428" s="77">
        <f>'3.ВС'!AP452</f>
        <v>58000</v>
      </c>
      <c r="AQ428" s="77">
        <f>'3.ВС'!AQ452</f>
        <v>58000</v>
      </c>
      <c r="AR428" s="77">
        <f>'3.ВС'!AR452</f>
        <v>0</v>
      </c>
      <c r="AS428" s="77">
        <f>'3.ВС'!AS452</f>
        <v>0</v>
      </c>
      <c r="AT428" s="77">
        <f>'3.ВС'!AT452</f>
        <v>0</v>
      </c>
      <c r="AU428" s="77">
        <f>'3.ВС'!AU452</f>
        <v>0</v>
      </c>
      <c r="AV428" s="77">
        <f>'3.ВС'!AV452</f>
        <v>0</v>
      </c>
      <c r="AW428" s="77">
        <f>'3.ВС'!AW452</f>
        <v>0</v>
      </c>
      <c r="AX428" s="77">
        <f>'3.ВС'!AX452</f>
        <v>58000</v>
      </c>
      <c r="AY428" s="77">
        <f>'3.ВС'!AY452</f>
        <v>58000</v>
      </c>
      <c r="AZ428" s="77">
        <f>'3.ВС'!AZ452</f>
        <v>0</v>
      </c>
      <c r="BA428" s="77">
        <f>'3.ВС'!BA452</f>
        <v>0</v>
      </c>
      <c r="BB428" s="103">
        <v>0</v>
      </c>
      <c r="BC428" s="103">
        <v>0</v>
      </c>
    </row>
    <row r="429" spans="1:55" s="11" customFormat="1" ht="90" x14ac:dyDescent="0.25">
      <c r="A429" s="27" t="s">
        <v>609</v>
      </c>
      <c r="B429" s="12">
        <v>52</v>
      </c>
      <c r="C429" s="12">
        <v>0</v>
      </c>
      <c r="D429" s="63" t="s">
        <v>421</v>
      </c>
      <c r="E429" s="12">
        <v>852</v>
      </c>
      <c r="F429" s="63" t="s">
        <v>406</v>
      </c>
      <c r="G429" s="63" t="s">
        <v>330</v>
      </c>
      <c r="H429" s="63" t="s">
        <v>828</v>
      </c>
      <c r="I429" s="63"/>
      <c r="J429" s="77">
        <f t="shared" ref="J429:BA429" si="246">J430</f>
        <v>7546540</v>
      </c>
      <c r="K429" s="77">
        <f t="shared" si="246"/>
        <v>7546540</v>
      </c>
      <c r="L429" s="77">
        <f t="shared" si="246"/>
        <v>0</v>
      </c>
      <c r="M429" s="77">
        <f t="shared" si="246"/>
        <v>0</v>
      </c>
      <c r="N429" s="77">
        <f t="shared" si="246"/>
        <v>0</v>
      </c>
      <c r="O429" s="77">
        <f t="shared" si="246"/>
        <v>0</v>
      </c>
      <c r="P429" s="77">
        <f t="shared" si="246"/>
        <v>0</v>
      </c>
      <c r="Q429" s="77">
        <f t="shared" si="246"/>
        <v>0</v>
      </c>
      <c r="R429" s="77">
        <f t="shared" si="246"/>
        <v>7546540</v>
      </c>
      <c r="S429" s="77">
        <f t="shared" si="246"/>
        <v>7546540</v>
      </c>
      <c r="T429" s="77">
        <f t="shared" si="246"/>
        <v>0</v>
      </c>
      <c r="U429" s="77">
        <f t="shared" si="246"/>
        <v>0</v>
      </c>
      <c r="V429" s="77">
        <f t="shared" si="246"/>
        <v>-2491600</v>
      </c>
      <c r="W429" s="77">
        <f t="shared" si="246"/>
        <v>-2491600</v>
      </c>
      <c r="X429" s="77">
        <f t="shared" si="246"/>
        <v>0</v>
      </c>
      <c r="Y429" s="77">
        <f t="shared" si="246"/>
        <v>0</v>
      </c>
      <c r="Z429" s="77">
        <f t="shared" si="246"/>
        <v>5054940</v>
      </c>
      <c r="AA429" s="77">
        <f t="shared" si="246"/>
        <v>5054940</v>
      </c>
      <c r="AB429" s="77">
        <f t="shared" si="246"/>
        <v>0</v>
      </c>
      <c r="AC429" s="77">
        <f t="shared" si="246"/>
        <v>0</v>
      </c>
      <c r="AD429" s="77">
        <f t="shared" si="246"/>
        <v>8988740</v>
      </c>
      <c r="AE429" s="77">
        <f t="shared" si="246"/>
        <v>8988740</v>
      </c>
      <c r="AF429" s="77">
        <f t="shared" si="246"/>
        <v>0</v>
      </c>
      <c r="AG429" s="77">
        <f t="shared" si="246"/>
        <v>0</v>
      </c>
      <c r="AH429" s="77">
        <f t="shared" si="246"/>
        <v>0</v>
      </c>
      <c r="AI429" s="77">
        <f t="shared" si="246"/>
        <v>0</v>
      </c>
      <c r="AJ429" s="77">
        <f t="shared" si="246"/>
        <v>0</v>
      </c>
      <c r="AK429" s="77">
        <f t="shared" si="246"/>
        <v>0</v>
      </c>
      <c r="AL429" s="77">
        <f t="shared" si="246"/>
        <v>8988740</v>
      </c>
      <c r="AM429" s="77">
        <f t="shared" si="246"/>
        <v>8988740</v>
      </c>
      <c r="AN429" s="77">
        <f t="shared" si="246"/>
        <v>0</v>
      </c>
      <c r="AO429" s="77">
        <f t="shared" si="246"/>
        <v>0</v>
      </c>
      <c r="AP429" s="77">
        <f t="shared" si="246"/>
        <v>10340240</v>
      </c>
      <c r="AQ429" s="77">
        <f t="shared" si="246"/>
        <v>10340240</v>
      </c>
      <c r="AR429" s="77">
        <f t="shared" si="246"/>
        <v>0</v>
      </c>
      <c r="AS429" s="77">
        <f t="shared" si="246"/>
        <v>0</v>
      </c>
      <c r="AT429" s="77">
        <f t="shared" si="246"/>
        <v>0</v>
      </c>
      <c r="AU429" s="77">
        <f t="shared" si="246"/>
        <v>0</v>
      </c>
      <c r="AV429" s="77">
        <f t="shared" si="246"/>
        <v>0</v>
      </c>
      <c r="AW429" s="77">
        <f t="shared" si="246"/>
        <v>0</v>
      </c>
      <c r="AX429" s="77">
        <f t="shared" si="246"/>
        <v>10340240</v>
      </c>
      <c r="AY429" s="77">
        <f t="shared" si="246"/>
        <v>10340240</v>
      </c>
      <c r="AZ429" s="77">
        <f t="shared" si="246"/>
        <v>0</v>
      </c>
      <c r="BA429" s="77">
        <f t="shared" si="246"/>
        <v>0</v>
      </c>
      <c r="BB429" s="103">
        <v>0</v>
      </c>
      <c r="BC429" s="103">
        <v>0</v>
      </c>
    </row>
    <row r="430" spans="1:55" s="11" customFormat="1" ht="30" x14ac:dyDescent="0.25">
      <c r="A430" s="15" t="s">
        <v>356</v>
      </c>
      <c r="B430" s="12">
        <v>52</v>
      </c>
      <c r="C430" s="12">
        <v>0</v>
      </c>
      <c r="D430" s="63" t="s">
        <v>421</v>
      </c>
      <c r="E430" s="12">
        <v>852</v>
      </c>
      <c r="F430" s="63" t="s">
        <v>406</v>
      </c>
      <c r="G430" s="63" t="s">
        <v>330</v>
      </c>
      <c r="H430" s="63" t="s">
        <v>828</v>
      </c>
      <c r="I430" s="63" t="s">
        <v>357</v>
      </c>
      <c r="J430" s="77">
        <f t="shared" ref="J430:BA430" si="247">J431+J432</f>
        <v>7546540</v>
      </c>
      <c r="K430" s="77">
        <f t="shared" si="247"/>
        <v>7546540</v>
      </c>
      <c r="L430" s="77">
        <f t="shared" si="247"/>
        <v>0</v>
      </c>
      <c r="M430" s="77">
        <f t="shared" si="247"/>
        <v>0</v>
      </c>
      <c r="N430" s="77">
        <f t="shared" si="247"/>
        <v>0</v>
      </c>
      <c r="O430" s="77">
        <f t="shared" si="247"/>
        <v>0</v>
      </c>
      <c r="P430" s="77">
        <f t="shared" si="247"/>
        <v>0</v>
      </c>
      <c r="Q430" s="77">
        <f t="shared" si="247"/>
        <v>0</v>
      </c>
      <c r="R430" s="77">
        <f t="shared" si="247"/>
        <v>7546540</v>
      </c>
      <c r="S430" s="77">
        <f t="shared" si="247"/>
        <v>7546540</v>
      </c>
      <c r="T430" s="77">
        <f t="shared" si="247"/>
        <v>0</v>
      </c>
      <c r="U430" s="77">
        <f t="shared" si="247"/>
        <v>0</v>
      </c>
      <c r="V430" s="77">
        <f t="shared" si="247"/>
        <v>-2491600</v>
      </c>
      <c r="W430" s="77">
        <f t="shared" si="247"/>
        <v>-2491600</v>
      </c>
      <c r="X430" s="77">
        <f t="shared" si="247"/>
        <v>0</v>
      </c>
      <c r="Y430" s="77">
        <f t="shared" si="247"/>
        <v>0</v>
      </c>
      <c r="Z430" s="77">
        <f t="shared" si="247"/>
        <v>5054940</v>
      </c>
      <c r="AA430" s="77">
        <f t="shared" si="247"/>
        <v>5054940</v>
      </c>
      <c r="AB430" s="77">
        <f t="shared" si="247"/>
        <v>0</v>
      </c>
      <c r="AC430" s="77">
        <f t="shared" si="247"/>
        <v>0</v>
      </c>
      <c r="AD430" s="77">
        <f t="shared" si="247"/>
        <v>8988740</v>
      </c>
      <c r="AE430" s="77">
        <f t="shared" si="247"/>
        <v>8988740</v>
      </c>
      <c r="AF430" s="77">
        <f t="shared" si="247"/>
        <v>0</v>
      </c>
      <c r="AG430" s="77">
        <f t="shared" si="247"/>
        <v>0</v>
      </c>
      <c r="AH430" s="77">
        <f t="shared" si="247"/>
        <v>0</v>
      </c>
      <c r="AI430" s="77">
        <f t="shared" si="247"/>
        <v>0</v>
      </c>
      <c r="AJ430" s="77">
        <f t="shared" si="247"/>
        <v>0</v>
      </c>
      <c r="AK430" s="77">
        <f t="shared" si="247"/>
        <v>0</v>
      </c>
      <c r="AL430" s="77">
        <f t="shared" si="247"/>
        <v>8988740</v>
      </c>
      <c r="AM430" s="77">
        <f t="shared" si="247"/>
        <v>8988740</v>
      </c>
      <c r="AN430" s="77">
        <f t="shared" si="247"/>
        <v>0</v>
      </c>
      <c r="AO430" s="77">
        <f t="shared" si="247"/>
        <v>0</v>
      </c>
      <c r="AP430" s="77">
        <f t="shared" si="247"/>
        <v>10340240</v>
      </c>
      <c r="AQ430" s="77">
        <f t="shared" si="247"/>
        <v>10340240</v>
      </c>
      <c r="AR430" s="77">
        <f t="shared" si="247"/>
        <v>0</v>
      </c>
      <c r="AS430" s="77">
        <f t="shared" si="247"/>
        <v>0</v>
      </c>
      <c r="AT430" s="77">
        <f t="shared" si="247"/>
        <v>0</v>
      </c>
      <c r="AU430" s="77">
        <f t="shared" si="247"/>
        <v>0</v>
      </c>
      <c r="AV430" s="77">
        <f t="shared" si="247"/>
        <v>0</v>
      </c>
      <c r="AW430" s="77">
        <f t="shared" si="247"/>
        <v>0</v>
      </c>
      <c r="AX430" s="77">
        <f t="shared" si="247"/>
        <v>10340240</v>
      </c>
      <c r="AY430" s="77">
        <f t="shared" si="247"/>
        <v>10340240</v>
      </c>
      <c r="AZ430" s="77">
        <f t="shared" si="247"/>
        <v>0</v>
      </c>
      <c r="BA430" s="77">
        <f t="shared" si="247"/>
        <v>0</v>
      </c>
      <c r="BB430" s="103">
        <v>0</v>
      </c>
      <c r="BC430" s="103">
        <v>0</v>
      </c>
    </row>
    <row r="431" spans="1:55" s="11" customFormat="1" ht="30" x14ac:dyDescent="0.25">
      <c r="A431" s="15" t="s">
        <v>611</v>
      </c>
      <c r="B431" s="12">
        <v>52</v>
      </c>
      <c r="C431" s="12">
        <v>0</v>
      </c>
      <c r="D431" s="63" t="s">
        <v>421</v>
      </c>
      <c r="E431" s="12">
        <v>852</v>
      </c>
      <c r="F431" s="63" t="s">
        <v>406</v>
      </c>
      <c r="G431" s="63" t="s">
        <v>330</v>
      </c>
      <c r="H431" s="63" t="s">
        <v>828</v>
      </c>
      <c r="I431" s="63" t="s">
        <v>612</v>
      </c>
      <c r="J431" s="77">
        <f>'3.ВС'!J444</f>
        <v>5587309</v>
      </c>
      <c r="K431" s="77">
        <f>'3.ВС'!K444</f>
        <v>5587309</v>
      </c>
      <c r="L431" s="77">
        <f>'3.ВС'!L444</f>
        <v>0</v>
      </c>
      <c r="M431" s="77">
        <f>'3.ВС'!M444</f>
        <v>0</v>
      </c>
      <c r="N431" s="77">
        <f>'3.ВС'!N444</f>
        <v>0</v>
      </c>
      <c r="O431" s="77">
        <f>'3.ВС'!O444</f>
        <v>0</v>
      </c>
      <c r="P431" s="77">
        <f>'3.ВС'!P444</f>
        <v>0</v>
      </c>
      <c r="Q431" s="77">
        <f>'3.ВС'!Q444</f>
        <v>0</v>
      </c>
      <c r="R431" s="77">
        <f>'3.ВС'!R444</f>
        <v>5587309</v>
      </c>
      <c r="S431" s="77">
        <f>'3.ВС'!S444</f>
        <v>5587309</v>
      </c>
      <c r="T431" s="77">
        <f>'3.ВС'!T444</f>
        <v>0</v>
      </c>
      <c r="U431" s="77">
        <f>'3.ВС'!U444</f>
        <v>0</v>
      </c>
      <c r="V431" s="77">
        <f>'3.ВС'!V444</f>
        <v>-2065812</v>
      </c>
      <c r="W431" s="77">
        <f>'3.ВС'!W444</f>
        <v>-2065812</v>
      </c>
      <c r="X431" s="77">
        <f>'3.ВС'!X444</f>
        <v>0</v>
      </c>
      <c r="Y431" s="77">
        <f>'3.ВС'!Y444</f>
        <v>0</v>
      </c>
      <c r="Z431" s="77">
        <f>'3.ВС'!Z444</f>
        <v>3521497</v>
      </c>
      <c r="AA431" s="77">
        <f>'3.ВС'!AA444</f>
        <v>3521497</v>
      </c>
      <c r="AB431" s="77">
        <f>'3.ВС'!AB444</f>
        <v>0</v>
      </c>
      <c r="AC431" s="77">
        <f>'3.ВС'!AC444</f>
        <v>0</v>
      </c>
      <c r="AD431" s="77">
        <f>'3.ВС'!AD444</f>
        <v>6559334</v>
      </c>
      <c r="AE431" s="77">
        <f>'3.ВС'!AE444</f>
        <v>6559334</v>
      </c>
      <c r="AF431" s="77">
        <f>'3.ВС'!AF444</f>
        <v>0</v>
      </c>
      <c r="AG431" s="77">
        <f>'3.ВС'!AG444</f>
        <v>0</v>
      </c>
      <c r="AH431" s="77">
        <f>'3.ВС'!AH444</f>
        <v>0</v>
      </c>
      <c r="AI431" s="77">
        <f>'3.ВС'!AI444</f>
        <v>0</v>
      </c>
      <c r="AJ431" s="77">
        <f>'3.ВС'!AJ444</f>
        <v>0</v>
      </c>
      <c r="AK431" s="77">
        <f>'3.ВС'!AK444</f>
        <v>0</v>
      </c>
      <c r="AL431" s="77">
        <f>'3.ВС'!AL444</f>
        <v>6559334</v>
      </c>
      <c r="AM431" s="77">
        <f>'3.ВС'!AM444</f>
        <v>6559334</v>
      </c>
      <c r="AN431" s="77">
        <f>'3.ВС'!AN444</f>
        <v>0</v>
      </c>
      <c r="AO431" s="77">
        <f>'3.ВС'!AO444</f>
        <v>0</v>
      </c>
      <c r="AP431" s="77">
        <f>'3.ВС'!AP444</f>
        <v>7573566</v>
      </c>
      <c r="AQ431" s="77">
        <f>'3.ВС'!AQ444</f>
        <v>7573566</v>
      </c>
      <c r="AR431" s="77">
        <f>'3.ВС'!AR444</f>
        <v>0</v>
      </c>
      <c r="AS431" s="77">
        <f>'3.ВС'!AS444</f>
        <v>0</v>
      </c>
      <c r="AT431" s="77">
        <f>'3.ВС'!AT444</f>
        <v>0</v>
      </c>
      <c r="AU431" s="77">
        <f>'3.ВС'!AU444</f>
        <v>0</v>
      </c>
      <c r="AV431" s="77">
        <f>'3.ВС'!AV444</f>
        <v>0</v>
      </c>
      <c r="AW431" s="77">
        <f>'3.ВС'!AW444</f>
        <v>0</v>
      </c>
      <c r="AX431" s="77">
        <f>'3.ВС'!AX444</f>
        <v>7573566</v>
      </c>
      <c r="AY431" s="77">
        <f>'3.ВС'!AY444</f>
        <v>7573566</v>
      </c>
      <c r="AZ431" s="77">
        <f>'3.ВС'!AZ444</f>
        <v>0</v>
      </c>
      <c r="BA431" s="77">
        <f>'3.ВС'!BA444</f>
        <v>0</v>
      </c>
      <c r="BB431" s="103">
        <v>0</v>
      </c>
      <c r="BC431" s="103">
        <v>0</v>
      </c>
    </row>
    <row r="432" spans="1:55" s="11" customFormat="1" ht="30" x14ac:dyDescent="0.25">
      <c r="A432" s="15" t="s">
        <v>358</v>
      </c>
      <c r="B432" s="12">
        <v>52</v>
      </c>
      <c r="C432" s="12">
        <v>0</v>
      </c>
      <c r="D432" s="63" t="s">
        <v>421</v>
      </c>
      <c r="E432" s="12">
        <v>852</v>
      </c>
      <c r="F432" s="63" t="s">
        <v>406</v>
      </c>
      <c r="G432" s="63" t="s">
        <v>401</v>
      </c>
      <c r="H432" s="63" t="s">
        <v>828</v>
      </c>
      <c r="I432" s="63" t="s">
        <v>359</v>
      </c>
      <c r="J432" s="77">
        <f>'3.ВС'!J445</f>
        <v>1959231</v>
      </c>
      <c r="K432" s="77">
        <f>'3.ВС'!K445</f>
        <v>1959231</v>
      </c>
      <c r="L432" s="77">
        <f>'3.ВС'!L445</f>
        <v>0</v>
      </c>
      <c r="M432" s="77">
        <f>'3.ВС'!M445</f>
        <v>0</v>
      </c>
      <c r="N432" s="77">
        <f>'3.ВС'!N445</f>
        <v>0</v>
      </c>
      <c r="O432" s="77">
        <f>'3.ВС'!O445</f>
        <v>0</v>
      </c>
      <c r="P432" s="77">
        <f>'3.ВС'!P445</f>
        <v>0</v>
      </c>
      <c r="Q432" s="77">
        <f>'3.ВС'!Q445</f>
        <v>0</v>
      </c>
      <c r="R432" s="77">
        <f>'3.ВС'!R445</f>
        <v>1959231</v>
      </c>
      <c r="S432" s="77">
        <f>'3.ВС'!S445</f>
        <v>1959231</v>
      </c>
      <c r="T432" s="77">
        <f>'3.ВС'!T445</f>
        <v>0</v>
      </c>
      <c r="U432" s="77">
        <f>'3.ВС'!U445</f>
        <v>0</v>
      </c>
      <c r="V432" s="77">
        <f>'3.ВС'!V445</f>
        <v>-425788</v>
      </c>
      <c r="W432" s="77">
        <f>'3.ВС'!W445</f>
        <v>-425788</v>
      </c>
      <c r="X432" s="77">
        <f>'3.ВС'!X445</f>
        <v>0</v>
      </c>
      <c r="Y432" s="77">
        <f>'3.ВС'!Y445</f>
        <v>0</v>
      </c>
      <c r="Z432" s="77">
        <f>'3.ВС'!Z445</f>
        <v>1533443</v>
      </c>
      <c r="AA432" s="77">
        <f>'3.ВС'!AA445</f>
        <v>1533443</v>
      </c>
      <c r="AB432" s="77">
        <f>'3.ВС'!AB445</f>
        <v>0</v>
      </c>
      <c r="AC432" s="77">
        <f>'3.ВС'!AC445</f>
        <v>0</v>
      </c>
      <c r="AD432" s="77">
        <f>'3.ВС'!AD445</f>
        <v>2429406</v>
      </c>
      <c r="AE432" s="77">
        <f>'3.ВС'!AE445</f>
        <v>2429406</v>
      </c>
      <c r="AF432" s="77">
        <f>'3.ВС'!AF445</f>
        <v>0</v>
      </c>
      <c r="AG432" s="77">
        <f>'3.ВС'!AG445</f>
        <v>0</v>
      </c>
      <c r="AH432" s="77">
        <f>'3.ВС'!AH445</f>
        <v>0</v>
      </c>
      <c r="AI432" s="77">
        <f>'3.ВС'!AI445</f>
        <v>0</v>
      </c>
      <c r="AJ432" s="77">
        <f>'3.ВС'!AJ445</f>
        <v>0</v>
      </c>
      <c r="AK432" s="77">
        <f>'3.ВС'!AK445</f>
        <v>0</v>
      </c>
      <c r="AL432" s="77">
        <f>'3.ВС'!AL445</f>
        <v>2429406</v>
      </c>
      <c r="AM432" s="77">
        <f>'3.ВС'!AM445</f>
        <v>2429406</v>
      </c>
      <c r="AN432" s="77">
        <f>'3.ВС'!AN445</f>
        <v>0</v>
      </c>
      <c r="AO432" s="77">
        <f>'3.ВС'!AO445</f>
        <v>0</v>
      </c>
      <c r="AP432" s="77">
        <f>'3.ВС'!AP445</f>
        <v>2766674</v>
      </c>
      <c r="AQ432" s="77">
        <f>'3.ВС'!AQ445</f>
        <v>2766674</v>
      </c>
      <c r="AR432" s="77">
        <f>'3.ВС'!AR445</f>
        <v>0</v>
      </c>
      <c r="AS432" s="77">
        <f>'3.ВС'!AS445</f>
        <v>0</v>
      </c>
      <c r="AT432" s="77">
        <f>'3.ВС'!AT445</f>
        <v>0</v>
      </c>
      <c r="AU432" s="77">
        <f>'3.ВС'!AU445</f>
        <v>0</v>
      </c>
      <c r="AV432" s="77">
        <f>'3.ВС'!AV445</f>
        <v>0</v>
      </c>
      <c r="AW432" s="77">
        <f>'3.ВС'!AW445</f>
        <v>0</v>
      </c>
      <c r="AX432" s="77">
        <f>'3.ВС'!AX445</f>
        <v>2766674</v>
      </c>
      <c r="AY432" s="77">
        <f>'3.ВС'!AY445</f>
        <v>2766674</v>
      </c>
      <c r="AZ432" s="77">
        <f>'3.ВС'!AZ445</f>
        <v>0</v>
      </c>
      <c r="BA432" s="77">
        <f>'3.ВС'!BA445</f>
        <v>0</v>
      </c>
      <c r="BB432" s="103">
        <v>0</v>
      </c>
      <c r="BC432" s="103">
        <v>0</v>
      </c>
    </row>
    <row r="433" spans="1:55" s="11" customFormat="1" ht="45" hidden="1" x14ac:dyDescent="0.25">
      <c r="A433" s="148" t="s">
        <v>613</v>
      </c>
      <c r="B433" s="12">
        <v>52</v>
      </c>
      <c r="C433" s="12">
        <v>0</v>
      </c>
      <c r="D433" s="63" t="s">
        <v>421</v>
      </c>
      <c r="E433" s="12">
        <v>852</v>
      </c>
      <c r="F433" s="63" t="s">
        <v>406</v>
      </c>
      <c r="G433" s="63" t="s">
        <v>330</v>
      </c>
      <c r="H433" s="63" t="s">
        <v>829</v>
      </c>
      <c r="I433" s="63"/>
      <c r="J433" s="77">
        <f t="shared" ref="J433:AT434" si="248">J434</f>
        <v>0</v>
      </c>
      <c r="K433" s="77">
        <f t="shared" si="248"/>
        <v>0</v>
      </c>
      <c r="L433" s="77">
        <f t="shared" si="248"/>
        <v>0</v>
      </c>
      <c r="M433" s="77">
        <f t="shared" si="248"/>
        <v>0</v>
      </c>
      <c r="N433" s="77">
        <f t="shared" si="248"/>
        <v>0</v>
      </c>
      <c r="O433" s="77">
        <f t="shared" si="248"/>
        <v>0</v>
      </c>
      <c r="P433" s="77">
        <f t="shared" si="248"/>
        <v>0</v>
      </c>
      <c r="Q433" s="77">
        <f t="shared" si="248"/>
        <v>0</v>
      </c>
      <c r="R433" s="77">
        <f t="shared" si="248"/>
        <v>0</v>
      </c>
      <c r="S433" s="77">
        <f t="shared" si="248"/>
        <v>0</v>
      </c>
      <c r="T433" s="77">
        <f t="shared" si="248"/>
        <v>0</v>
      </c>
      <c r="U433" s="77">
        <f t="shared" si="248"/>
        <v>0</v>
      </c>
      <c r="V433" s="77">
        <f t="shared" si="248"/>
        <v>0</v>
      </c>
      <c r="W433" s="77">
        <f t="shared" si="248"/>
        <v>0</v>
      </c>
      <c r="X433" s="77">
        <f t="shared" si="248"/>
        <v>0</v>
      </c>
      <c r="Y433" s="77">
        <f t="shared" si="248"/>
        <v>0</v>
      </c>
      <c r="Z433" s="77">
        <f t="shared" si="248"/>
        <v>0</v>
      </c>
      <c r="AA433" s="77">
        <f t="shared" si="248"/>
        <v>0</v>
      </c>
      <c r="AB433" s="77">
        <f t="shared" si="248"/>
        <v>0</v>
      </c>
      <c r="AC433" s="77">
        <f t="shared" si="248"/>
        <v>0</v>
      </c>
      <c r="AD433" s="77">
        <f t="shared" si="248"/>
        <v>0</v>
      </c>
      <c r="AE433" s="77">
        <f t="shared" si="248"/>
        <v>0</v>
      </c>
      <c r="AF433" s="77">
        <f t="shared" si="248"/>
        <v>0</v>
      </c>
      <c r="AG433" s="77">
        <f t="shared" si="248"/>
        <v>0</v>
      </c>
      <c r="AH433" s="77">
        <f t="shared" si="248"/>
        <v>0</v>
      </c>
      <c r="AI433" s="77">
        <f t="shared" si="248"/>
        <v>0</v>
      </c>
      <c r="AJ433" s="77">
        <f t="shared" si="248"/>
        <v>0</v>
      </c>
      <c r="AK433" s="77">
        <f t="shared" si="248"/>
        <v>0</v>
      </c>
      <c r="AL433" s="77">
        <f t="shared" si="248"/>
        <v>0</v>
      </c>
      <c r="AM433" s="77">
        <f t="shared" si="248"/>
        <v>0</v>
      </c>
      <c r="AN433" s="77">
        <f t="shared" si="248"/>
        <v>0</v>
      </c>
      <c r="AO433" s="77">
        <f t="shared" si="248"/>
        <v>0</v>
      </c>
      <c r="AP433" s="77">
        <f t="shared" si="248"/>
        <v>0</v>
      </c>
      <c r="AQ433" s="77">
        <f t="shared" si="248"/>
        <v>0</v>
      </c>
      <c r="AR433" s="77">
        <f t="shared" si="248"/>
        <v>0</v>
      </c>
      <c r="AS433" s="77">
        <f t="shared" si="248"/>
        <v>0</v>
      </c>
      <c r="AT433" s="77">
        <f t="shared" si="248"/>
        <v>0</v>
      </c>
      <c r="AU433" s="77">
        <f t="shared" ref="AT433:BA434" si="249">AU434</f>
        <v>0</v>
      </c>
      <c r="AV433" s="77">
        <f t="shared" si="249"/>
        <v>0</v>
      </c>
      <c r="AW433" s="77">
        <f t="shared" si="249"/>
        <v>0</v>
      </c>
      <c r="AX433" s="77">
        <f t="shared" si="249"/>
        <v>0</v>
      </c>
      <c r="AY433" s="77">
        <f t="shared" si="249"/>
        <v>0</v>
      </c>
      <c r="AZ433" s="77">
        <f t="shared" si="249"/>
        <v>0</v>
      </c>
      <c r="BA433" s="77">
        <f t="shared" si="249"/>
        <v>0</v>
      </c>
      <c r="BB433" s="103">
        <v>0</v>
      </c>
      <c r="BC433" s="103">
        <v>0</v>
      </c>
    </row>
    <row r="434" spans="1:55" s="11" customFormat="1" ht="30" hidden="1" x14ac:dyDescent="0.25">
      <c r="A434" s="15" t="s">
        <v>356</v>
      </c>
      <c r="B434" s="12">
        <v>52</v>
      </c>
      <c r="C434" s="12">
        <v>0</v>
      </c>
      <c r="D434" s="63" t="s">
        <v>421</v>
      </c>
      <c r="E434" s="12">
        <v>852</v>
      </c>
      <c r="F434" s="63" t="s">
        <v>406</v>
      </c>
      <c r="G434" s="63" t="s">
        <v>330</v>
      </c>
      <c r="H434" s="63" t="s">
        <v>829</v>
      </c>
      <c r="I434" s="63" t="s">
        <v>357</v>
      </c>
      <c r="J434" s="77">
        <f t="shared" si="248"/>
        <v>0</v>
      </c>
      <c r="K434" s="77">
        <f t="shared" si="248"/>
        <v>0</v>
      </c>
      <c r="L434" s="77">
        <f t="shared" si="248"/>
        <v>0</v>
      </c>
      <c r="M434" s="77">
        <f t="shared" si="248"/>
        <v>0</v>
      </c>
      <c r="N434" s="77">
        <f t="shared" si="248"/>
        <v>0</v>
      </c>
      <c r="O434" s="77">
        <f t="shared" si="248"/>
        <v>0</v>
      </c>
      <c r="P434" s="77">
        <f t="shared" si="248"/>
        <v>0</v>
      </c>
      <c r="Q434" s="77">
        <f t="shared" si="248"/>
        <v>0</v>
      </c>
      <c r="R434" s="77">
        <f t="shared" si="248"/>
        <v>0</v>
      </c>
      <c r="S434" s="77">
        <f t="shared" si="248"/>
        <v>0</v>
      </c>
      <c r="T434" s="77">
        <f t="shared" si="248"/>
        <v>0</v>
      </c>
      <c r="U434" s="77">
        <f t="shared" si="248"/>
        <v>0</v>
      </c>
      <c r="V434" s="77">
        <f t="shared" si="248"/>
        <v>0</v>
      </c>
      <c r="W434" s="77">
        <f t="shared" si="248"/>
        <v>0</v>
      </c>
      <c r="X434" s="77">
        <f t="shared" si="248"/>
        <v>0</v>
      </c>
      <c r="Y434" s="77">
        <f t="shared" si="248"/>
        <v>0</v>
      </c>
      <c r="Z434" s="77">
        <f t="shared" si="248"/>
        <v>0</v>
      </c>
      <c r="AA434" s="77">
        <f t="shared" si="248"/>
        <v>0</v>
      </c>
      <c r="AB434" s="77">
        <f t="shared" si="248"/>
        <v>0</v>
      </c>
      <c r="AC434" s="77">
        <f t="shared" si="248"/>
        <v>0</v>
      </c>
      <c r="AD434" s="77">
        <f t="shared" si="248"/>
        <v>0</v>
      </c>
      <c r="AE434" s="77">
        <f t="shared" si="248"/>
        <v>0</v>
      </c>
      <c r="AF434" s="77">
        <f t="shared" si="248"/>
        <v>0</v>
      </c>
      <c r="AG434" s="77">
        <f t="shared" si="248"/>
        <v>0</v>
      </c>
      <c r="AH434" s="77">
        <f t="shared" si="248"/>
        <v>0</v>
      </c>
      <c r="AI434" s="77">
        <f t="shared" si="248"/>
        <v>0</v>
      </c>
      <c r="AJ434" s="77">
        <f t="shared" si="248"/>
        <v>0</v>
      </c>
      <c r="AK434" s="77">
        <f t="shared" si="248"/>
        <v>0</v>
      </c>
      <c r="AL434" s="77">
        <f t="shared" si="248"/>
        <v>0</v>
      </c>
      <c r="AM434" s="77">
        <f t="shared" si="248"/>
        <v>0</v>
      </c>
      <c r="AN434" s="77">
        <f t="shared" si="248"/>
        <v>0</v>
      </c>
      <c r="AO434" s="77">
        <f t="shared" si="248"/>
        <v>0</v>
      </c>
      <c r="AP434" s="77">
        <f t="shared" si="248"/>
        <v>0</v>
      </c>
      <c r="AQ434" s="77">
        <f t="shared" si="248"/>
        <v>0</v>
      </c>
      <c r="AR434" s="77">
        <f t="shared" si="248"/>
        <v>0</v>
      </c>
      <c r="AS434" s="77">
        <f t="shared" si="248"/>
        <v>0</v>
      </c>
      <c r="AT434" s="77">
        <f t="shared" si="249"/>
        <v>0</v>
      </c>
      <c r="AU434" s="77">
        <f t="shared" si="249"/>
        <v>0</v>
      </c>
      <c r="AV434" s="77">
        <f t="shared" si="249"/>
        <v>0</v>
      </c>
      <c r="AW434" s="77">
        <f t="shared" si="249"/>
        <v>0</v>
      </c>
      <c r="AX434" s="77">
        <f t="shared" si="249"/>
        <v>0</v>
      </c>
      <c r="AY434" s="77">
        <f t="shared" si="249"/>
        <v>0</v>
      </c>
      <c r="AZ434" s="77">
        <f t="shared" si="249"/>
        <v>0</v>
      </c>
      <c r="BA434" s="77">
        <f t="shared" si="249"/>
        <v>0</v>
      </c>
      <c r="BB434" s="103">
        <v>0</v>
      </c>
      <c r="BC434" s="103">
        <v>0</v>
      </c>
    </row>
    <row r="435" spans="1:55" s="11" customFormat="1" ht="30" hidden="1" x14ac:dyDescent="0.25">
      <c r="A435" s="15" t="s">
        <v>611</v>
      </c>
      <c r="B435" s="12">
        <v>52</v>
      </c>
      <c r="C435" s="12">
        <v>0</v>
      </c>
      <c r="D435" s="63" t="s">
        <v>421</v>
      </c>
      <c r="E435" s="12">
        <v>852</v>
      </c>
      <c r="F435" s="63" t="s">
        <v>406</v>
      </c>
      <c r="G435" s="63" t="s">
        <v>330</v>
      </c>
      <c r="H435" s="63" t="s">
        <v>829</v>
      </c>
      <c r="I435" s="63" t="s">
        <v>612</v>
      </c>
      <c r="J435" s="77">
        <f>'3.ВС'!J448</f>
        <v>0</v>
      </c>
      <c r="K435" s="77">
        <f>'3.ВС'!K448</f>
        <v>0</v>
      </c>
      <c r="L435" s="77">
        <f>'3.ВС'!L448</f>
        <v>0</v>
      </c>
      <c r="M435" s="77">
        <f>'3.ВС'!M448</f>
        <v>0</v>
      </c>
      <c r="N435" s="77">
        <f>'3.ВС'!N448</f>
        <v>0</v>
      </c>
      <c r="O435" s="77">
        <f>'3.ВС'!O448</f>
        <v>0</v>
      </c>
      <c r="P435" s="77">
        <f>'3.ВС'!P448</f>
        <v>0</v>
      </c>
      <c r="Q435" s="77">
        <f>'3.ВС'!Q448</f>
        <v>0</v>
      </c>
      <c r="R435" s="77">
        <f>'3.ВС'!R448</f>
        <v>0</v>
      </c>
      <c r="S435" s="77">
        <f>'3.ВС'!S448</f>
        <v>0</v>
      </c>
      <c r="T435" s="77">
        <f>'3.ВС'!T448</f>
        <v>0</v>
      </c>
      <c r="U435" s="77">
        <f>'3.ВС'!U448</f>
        <v>0</v>
      </c>
      <c r="V435" s="77">
        <f>'3.ВС'!V448</f>
        <v>0</v>
      </c>
      <c r="W435" s="77">
        <f>'3.ВС'!W448</f>
        <v>0</v>
      </c>
      <c r="X435" s="77">
        <f>'3.ВС'!X448</f>
        <v>0</v>
      </c>
      <c r="Y435" s="77">
        <f>'3.ВС'!Y448</f>
        <v>0</v>
      </c>
      <c r="Z435" s="77">
        <f>'3.ВС'!Z448</f>
        <v>0</v>
      </c>
      <c r="AA435" s="77">
        <f>'3.ВС'!AA448</f>
        <v>0</v>
      </c>
      <c r="AB435" s="77">
        <f>'3.ВС'!AB448</f>
        <v>0</v>
      </c>
      <c r="AC435" s="77">
        <f>'3.ВС'!AC448</f>
        <v>0</v>
      </c>
      <c r="AD435" s="77">
        <f>'3.ВС'!AD448</f>
        <v>0</v>
      </c>
      <c r="AE435" s="77">
        <f>'3.ВС'!AE448</f>
        <v>0</v>
      </c>
      <c r="AF435" s="77">
        <f>'3.ВС'!AF448</f>
        <v>0</v>
      </c>
      <c r="AG435" s="77">
        <f>'3.ВС'!AG448</f>
        <v>0</v>
      </c>
      <c r="AH435" s="77">
        <f>'3.ВС'!AH448</f>
        <v>0</v>
      </c>
      <c r="AI435" s="77">
        <f>'3.ВС'!AI448</f>
        <v>0</v>
      </c>
      <c r="AJ435" s="77">
        <f>'3.ВС'!AJ448</f>
        <v>0</v>
      </c>
      <c r="AK435" s="77">
        <f>'3.ВС'!AK448</f>
        <v>0</v>
      </c>
      <c r="AL435" s="77">
        <f>'3.ВС'!AL448</f>
        <v>0</v>
      </c>
      <c r="AM435" s="77">
        <f>'3.ВС'!AM448</f>
        <v>0</v>
      </c>
      <c r="AN435" s="77">
        <f>'3.ВС'!AN448</f>
        <v>0</v>
      </c>
      <c r="AO435" s="77">
        <f>'3.ВС'!AO448</f>
        <v>0</v>
      </c>
      <c r="AP435" s="77">
        <f>'3.ВС'!AP448</f>
        <v>0</v>
      </c>
      <c r="AQ435" s="77">
        <f>'3.ВС'!AQ448</f>
        <v>0</v>
      </c>
      <c r="AR435" s="77">
        <f>'3.ВС'!AR448</f>
        <v>0</v>
      </c>
      <c r="AS435" s="77">
        <f>'3.ВС'!AS448</f>
        <v>0</v>
      </c>
      <c r="AT435" s="77">
        <f>'3.ВС'!AT448</f>
        <v>0</v>
      </c>
      <c r="AU435" s="77">
        <f>'3.ВС'!AU448</f>
        <v>0</v>
      </c>
      <c r="AV435" s="77">
        <f>'3.ВС'!AV448</f>
        <v>0</v>
      </c>
      <c r="AW435" s="77">
        <f>'3.ВС'!AW448</f>
        <v>0</v>
      </c>
      <c r="AX435" s="77">
        <f>'3.ВС'!AX448</f>
        <v>0</v>
      </c>
      <c r="AY435" s="77">
        <f>'3.ВС'!AY448</f>
        <v>0</v>
      </c>
      <c r="AZ435" s="77">
        <f>'3.ВС'!AZ448</f>
        <v>0</v>
      </c>
      <c r="BA435" s="77">
        <f>'3.ВС'!BA448</f>
        <v>0</v>
      </c>
      <c r="BB435" s="103">
        <v>0</v>
      </c>
      <c r="BC435" s="103">
        <v>0</v>
      </c>
    </row>
    <row r="436" spans="1:55" s="11" customFormat="1" ht="30" hidden="1" x14ac:dyDescent="0.25">
      <c r="A436" s="148" t="s">
        <v>830</v>
      </c>
      <c r="B436" s="12">
        <v>53</v>
      </c>
      <c r="C436" s="12"/>
      <c r="D436" s="62"/>
      <c r="E436" s="12"/>
      <c r="F436" s="62"/>
      <c r="G436" s="62"/>
      <c r="H436" s="62"/>
      <c r="I436" s="63"/>
      <c r="J436" s="77">
        <f t="shared" ref="J436:BA436" si="250">J437+J447</f>
        <v>8139300</v>
      </c>
      <c r="K436" s="77">
        <f t="shared" si="250"/>
        <v>859000</v>
      </c>
      <c r="L436" s="77">
        <f t="shared" si="250"/>
        <v>7277900</v>
      </c>
      <c r="M436" s="77">
        <f t="shared" si="250"/>
        <v>2400</v>
      </c>
      <c r="N436" s="77">
        <f t="shared" si="250"/>
        <v>762600</v>
      </c>
      <c r="O436" s="77">
        <f t="shared" si="250"/>
        <v>0</v>
      </c>
      <c r="P436" s="77">
        <f t="shared" si="250"/>
        <v>762600</v>
      </c>
      <c r="Q436" s="77">
        <f t="shared" si="250"/>
        <v>0</v>
      </c>
      <c r="R436" s="77">
        <f t="shared" si="250"/>
        <v>8901900</v>
      </c>
      <c r="S436" s="77">
        <f t="shared" si="250"/>
        <v>859000</v>
      </c>
      <c r="T436" s="77">
        <f t="shared" si="250"/>
        <v>8040500</v>
      </c>
      <c r="U436" s="77">
        <f t="shared" si="250"/>
        <v>2400</v>
      </c>
      <c r="V436" s="77">
        <f t="shared" si="250"/>
        <v>0</v>
      </c>
      <c r="W436" s="77">
        <f t="shared" si="250"/>
        <v>0</v>
      </c>
      <c r="X436" s="77">
        <f t="shared" si="250"/>
        <v>0</v>
      </c>
      <c r="Y436" s="77">
        <f t="shared" si="250"/>
        <v>0</v>
      </c>
      <c r="Z436" s="77">
        <f t="shared" si="250"/>
        <v>8901900</v>
      </c>
      <c r="AA436" s="77">
        <f t="shared" si="250"/>
        <v>859000</v>
      </c>
      <c r="AB436" s="77">
        <f t="shared" si="250"/>
        <v>8040500</v>
      </c>
      <c r="AC436" s="77">
        <f t="shared" si="250"/>
        <v>2400</v>
      </c>
      <c r="AD436" s="77">
        <f t="shared" si="250"/>
        <v>7909100</v>
      </c>
      <c r="AE436" s="77">
        <f t="shared" si="250"/>
        <v>859000</v>
      </c>
      <c r="AF436" s="77">
        <f t="shared" si="250"/>
        <v>7047700</v>
      </c>
      <c r="AG436" s="77">
        <f t="shared" si="250"/>
        <v>2400</v>
      </c>
      <c r="AH436" s="77">
        <f t="shared" si="250"/>
        <v>0</v>
      </c>
      <c r="AI436" s="77">
        <f t="shared" si="250"/>
        <v>0</v>
      </c>
      <c r="AJ436" s="77">
        <f t="shared" si="250"/>
        <v>0</v>
      </c>
      <c r="AK436" s="77">
        <f t="shared" si="250"/>
        <v>0</v>
      </c>
      <c r="AL436" s="77">
        <f t="shared" si="250"/>
        <v>7909100</v>
      </c>
      <c r="AM436" s="77">
        <f t="shared" si="250"/>
        <v>859000</v>
      </c>
      <c r="AN436" s="77">
        <f t="shared" si="250"/>
        <v>7047700</v>
      </c>
      <c r="AO436" s="77">
        <f t="shared" si="250"/>
        <v>2400</v>
      </c>
      <c r="AP436" s="77">
        <f t="shared" si="250"/>
        <v>7909100</v>
      </c>
      <c r="AQ436" s="77">
        <f t="shared" si="250"/>
        <v>859000</v>
      </c>
      <c r="AR436" s="77">
        <f t="shared" si="250"/>
        <v>7047700</v>
      </c>
      <c r="AS436" s="77">
        <f t="shared" si="250"/>
        <v>2400</v>
      </c>
      <c r="AT436" s="77">
        <f t="shared" si="250"/>
        <v>0</v>
      </c>
      <c r="AU436" s="77">
        <f t="shared" si="250"/>
        <v>0</v>
      </c>
      <c r="AV436" s="77">
        <f t="shared" si="250"/>
        <v>0</v>
      </c>
      <c r="AW436" s="77">
        <f t="shared" si="250"/>
        <v>0</v>
      </c>
      <c r="AX436" s="77">
        <f t="shared" si="250"/>
        <v>7909100</v>
      </c>
      <c r="AY436" s="77">
        <f t="shared" si="250"/>
        <v>859000</v>
      </c>
      <c r="AZ436" s="77">
        <f t="shared" si="250"/>
        <v>7047700</v>
      </c>
      <c r="BA436" s="77">
        <f t="shared" si="250"/>
        <v>2400</v>
      </c>
      <c r="BB436" s="103">
        <v>0</v>
      </c>
      <c r="BC436" s="103">
        <v>0</v>
      </c>
    </row>
    <row r="437" spans="1:55" s="11" customFormat="1" ht="60" hidden="1" x14ac:dyDescent="0.25">
      <c r="A437" s="148" t="s">
        <v>831</v>
      </c>
      <c r="B437" s="12">
        <v>53</v>
      </c>
      <c r="C437" s="12">
        <v>0</v>
      </c>
      <c r="D437" s="62" t="s">
        <v>328</v>
      </c>
      <c r="E437" s="12"/>
      <c r="F437" s="62"/>
      <c r="G437" s="62"/>
      <c r="H437" s="62"/>
      <c r="I437" s="63"/>
      <c r="J437" s="77">
        <f t="shared" ref="J437:BA437" si="251">J438</f>
        <v>5780300</v>
      </c>
      <c r="K437" s="77">
        <f t="shared" si="251"/>
        <v>0</v>
      </c>
      <c r="L437" s="77">
        <f t="shared" si="251"/>
        <v>5777900</v>
      </c>
      <c r="M437" s="77">
        <f t="shared" si="251"/>
        <v>2400</v>
      </c>
      <c r="N437" s="77">
        <f t="shared" si="251"/>
        <v>403600</v>
      </c>
      <c r="O437" s="77">
        <f t="shared" si="251"/>
        <v>0</v>
      </c>
      <c r="P437" s="77">
        <f t="shared" si="251"/>
        <v>403600</v>
      </c>
      <c r="Q437" s="77">
        <f t="shared" si="251"/>
        <v>0</v>
      </c>
      <c r="R437" s="77">
        <f t="shared" si="251"/>
        <v>6183900</v>
      </c>
      <c r="S437" s="77">
        <f t="shared" si="251"/>
        <v>0</v>
      </c>
      <c r="T437" s="77">
        <f t="shared" si="251"/>
        <v>6181500</v>
      </c>
      <c r="U437" s="77">
        <f t="shared" si="251"/>
        <v>2400</v>
      </c>
      <c r="V437" s="77">
        <f t="shared" si="251"/>
        <v>0</v>
      </c>
      <c r="W437" s="77">
        <f t="shared" si="251"/>
        <v>0</v>
      </c>
      <c r="X437" s="77">
        <f t="shared" si="251"/>
        <v>0</v>
      </c>
      <c r="Y437" s="77">
        <f t="shared" si="251"/>
        <v>0</v>
      </c>
      <c r="Z437" s="77">
        <f t="shared" si="251"/>
        <v>6183900</v>
      </c>
      <c r="AA437" s="77">
        <f t="shared" si="251"/>
        <v>0</v>
      </c>
      <c r="AB437" s="77">
        <f t="shared" si="251"/>
        <v>6181500</v>
      </c>
      <c r="AC437" s="77">
        <f t="shared" si="251"/>
        <v>2400</v>
      </c>
      <c r="AD437" s="77">
        <f t="shared" si="251"/>
        <v>5550100</v>
      </c>
      <c r="AE437" s="77">
        <f t="shared" si="251"/>
        <v>0</v>
      </c>
      <c r="AF437" s="77">
        <f t="shared" si="251"/>
        <v>5547700</v>
      </c>
      <c r="AG437" s="77">
        <f t="shared" si="251"/>
        <v>2400</v>
      </c>
      <c r="AH437" s="77">
        <f t="shared" si="251"/>
        <v>0</v>
      </c>
      <c r="AI437" s="77">
        <f t="shared" si="251"/>
        <v>0</v>
      </c>
      <c r="AJ437" s="77">
        <f t="shared" si="251"/>
        <v>0</v>
      </c>
      <c r="AK437" s="77">
        <f t="shared" si="251"/>
        <v>0</v>
      </c>
      <c r="AL437" s="77">
        <f t="shared" si="251"/>
        <v>5550100</v>
      </c>
      <c r="AM437" s="77">
        <f t="shared" si="251"/>
        <v>0</v>
      </c>
      <c r="AN437" s="77">
        <f t="shared" si="251"/>
        <v>5547700</v>
      </c>
      <c r="AO437" s="77">
        <f t="shared" si="251"/>
        <v>2400</v>
      </c>
      <c r="AP437" s="77">
        <f t="shared" si="251"/>
        <v>5550100</v>
      </c>
      <c r="AQ437" s="77">
        <f t="shared" si="251"/>
        <v>0</v>
      </c>
      <c r="AR437" s="77">
        <f t="shared" si="251"/>
        <v>5547700</v>
      </c>
      <c r="AS437" s="77">
        <f t="shared" si="251"/>
        <v>2400</v>
      </c>
      <c r="AT437" s="77">
        <f t="shared" si="251"/>
        <v>0</v>
      </c>
      <c r="AU437" s="77">
        <f t="shared" si="251"/>
        <v>0</v>
      </c>
      <c r="AV437" s="77">
        <f t="shared" si="251"/>
        <v>0</v>
      </c>
      <c r="AW437" s="77">
        <f t="shared" si="251"/>
        <v>0</v>
      </c>
      <c r="AX437" s="77">
        <f t="shared" si="251"/>
        <v>5550100</v>
      </c>
      <c r="AY437" s="77">
        <f t="shared" si="251"/>
        <v>0</v>
      </c>
      <c r="AZ437" s="77">
        <f t="shared" si="251"/>
        <v>5547700</v>
      </c>
      <c r="BA437" s="77">
        <f t="shared" si="251"/>
        <v>2400</v>
      </c>
      <c r="BB437" s="103">
        <v>0</v>
      </c>
      <c r="BC437" s="103">
        <v>0</v>
      </c>
    </row>
    <row r="438" spans="1:55" s="11" customFormat="1" ht="30" hidden="1" x14ac:dyDescent="0.25">
      <c r="A438" s="148" t="s">
        <v>617</v>
      </c>
      <c r="B438" s="12">
        <v>53</v>
      </c>
      <c r="C438" s="12">
        <v>0</v>
      </c>
      <c r="D438" s="63" t="s">
        <v>328</v>
      </c>
      <c r="E438" s="12">
        <v>853</v>
      </c>
      <c r="F438" s="63"/>
      <c r="G438" s="63"/>
      <c r="H438" s="63"/>
      <c r="I438" s="63"/>
      <c r="J438" s="77">
        <f t="shared" ref="J438:BA438" si="252">J439+J444</f>
        <v>5780300</v>
      </c>
      <c r="K438" s="77">
        <f t="shared" si="252"/>
        <v>0</v>
      </c>
      <c r="L438" s="77">
        <f t="shared" si="252"/>
        <v>5777900</v>
      </c>
      <c r="M438" s="77">
        <f t="shared" si="252"/>
        <v>2400</v>
      </c>
      <c r="N438" s="77">
        <f t="shared" si="252"/>
        <v>403600</v>
      </c>
      <c r="O438" s="77">
        <f t="shared" si="252"/>
        <v>0</v>
      </c>
      <c r="P438" s="77">
        <f t="shared" si="252"/>
        <v>403600</v>
      </c>
      <c r="Q438" s="77">
        <f t="shared" si="252"/>
        <v>0</v>
      </c>
      <c r="R438" s="77">
        <f t="shared" si="252"/>
        <v>6183900</v>
      </c>
      <c r="S438" s="77">
        <f t="shared" si="252"/>
        <v>0</v>
      </c>
      <c r="T438" s="77">
        <f t="shared" si="252"/>
        <v>6181500</v>
      </c>
      <c r="U438" s="77">
        <f t="shared" si="252"/>
        <v>2400</v>
      </c>
      <c r="V438" s="77">
        <f t="shared" si="252"/>
        <v>0</v>
      </c>
      <c r="W438" s="77">
        <f t="shared" si="252"/>
        <v>0</v>
      </c>
      <c r="X438" s="77">
        <f t="shared" si="252"/>
        <v>0</v>
      </c>
      <c r="Y438" s="77">
        <f t="shared" si="252"/>
        <v>0</v>
      </c>
      <c r="Z438" s="77">
        <f t="shared" si="252"/>
        <v>6183900</v>
      </c>
      <c r="AA438" s="77">
        <f t="shared" si="252"/>
        <v>0</v>
      </c>
      <c r="AB438" s="77">
        <f t="shared" si="252"/>
        <v>6181500</v>
      </c>
      <c r="AC438" s="77">
        <f t="shared" si="252"/>
        <v>2400</v>
      </c>
      <c r="AD438" s="77">
        <f t="shared" si="252"/>
        <v>5550100</v>
      </c>
      <c r="AE438" s="77">
        <f t="shared" si="252"/>
        <v>0</v>
      </c>
      <c r="AF438" s="77">
        <f t="shared" si="252"/>
        <v>5547700</v>
      </c>
      <c r="AG438" s="77">
        <f t="shared" si="252"/>
        <v>2400</v>
      </c>
      <c r="AH438" s="77">
        <f t="shared" si="252"/>
        <v>0</v>
      </c>
      <c r="AI438" s="77">
        <f t="shared" si="252"/>
        <v>0</v>
      </c>
      <c r="AJ438" s="77">
        <f t="shared" si="252"/>
        <v>0</v>
      </c>
      <c r="AK438" s="77">
        <f t="shared" si="252"/>
        <v>0</v>
      </c>
      <c r="AL438" s="77">
        <f t="shared" si="252"/>
        <v>5550100</v>
      </c>
      <c r="AM438" s="77">
        <f t="shared" si="252"/>
        <v>0</v>
      </c>
      <c r="AN438" s="77">
        <f t="shared" si="252"/>
        <v>5547700</v>
      </c>
      <c r="AO438" s="77">
        <f t="shared" si="252"/>
        <v>2400</v>
      </c>
      <c r="AP438" s="77">
        <f t="shared" si="252"/>
        <v>5550100</v>
      </c>
      <c r="AQ438" s="77">
        <f t="shared" si="252"/>
        <v>0</v>
      </c>
      <c r="AR438" s="77">
        <f t="shared" si="252"/>
        <v>5547700</v>
      </c>
      <c r="AS438" s="77">
        <f t="shared" si="252"/>
        <v>2400</v>
      </c>
      <c r="AT438" s="77">
        <f t="shared" si="252"/>
        <v>0</v>
      </c>
      <c r="AU438" s="77">
        <f t="shared" si="252"/>
        <v>0</v>
      </c>
      <c r="AV438" s="77">
        <f t="shared" si="252"/>
        <v>0</v>
      </c>
      <c r="AW438" s="77">
        <f t="shared" si="252"/>
        <v>0</v>
      </c>
      <c r="AX438" s="77">
        <f t="shared" si="252"/>
        <v>5550100</v>
      </c>
      <c r="AY438" s="77">
        <f t="shared" si="252"/>
        <v>0</v>
      </c>
      <c r="AZ438" s="77">
        <f t="shared" si="252"/>
        <v>5547700</v>
      </c>
      <c r="BA438" s="77">
        <f t="shared" si="252"/>
        <v>2400</v>
      </c>
      <c r="BB438" s="103">
        <v>0</v>
      </c>
      <c r="BC438" s="103">
        <v>0</v>
      </c>
    </row>
    <row r="439" spans="1:55" s="11" customFormat="1" ht="30" hidden="1" x14ac:dyDescent="0.25">
      <c r="A439" s="148" t="s">
        <v>354</v>
      </c>
      <c r="B439" s="12">
        <v>53</v>
      </c>
      <c r="C439" s="12">
        <v>0</v>
      </c>
      <c r="D439" s="63" t="s">
        <v>328</v>
      </c>
      <c r="E439" s="74">
        <v>853</v>
      </c>
      <c r="F439" s="63" t="s">
        <v>353</v>
      </c>
      <c r="G439" s="63" t="s">
        <v>530</v>
      </c>
      <c r="H439" s="63" t="s">
        <v>687</v>
      </c>
      <c r="I439" s="63"/>
      <c r="J439" s="77">
        <f t="shared" ref="J439:BA439" si="253">J440+J442</f>
        <v>5777900</v>
      </c>
      <c r="K439" s="77">
        <f t="shared" si="253"/>
        <v>0</v>
      </c>
      <c r="L439" s="77">
        <f t="shared" si="253"/>
        <v>5777900</v>
      </c>
      <c r="M439" s="77">
        <f t="shared" si="253"/>
        <v>0</v>
      </c>
      <c r="N439" s="77">
        <f t="shared" si="253"/>
        <v>403600</v>
      </c>
      <c r="O439" s="77">
        <f t="shared" si="253"/>
        <v>0</v>
      </c>
      <c r="P439" s="77">
        <f t="shared" si="253"/>
        <v>403600</v>
      </c>
      <c r="Q439" s="77">
        <f t="shared" si="253"/>
        <v>0</v>
      </c>
      <c r="R439" s="77">
        <f t="shared" si="253"/>
        <v>6181500</v>
      </c>
      <c r="S439" s="77">
        <f t="shared" si="253"/>
        <v>0</v>
      </c>
      <c r="T439" s="77">
        <f t="shared" si="253"/>
        <v>6181500</v>
      </c>
      <c r="U439" s="77">
        <f t="shared" si="253"/>
        <v>0</v>
      </c>
      <c r="V439" s="77">
        <f t="shared" si="253"/>
        <v>0</v>
      </c>
      <c r="W439" s="77">
        <f t="shared" si="253"/>
        <v>0</v>
      </c>
      <c r="X439" s="77">
        <f t="shared" si="253"/>
        <v>0</v>
      </c>
      <c r="Y439" s="77">
        <f t="shared" si="253"/>
        <v>0</v>
      </c>
      <c r="Z439" s="77">
        <f t="shared" si="253"/>
        <v>6181500</v>
      </c>
      <c r="AA439" s="77">
        <f t="shared" si="253"/>
        <v>0</v>
      </c>
      <c r="AB439" s="77">
        <f t="shared" si="253"/>
        <v>6181500</v>
      </c>
      <c r="AC439" s="77">
        <f t="shared" si="253"/>
        <v>0</v>
      </c>
      <c r="AD439" s="77">
        <f t="shared" si="253"/>
        <v>5547700</v>
      </c>
      <c r="AE439" s="77">
        <f t="shared" si="253"/>
        <v>0</v>
      </c>
      <c r="AF439" s="77">
        <f t="shared" si="253"/>
        <v>5547700</v>
      </c>
      <c r="AG439" s="77">
        <f t="shared" si="253"/>
        <v>0</v>
      </c>
      <c r="AH439" s="77">
        <f t="shared" si="253"/>
        <v>0</v>
      </c>
      <c r="AI439" s="77">
        <f t="shared" si="253"/>
        <v>0</v>
      </c>
      <c r="AJ439" s="77">
        <f t="shared" si="253"/>
        <v>0</v>
      </c>
      <c r="AK439" s="77">
        <f t="shared" si="253"/>
        <v>0</v>
      </c>
      <c r="AL439" s="77">
        <f t="shared" si="253"/>
        <v>5547700</v>
      </c>
      <c r="AM439" s="77">
        <f t="shared" si="253"/>
        <v>0</v>
      </c>
      <c r="AN439" s="77">
        <f t="shared" si="253"/>
        <v>5547700</v>
      </c>
      <c r="AO439" s="77">
        <f t="shared" si="253"/>
        <v>0</v>
      </c>
      <c r="AP439" s="77">
        <f t="shared" si="253"/>
        <v>5547700</v>
      </c>
      <c r="AQ439" s="77">
        <f t="shared" si="253"/>
        <v>0</v>
      </c>
      <c r="AR439" s="77">
        <f t="shared" si="253"/>
        <v>5547700</v>
      </c>
      <c r="AS439" s="77">
        <f t="shared" si="253"/>
        <v>0</v>
      </c>
      <c r="AT439" s="77">
        <f t="shared" si="253"/>
        <v>0</v>
      </c>
      <c r="AU439" s="77">
        <f t="shared" si="253"/>
        <v>0</v>
      </c>
      <c r="AV439" s="77">
        <f t="shared" si="253"/>
        <v>0</v>
      </c>
      <c r="AW439" s="77">
        <f t="shared" si="253"/>
        <v>0</v>
      </c>
      <c r="AX439" s="77">
        <f t="shared" si="253"/>
        <v>5547700</v>
      </c>
      <c r="AY439" s="77">
        <f t="shared" si="253"/>
        <v>0</v>
      </c>
      <c r="AZ439" s="77">
        <f t="shared" si="253"/>
        <v>5547700</v>
      </c>
      <c r="BA439" s="77">
        <f t="shared" si="253"/>
        <v>0</v>
      </c>
      <c r="BB439" s="103">
        <v>0</v>
      </c>
      <c r="BC439" s="103">
        <v>0</v>
      </c>
    </row>
    <row r="440" spans="1:55" s="11" customFormat="1" ht="75" hidden="1" x14ac:dyDescent="0.25">
      <c r="A440" s="15" t="s">
        <v>333</v>
      </c>
      <c r="B440" s="12">
        <v>53</v>
      </c>
      <c r="C440" s="12">
        <v>0</v>
      </c>
      <c r="D440" s="63" t="s">
        <v>328</v>
      </c>
      <c r="E440" s="74">
        <v>853</v>
      </c>
      <c r="F440" s="63" t="s">
        <v>328</v>
      </c>
      <c r="G440" s="63" t="s">
        <v>530</v>
      </c>
      <c r="H440" s="63" t="s">
        <v>687</v>
      </c>
      <c r="I440" s="63" t="s">
        <v>334</v>
      </c>
      <c r="J440" s="77">
        <f t="shared" ref="J440:BA440" si="254">J441</f>
        <v>5510100</v>
      </c>
      <c r="K440" s="77">
        <f t="shared" si="254"/>
        <v>0</v>
      </c>
      <c r="L440" s="77">
        <f t="shared" si="254"/>
        <v>5510100</v>
      </c>
      <c r="M440" s="77">
        <f t="shared" si="254"/>
        <v>0</v>
      </c>
      <c r="N440" s="77">
        <f t="shared" si="254"/>
        <v>403600</v>
      </c>
      <c r="O440" s="77">
        <f t="shared" si="254"/>
        <v>0</v>
      </c>
      <c r="P440" s="77">
        <f t="shared" si="254"/>
        <v>403600</v>
      </c>
      <c r="Q440" s="77">
        <f t="shared" si="254"/>
        <v>0</v>
      </c>
      <c r="R440" s="77">
        <f t="shared" si="254"/>
        <v>5913700</v>
      </c>
      <c r="S440" s="77">
        <f t="shared" si="254"/>
        <v>0</v>
      </c>
      <c r="T440" s="77">
        <f t="shared" si="254"/>
        <v>5913700</v>
      </c>
      <c r="U440" s="77">
        <f t="shared" si="254"/>
        <v>0</v>
      </c>
      <c r="V440" s="77">
        <f t="shared" si="254"/>
        <v>0</v>
      </c>
      <c r="W440" s="77">
        <f t="shared" si="254"/>
        <v>0</v>
      </c>
      <c r="X440" s="77">
        <f t="shared" si="254"/>
        <v>0</v>
      </c>
      <c r="Y440" s="77">
        <f t="shared" si="254"/>
        <v>0</v>
      </c>
      <c r="Z440" s="77">
        <f t="shared" si="254"/>
        <v>5913700</v>
      </c>
      <c r="AA440" s="77">
        <f t="shared" si="254"/>
        <v>0</v>
      </c>
      <c r="AB440" s="77">
        <f t="shared" si="254"/>
        <v>5913700</v>
      </c>
      <c r="AC440" s="77">
        <f t="shared" si="254"/>
        <v>0</v>
      </c>
      <c r="AD440" s="77">
        <f t="shared" si="254"/>
        <v>5510100</v>
      </c>
      <c r="AE440" s="77">
        <f t="shared" si="254"/>
        <v>0</v>
      </c>
      <c r="AF440" s="77">
        <f t="shared" si="254"/>
        <v>5510100</v>
      </c>
      <c r="AG440" s="77">
        <f t="shared" si="254"/>
        <v>0</v>
      </c>
      <c r="AH440" s="77">
        <f t="shared" si="254"/>
        <v>0</v>
      </c>
      <c r="AI440" s="77">
        <f t="shared" si="254"/>
        <v>0</v>
      </c>
      <c r="AJ440" s="77">
        <f t="shared" si="254"/>
        <v>0</v>
      </c>
      <c r="AK440" s="77">
        <f t="shared" si="254"/>
        <v>0</v>
      </c>
      <c r="AL440" s="77">
        <f t="shared" si="254"/>
        <v>5510100</v>
      </c>
      <c r="AM440" s="77">
        <f t="shared" si="254"/>
        <v>0</v>
      </c>
      <c r="AN440" s="77">
        <f t="shared" si="254"/>
        <v>5510100</v>
      </c>
      <c r="AO440" s="77">
        <f t="shared" si="254"/>
        <v>0</v>
      </c>
      <c r="AP440" s="77">
        <f t="shared" si="254"/>
        <v>5510100</v>
      </c>
      <c r="AQ440" s="77">
        <f t="shared" si="254"/>
        <v>0</v>
      </c>
      <c r="AR440" s="77">
        <f t="shared" si="254"/>
        <v>5510100</v>
      </c>
      <c r="AS440" s="77">
        <f t="shared" si="254"/>
        <v>0</v>
      </c>
      <c r="AT440" s="77">
        <f t="shared" si="254"/>
        <v>0</v>
      </c>
      <c r="AU440" s="77">
        <f t="shared" si="254"/>
        <v>0</v>
      </c>
      <c r="AV440" s="77">
        <f t="shared" si="254"/>
        <v>0</v>
      </c>
      <c r="AW440" s="77">
        <f t="shared" si="254"/>
        <v>0</v>
      </c>
      <c r="AX440" s="77">
        <f t="shared" si="254"/>
        <v>5510100</v>
      </c>
      <c r="AY440" s="77">
        <f t="shared" si="254"/>
        <v>0</v>
      </c>
      <c r="AZ440" s="77">
        <f t="shared" si="254"/>
        <v>5510100</v>
      </c>
      <c r="BA440" s="77">
        <f t="shared" si="254"/>
        <v>0</v>
      </c>
      <c r="BB440" s="103">
        <v>0</v>
      </c>
      <c r="BC440" s="103">
        <v>0</v>
      </c>
    </row>
    <row r="441" spans="1:55" s="11" customFormat="1" ht="30" hidden="1" x14ac:dyDescent="0.25">
      <c r="A441" s="15" t="s">
        <v>647</v>
      </c>
      <c r="B441" s="12">
        <v>53</v>
      </c>
      <c r="C441" s="12">
        <v>0</v>
      </c>
      <c r="D441" s="63" t="s">
        <v>328</v>
      </c>
      <c r="E441" s="74">
        <v>853</v>
      </c>
      <c r="F441" s="63" t="s">
        <v>328</v>
      </c>
      <c r="G441" s="63" t="s">
        <v>530</v>
      </c>
      <c r="H441" s="63" t="s">
        <v>687</v>
      </c>
      <c r="I441" s="63" t="s">
        <v>336</v>
      </c>
      <c r="J441" s="77">
        <f>'3.ВС'!J458</f>
        <v>5510100</v>
      </c>
      <c r="K441" s="77">
        <f>'3.ВС'!K458</f>
        <v>0</v>
      </c>
      <c r="L441" s="77">
        <f>'3.ВС'!L458</f>
        <v>5510100</v>
      </c>
      <c r="M441" s="77">
        <f>'3.ВС'!M458</f>
        <v>0</v>
      </c>
      <c r="N441" s="77">
        <f>'3.ВС'!N458</f>
        <v>403600</v>
      </c>
      <c r="O441" s="77">
        <f>'3.ВС'!O458</f>
        <v>0</v>
      </c>
      <c r="P441" s="77">
        <f>'3.ВС'!P458</f>
        <v>403600</v>
      </c>
      <c r="Q441" s="77">
        <f>'3.ВС'!Q458</f>
        <v>0</v>
      </c>
      <c r="R441" s="77">
        <f>'3.ВС'!R458</f>
        <v>5913700</v>
      </c>
      <c r="S441" s="77">
        <f>'3.ВС'!S458</f>
        <v>0</v>
      </c>
      <c r="T441" s="77">
        <f>'3.ВС'!T458</f>
        <v>5913700</v>
      </c>
      <c r="U441" s="77">
        <f>'3.ВС'!U458</f>
        <v>0</v>
      </c>
      <c r="V441" s="77">
        <f>'3.ВС'!V458</f>
        <v>0</v>
      </c>
      <c r="W441" s="77">
        <f>'3.ВС'!W458</f>
        <v>0</v>
      </c>
      <c r="X441" s="77">
        <f>'3.ВС'!X458</f>
        <v>0</v>
      </c>
      <c r="Y441" s="77">
        <f>'3.ВС'!Y458</f>
        <v>0</v>
      </c>
      <c r="Z441" s="77">
        <f>'3.ВС'!Z458</f>
        <v>5913700</v>
      </c>
      <c r="AA441" s="77">
        <f>'3.ВС'!AA458</f>
        <v>0</v>
      </c>
      <c r="AB441" s="77">
        <f>'3.ВС'!AB458</f>
        <v>5913700</v>
      </c>
      <c r="AC441" s="77">
        <f>'3.ВС'!AC458</f>
        <v>0</v>
      </c>
      <c r="AD441" s="77">
        <f>'3.ВС'!AD458</f>
        <v>5510100</v>
      </c>
      <c r="AE441" s="77">
        <f>'3.ВС'!AE458</f>
        <v>0</v>
      </c>
      <c r="AF441" s="77">
        <f>'3.ВС'!AF458</f>
        <v>5510100</v>
      </c>
      <c r="AG441" s="77">
        <f>'3.ВС'!AG458</f>
        <v>0</v>
      </c>
      <c r="AH441" s="77">
        <f>'3.ВС'!AH458</f>
        <v>0</v>
      </c>
      <c r="AI441" s="77">
        <f>'3.ВС'!AI458</f>
        <v>0</v>
      </c>
      <c r="AJ441" s="77">
        <f>'3.ВС'!AJ458</f>
        <v>0</v>
      </c>
      <c r="AK441" s="77">
        <f>'3.ВС'!AK458</f>
        <v>0</v>
      </c>
      <c r="AL441" s="77">
        <f>'3.ВС'!AL458</f>
        <v>5510100</v>
      </c>
      <c r="AM441" s="77">
        <f>'3.ВС'!AM458</f>
        <v>0</v>
      </c>
      <c r="AN441" s="77">
        <f>'3.ВС'!AN458</f>
        <v>5510100</v>
      </c>
      <c r="AO441" s="77">
        <f>'3.ВС'!AO458</f>
        <v>0</v>
      </c>
      <c r="AP441" s="77">
        <f>'3.ВС'!AP458</f>
        <v>5510100</v>
      </c>
      <c r="AQ441" s="77">
        <f>'3.ВС'!AQ458</f>
        <v>0</v>
      </c>
      <c r="AR441" s="77">
        <f>'3.ВС'!AR458</f>
        <v>5510100</v>
      </c>
      <c r="AS441" s="77">
        <f>'3.ВС'!AS458</f>
        <v>0</v>
      </c>
      <c r="AT441" s="77">
        <f>'3.ВС'!AT458</f>
        <v>0</v>
      </c>
      <c r="AU441" s="77">
        <f>'3.ВС'!AU458</f>
        <v>0</v>
      </c>
      <c r="AV441" s="77">
        <f>'3.ВС'!AV458</f>
        <v>0</v>
      </c>
      <c r="AW441" s="77">
        <f>'3.ВС'!AW458</f>
        <v>0</v>
      </c>
      <c r="AX441" s="77">
        <f>'3.ВС'!AX458</f>
        <v>5510100</v>
      </c>
      <c r="AY441" s="77">
        <f>'3.ВС'!AY458</f>
        <v>0</v>
      </c>
      <c r="AZ441" s="77">
        <f>'3.ВС'!AZ458</f>
        <v>5510100</v>
      </c>
      <c r="BA441" s="77">
        <f>'3.ВС'!BA458</f>
        <v>0</v>
      </c>
      <c r="BB441" s="103">
        <v>0</v>
      </c>
      <c r="BC441" s="103">
        <v>0</v>
      </c>
    </row>
    <row r="442" spans="1:55" s="120" customFormat="1" ht="30" hidden="1" x14ac:dyDescent="0.25">
      <c r="A442" s="27" t="s">
        <v>337</v>
      </c>
      <c r="B442" s="12">
        <v>53</v>
      </c>
      <c r="C442" s="12">
        <v>0</v>
      </c>
      <c r="D442" s="63" t="s">
        <v>328</v>
      </c>
      <c r="E442" s="74">
        <v>853</v>
      </c>
      <c r="F442" s="63" t="s">
        <v>328</v>
      </c>
      <c r="G442" s="63" t="s">
        <v>530</v>
      </c>
      <c r="H442" s="63" t="s">
        <v>687</v>
      </c>
      <c r="I442" s="63" t="s">
        <v>338</v>
      </c>
      <c r="J442" s="122">
        <f t="shared" ref="J442:BA442" si="255">J443</f>
        <v>267800</v>
      </c>
      <c r="K442" s="122">
        <f t="shared" si="255"/>
        <v>0</v>
      </c>
      <c r="L442" s="122">
        <f t="shared" si="255"/>
        <v>267800</v>
      </c>
      <c r="M442" s="122">
        <f t="shared" si="255"/>
        <v>0</v>
      </c>
      <c r="N442" s="122">
        <f t="shared" si="255"/>
        <v>0</v>
      </c>
      <c r="O442" s="122">
        <f t="shared" si="255"/>
        <v>0</v>
      </c>
      <c r="P442" s="122">
        <f t="shared" si="255"/>
        <v>0</v>
      </c>
      <c r="Q442" s="122">
        <f t="shared" si="255"/>
        <v>0</v>
      </c>
      <c r="R442" s="122">
        <f t="shared" si="255"/>
        <v>267800</v>
      </c>
      <c r="S442" s="122">
        <f t="shared" si="255"/>
        <v>0</v>
      </c>
      <c r="T442" s="122">
        <f t="shared" si="255"/>
        <v>267800</v>
      </c>
      <c r="U442" s="122">
        <f t="shared" si="255"/>
        <v>0</v>
      </c>
      <c r="V442" s="122">
        <f t="shared" si="255"/>
        <v>0</v>
      </c>
      <c r="W442" s="122">
        <f t="shared" si="255"/>
        <v>0</v>
      </c>
      <c r="X442" s="122">
        <f t="shared" si="255"/>
        <v>0</v>
      </c>
      <c r="Y442" s="122">
        <f t="shared" si="255"/>
        <v>0</v>
      </c>
      <c r="Z442" s="122">
        <f t="shared" si="255"/>
        <v>267800</v>
      </c>
      <c r="AA442" s="122">
        <f t="shared" si="255"/>
        <v>0</v>
      </c>
      <c r="AB442" s="122">
        <f t="shared" si="255"/>
        <v>267800</v>
      </c>
      <c r="AC442" s="122">
        <f t="shared" si="255"/>
        <v>0</v>
      </c>
      <c r="AD442" s="122">
        <f t="shared" si="255"/>
        <v>37600</v>
      </c>
      <c r="AE442" s="122">
        <f t="shared" si="255"/>
        <v>0</v>
      </c>
      <c r="AF442" s="122">
        <f t="shared" si="255"/>
        <v>37600</v>
      </c>
      <c r="AG442" s="122">
        <f t="shared" si="255"/>
        <v>0</v>
      </c>
      <c r="AH442" s="122">
        <f t="shared" si="255"/>
        <v>0</v>
      </c>
      <c r="AI442" s="122">
        <f t="shared" si="255"/>
        <v>0</v>
      </c>
      <c r="AJ442" s="122">
        <f t="shared" si="255"/>
        <v>0</v>
      </c>
      <c r="AK442" s="122">
        <f t="shared" si="255"/>
        <v>0</v>
      </c>
      <c r="AL442" s="122">
        <f t="shared" si="255"/>
        <v>37600</v>
      </c>
      <c r="AM442" s="122">
        <f t="shared" si="255"/>
        <v>0</v>
      </c>
      <c r="AN442" s="122">
        <f t="shared" si="255"/>
        <v>37600</v>
      </c>
      <c r="AO442" s="122">
        <f t="shared" si="255"/>
        <v>0</v>
      </c>
      <c r="AP442" s="122">
        <f t="shared" si="255"/>
        <v>37600</v>
      </c>
      <c r="AQ442" s="122">
        <f t="shared" si="255"/>
        <v>0</v>
      </c>
      <c r="AR442" s="122">
        <f t="shared" si="255"/>
        <v>37600</v>
      </c>
      <c r="AS442" s="122">
        <f t="shared" si="255"/>
        <v>0</v>
      </c>
      <c r="AT442" s="122">
        <f t="shared" si="255"/>
        <v>0</v>
      </c>
      <c r="AU442" s="122">
        <f t="shared" si="255"/>
        <v>0</v>
      </c>
      <c r="AV442" s="122">
        <f t="shared" si="255"/>
        <v>0</v>
      </c>
      <c r="AW442" s="122">
        <f t="shared" si="255"/>
        <v>0</v>
      </c>
      <c r="AX442" s="122">
        <f t="shared" si="255"/>
        <v>37600</v>
      </c>
      <c r="AY442" s="122">
        <f t="shared" si="255"/>
        <v>0</v>
      </c>
      <c r="AZ442" s="122">
        <f t="shared" si="255"/>
        <v>37600</v>
      </c>
      <c r="BA442" s="122">
        <f t="shared" si="255"/>
        <v>0</v>
      </c>
      <c r="BB442" s="103">
        <v>0</v>
      </c>
      <c r="BC442" s="103">
        <v>0</v>
      </c>
    </row>
    <row r="443" spans="1:55" s="120" customFormat="1" ht="45" hidden="1" x14ac:dyDescent="0.25">
      <c r="A443" s="27" t="s">
        <v>339</v>
      </c>
      <c r="B443" s="12">
        <v>53</v>
      </c>
      <c r="C443" s="12">
        <v>0</v>
      </c>
      <c r="D443" s="63" t="s">
        <v>328</v>
      </c>
      <c r="E443" s="74">
        <v>853</v>
      </c>
      <c r="F443" s="63" t="s">
        <v>328</v>
      </c>
      <c r="G443" s="63" t="s">
        <v>530</v>
      </c>
      <c r="H443" s="63" t="s">
        <v>687</v>
      </c>
      <c r="I443" s="63" t="s">
        <v>340</v>
      </c>
      <c r="J443" s="122">
        <f>'3.ВС'!J460</f>
        <v>267800</v>
      </c>
      <c r="K443" s="122">
        <f>'3.ВС'!K460</f>
        <v>0</v>
      </c>
      <c r="L443" s="122">
        <f>'3.ВС'!L460</f>
        <v>267800</v>
      </c>
      <c r="M443" s="122">
        <f>'3.ВС'!M460</f>
        <v>0</v>
      </c>
      <c r="N443" s="122">
        <f>'3.ВС'!N460</f>
        <v>0</v>
      </c>
      <c r="O443" s="122">
        <f>'3.ВС'!O460</f>
        <v>0</v>
      </c>
      <c r="P443" s="122">
        <f>'3.ВС'!P460</f>
        <v>0</v>
      </c>
      <c r="Q443" s="122">
        <f>'3.ВС'!Q460</f>
        <v>0</v>
      </c>
      <c r="R443" s="122">
        <f>'3.ВС'!R460</f>
        <v>267800</v>
      </c>
      <c r="S443" s="122">
        <f>'3.ВС'!S460</f>
        <v>0</v>
      </c>
      <c r="T443" s="122">
        <f>'3.ВС'!T460</f>
        <v>267800</v>
      </c>
      <c r="U443" s="122">
        <f>'3.ВС'!U460</f>
        <v>0</v>
      </c>
      <c r="V443" s="122">
        <f>'3.ВС'!V460</f>
        <v>0</v>
      </c>
      <c r="W443" s="122">
        <f>'3.ВС'!W460</f>
        <v>0</v>
      </c>
      <c r="X443" s="122">
        <f>'3.ВС'!X460</f>
        <v>0</v>
      </c>
      <c r="Y443" s="122">
        <f>'3.ВС'!Y460</f>
        <v>0</v>
      </c>
      <c r="Z443" s="122">
        <f>'3.ВС'!Z460</f>
        <v>267800</v>
      </c>
      <c r="AA443" s="122">
        <f>'3.ВС'!AA460</f>
        <v>0</v>
      </c>
      <c r="AB443" s="122">
        <f>'3.ВС'!AB460</f>
        <v>267800</v>
      </c>
      <c r="AC443" s="122">
        <f>'3.ВС'!AC460</f>
        <v>0</v>
      </c>
      <c r="AD443" s="122">
        <f>'3.ВС'!AD460</f>
        <v>37600</v>
      </c>
      <c r="AE443" s="122">
        <f>'3.ВС'!AE460</f>
        <v>0</v>
      </c>
      <c r="AF443" s="122">
        <f>'3.ВС'!AF460</f>
        <v>37600</v>
      </c>
      <c r="AG443" s="122">
        <f>'3.ВС'!AG460</f>
        <v>0</v>
      </c>
      <c r="AH443" s="122">
        <f>'3.ВС'!AH460</f>
        <v>0</v>
      </c>
      <c r="AI443" s="122">
        <f>'3.ВС'!AI460</f>
        <v>0</v>
      </c>
      <c r="AJ443" s="122">
        <f>'3.ВС'!AJ460</f>
        <v>0</v>
      </c>
      <c r="AK443" s="122">
        <f>'3.ВС'!AK460</f>
        <v>0</v>
      </c>
      <c r="AL443" s="122">
        <f>'3.ВС'!AL460</f>
        <v>37600</v>
      </c>
      <c r="AM443" s="122">
        <f>'3.ВС'!AM460</f>
        <v>0</v>
      </c>
      <c r="AN443" s="122">
        <f>'3.ВС'!AN460</f>
        <v>37600</v>
      </c>
      <c r="AO443" s="122">
        <f>'3.ВС'!AO460</f>
        <v>0</v>
      </c>
      <c r="AP443" s="122">
        <f>'3.ВС'!AP460</f>
        <v>37600</v>
      </c>
      <c r="AQ443" s="122">
        <f>'3.ВС'!AQ460</f>
        <v>0</v>
      </c>
      <c r="AR443" s="122">
        <f>'3.ВС'!AR460</f>
        <v>37600</v>
      </c>
      <c r="AS443" s="122">
        <f>'3.ВС'!AS460</f>
        <v>0</v>
      </c>
      <c r="AT443" s="122">
        <f>'3.ВС'!AT460</f>
        <v>0</v>
      </c>
      <c r="AU443" s="122">
        <f>'3.ВС'!AU460</f>
        <v>0</v>
      </c>
      <c r="AV443" s="122">
        <f>'3.ВС'!AV460</f>
        <v>0</v>
      </c>
      <c r="AW443" s="122">
        <f>'3.ВС'!AW460</f>
        <v>0</v>
      </c>
      <c r="AX443" s="122">
        <f>'3.ВС'!AX460</f>
        <v>37600</v>
      </c>
      <c r="AY443" s="122">
        <f>'3.ВС'!AY460</f>
        <v>0</v>
      </c>
      <c r="AZ443" s="122">
        <f>'3.ВС'!AZ460</f>
        <v>37600</v>
      </c>
      <c r="BA443" s="122">
        <f>'3.ВС'!BA460</f>
        <v>0</v>
      </c>
      <c r="BB443" s="103">
        <v>0</v>
      </c>
      <c r="BC443" s="103">
        <v>0</v>
      </c>
    </row>
    <row r="444" spans="1:55" s="11" customFormat="1" ht="75" hidden="1" x14ac:dyDescent="0.25">
      <c r="A444" s="146" t="s">
        <v>620</v>
      </c>
      <c r="B444" s="12">
        <v>53</v>
      </c>
      <c r="C444" s="12">
        <v>0</v>
      </c>
      <c r="D444" s="63" t="s">
        <v>328</v>
      </c>
      <c r="E444" s="74">
        <v>853</v>
      </c>
      <c r="F444" s="63"/>
      <c r="G444" s="63"/>
      <c r="H444" s="63" t="s">
        <v>832</v>
      </c>
      <c r="I444" s="63"/>
      <c r="J444" s="77">
        <f t="shared" ref="J444:AT445" si="256">J445</f>
        <v>2400</v>
      </c>
      <c r="K444" s="77">
        <f t="shared" si="256"/>
        <v>0</v>
      </c>
      <c r="L444" s="77">
        <f t="shared" si="256"/>
        <v>0</v>
      </c>
      <c r="M444" s="77">
        <f t="shared" si="256"/>
        <v>2400</v>
      </c>
      <c r="N444" s="77">
        <f t="shared" si="256"/>
        <v>0</v>
      </c>
      <c r="O444" s="77">
        <f t="shared" si="256"/>
        <v>0</v>
      </c>
      <c r="P444" s="77">
        <f t="shared" si="256"/>
        <v>0</v>
      </c>
      <c r="Q444" s="77">
        <f t="shared" si="256"/>
        <v>0</v>
      </c>
      <c r="R444" s="77">
        <f t="shared" si="256"/>
        <v>2400</v>
      </c>
      <c r="S444" s="77">
        <f t="shared" si="256"/>
        <v>0</v>
      </c>
      <c r="T444" s="77">
        <f t="shared" si="256"/>
        <v>0</v>
      </c>
      <c r="U444" s="77">
        <f t="shared" si="256"/>
        <v>2400</v>
      </c>
      <c r="V444" s="77">
        <f t="shared" si="256"/>
        <v>0</v>
      </c>
      <c r="W444" s="77">
        <f t="shared" si="256"/>
        <v>0</v>
      </c>
      <c r="X444" s="77">
        <f t="shared" si="256"/>
        <v>0</v>
      </c>
      <c r="Y444" s="77">
        <f t="shared" si="256"/>
        <v>0</v>
      </c>
      <c r="Z444" s="77">
        <f t="shared" si="256"/>
        <v>2400</v>
      </c>
      <c r="AA444" s="77">
        <f t="shared" si="256"/>
        <v>0</v>
      </c>
      <c r="AB444" s="77">
        <f t="shared" si="256"/>
        <v>0</v>
      </c>
      <c r="AC444" s="77">
        <f t="shared" si="256"/>
        <v>2400</v>
      </c>
      <c r="AD444" s="77">
        <f t="shared" si="256"/>
        <v>2400</v>
      </c>
      <c r="AE444" s="77">
        <f t="shared" si="256"/>
        <v>0</v>
      </c>
      <c r="AF444" s="77">
        <f t="shared" si="256"/>
        <v>0</v>
      </c>
      <c r="AG444" s="77">
        <f t="shared" si="256"/>
        <v>2400</v>
      </c>
      <c r="AH444" s="77">
        <f t="shared" si="256"/>
        <v>0</v>
      </c>
      <c r="AI444" s="77">
        <f t="shared" si="256"/>
        <v>0</v>
      </c>
      <c r="AJ444" s="77">
        <f t="shared" si="256"/>
        <v>0</v>
      </c>
      <c r="AK444" s="77">
        <f t="shared" si="256"/>
        <v>0</v>
      </c>
      <c r="AL444" s="77">
        <f t="shared" si="256"/>
        <v>2400</v>
      </c>
      <c r="AM444" s="77">
        <f t="shared" si="256"/>
        <v>0</v>
      </c>
      <c r="AN444" s="77">
        <f t="shared" si="256"/>
        <v>0</v>
      </c>
      <c r="AO444" s="77">
        <f t="shared" si="256"/>
        <v>2400</v>
      </c>
      <c r="AP444" s="77">
        <f t="shared" si="256"/>
        <v>2400</v>
      </c>
      <c r="AQ444" s="77">
        <f t="shared" si="256"/>
        <v>0</v>
      </c>
      <c r="AR444" s="77">
        <f t="shared" si="256"/>
        <v>0</v>
      </c>
      <c r="AS444" s="77">
        <f t="shared" si="256"/>
        <v>2400</v>
      </c>
      <c r="AT444" s="77">
        <f t="shared" si="256"/>
        <v>0</v>
      </c>
      <c r="AU444" s="77">
        <f t="shared" ref="AT444:BA445" si="257">AU445</f>
        <v>0</v>
      </c>
      <c r="AV444" s="77">
        <f t="shared" si="257"/>
        <v>0</v>
      </c>
      <c r="AW444" s="77">
        <f t="shared" si="257"/>
        <v>0</v>
      </c>
      <c r="AX444" s="77">
        <f t="shared" si="257"/>
        <v>2400</v>
      </c>
      <c r="AY444" s="77">
        <f t="shared" si="257"/>
        <v>0</v>
      </c>
      <c r="AZ444" s="77">
        <f t="shared" si="257"/>
        <v>0</v>
      </c>
      <c r="BA444" s="77">
        <f t="shared" si="257"/>
        <v>2400</v>
      </c>
      <c r="BB444" s="103">
        <v>0</v>
      </c>
      <c r="BC444" s="103">
        <v>0</v>
      </c>
    </row>
    <row r="445" spans="1:55" s="11" customFormat="1" ht="30" hidden="1" x14ac:dyDescent="0.25">
      <c r="A445" s="27" t="s">
        <v>337</v>
      </c>
      <c r="B445" s="12">
        <v>53</v>
      </c>
      <c r="C445" s="12">
        <v>0</v>
      </c>
      <c r="D445" s="63" t="s">
        <v>328</v>
      </c>
      <c r="E445" s="74">
        <v>853</v>
      </c>
      <c r="F445" s="63"/>
      <c r="G445" s="63"/>
      <c r="H445" s="63" t="s">
        <v>832</v>
      </c>
      <c r="I445" s="63" t="s">
        <v>338</v>
      </c>
      <c r="J445" s="77">
        <f t="shared" si="256"/>
        <v>2400</v>
      </c>
      <c r="K445" s="77">
        <f t="shared" si="256"/>
        <v>0</v>
      </c>
      <c r="L445" s="77">
        <f t="shared" si="256"/>
        <v>0</v>
      </c>
      <c r="M445" s="77">
        <f t="shared" si="256"/>
        <v>2400</v>
      </c>
      <c r="N445" s="77">
        <f t="shared" si="256"/>
        <v>0</v>
      </c>
      <c r="O445" s="77">
        <f t="shared" si="256"/>
        <v>0</v>
      </c>
      <c r="P445" s="77">
        <f t="shared" si="256"/>
        <v>0</v>
      </c>
      <c r="Q445" s="77">
        <f t="shared" si="256"/>
        <v>0</v>
      </c>
      <c r="R445" s="77">
        <f t="shared" si="256"/>
        <v>2400</v>
      </c>
      <c r="S445" s="77">
        <f t="shared" si="256"/>
        <v>0</v>
      </c>
      <c r="T445" s="77">
        <f t="shared" si="256"/>
        <v>0</v>
      </c>
      <c r="U445" s="77">
        <f t="shared" si="256"/>
        <v>2400</v>
      </c>
      <c r="V445" s="77">
        <f t="shared" si="256"/>
        <v>0</v>
      </c>
      <c r="W445" s="77">
        <f t="shared" si="256"/>
        <v>0</v>
      </c>
      <c r="X445" s="77">
        <f t="shared" si="256"/>
        <v>0</v>
      </c>
      <c r="Y445" s="77">
        <f t="shared" si="256"/>
        <v>0</v>
      </c>
      <c r="Z445" s="77">
        <f t="shared" si="256"/>
        <v>2400</v>
      </c>
      <c r="AA445" s="77">
        <f t="shared" si="256"/>
        <v>0</v>
      </c>
      <c r="AB445" s="77">
        <f t="shared" si="256"/>
        <v>0</v>
      </c>
      <c r="AC445" s="77">
        <f t="shared" si="256"/>
        <v>2400</v>
      </c>
      <c r="AD445" s="77">
        <f t="shared" si="256"/>
        <v>2400</v>
      </c>
      <c r="AE445" s="77">
        <f t="shared" si="256"/>
        <v>0</v>
      </c>
      <c r="AF445" s="77">
        <f t="shared" si="256"/>
        <v>0</v>
      </c>
      <c r="AG445" s="77">
        <f t="shared" si="256"/>
        <v>2400</v>
      </c>
      <c r="AH445" s="77">
        <f t="shared" si="256"/>
        <v>0</v>
      </c>
      <c r="AI445" s="77">
        <f t="shared" si="256"/>
        <v>0</v>
      </c>
      <c r="AJ445" s="77">
        <f t="shared" si="256"/>
        <v>0</v>
      </c>
      <c r="AK445" s="77">
        <f t="shared" si="256"/>
        <v>0</v>
      </c>
      <c r="AL445" s="77">
        <f t="shared" si="256"/>
        <v>2400</v>
      </c>
      <c r="AM445" s="77">
        <f t="shared" si="256"/>
        <v>0</v>
      </c>
      <c r="AN445" s="77">
        <f t="shared" si="256"/>
        <v>0</v>
      </c>
      <c r="AO445" s="77">
        <f t="shared" si="256"/>
        <v>2400</v>
      </c>
      <c r="AP445" s="77">
        <f t="shared" si="256"/>
        <v>2400</v>
      </c>
      <c r="AQ445" s="77">
        <f t="shared" si="256"/>
        <v>0</v>
      </c>
      <c r="AR445" s="77">
        <f t="shared" si="256"/>
        <v>0</v>
      </c>
      <c r="AS445" s="77">
        <f t="shared" si="256"/>
        <v>2400</v>
      </c>
      <c r="AT445" s="77">
        <f t="shared" si="257"/>
        <v>0</v>
      </c>
      <c r="AU445" s="77">
        <f t="shared" si="257"/>
        <v>0</v>
      </c>
      <c r="AV445" s="77">
        <f t="shared" si="257"/>
        <v>0</v>
      </c>
      <c r="AW445" s="77">
        <f t="shared" si="257"/>
        <v>0</v>
      </c>
      <c r="AX445" s="77">
        <f t="shared" si="257"/>
        <v>2400</v>
      </c>
      <c r="AY445" s="77">
        <f t="shared" si="257"/>
        <v>0</v>
      </c>
      <c r="AZ445" s="77">
        <f t="shared" si="257"/>
        <v>0</v>
      </c>
      <c r="BA445" s="77">
        <f t="shared" si="257"/>
        <v>2400</v>
      </c>
      <c r="BB445" s="103">
        <v>0</v>
      </c>
      <c r="BC445" s="103">
        <v>0</v>
      </c>
    </row>
    <row r="446" spans="1:55" s="11" customFormat="1" ht="45" hidden="1" x14ac:dyDescent="0.25">
      <c r="A446" s="27" t="s">
        <v>339</v>
      </c>
      <c r="B446" s="12">
        <v>53</v>
      </c>
      <c r="C446" s="12">
        <v>0</v>
      </c>
      <c r="D446" s="63" t="s">
        <v>328</v>
      </c>
      <c r="E446" s="74">
        <v>853</v>
      </c>
      <c r="F446" s="63"/>
      <c r="G446" s="63"/>
      <c r="H446" s="63" t="s">
        <v>832</v>
      </c>
      <c r="I446" s="63" t="s">
        <v>340</v>
      </c>
      <c r="J446" s="77">
        <f>'3.ВС'!J463</f>
        <v>2400</v>
      </c>
      <c r="K446" s="77">
        <f>'3.ВС'!K463</f>
        <v>0</v>
      </c>
      <c r="L446" s="77">
        <f>'3.ВС'!L463</f>
        <v>0</v>
      </c>
      <c r="M446" s="77">
        <f>'3.ВС'!M463</f>
        <v>2400</v>
      </c>
      <c r="N446" s="77">
        <f>'3.ВС'!N463</f>
        <v>0</v>
      </c>
      <c r="O446" s="77">
        <f>'3.ВС'!O463</f>
        <v>0</v>
      </c>
      <c r="P446" s="77">
        <f>'3.ВС'!P463</f>
        <v>0</v>
      </c>
      <c r="Q446" s="77">
        <f>'3.ВС'!Q463</f>
        <v>0</v>
      </c>
      <c r="R446" s="77">
        <f>'3.ВС'!R463</f>
        <v>2400</v>
      </c>
      <c r="S446" s="77">
        <f>'3.ВС'!S463</f>
        <v>0</v>
      </c>
      <c r="T446" s="77">
        <f>'3.ВС'!T463</f>
        <v>0</v>
      </c>
      <c r="U446" s="77">
        <f>'3.ВС'!U463</f>
        <v>2400</v>
      </c>
      <c r="V446" s="77">
        <f>'3.ВС'!V463</f>
        <v>0</v>
      </c>
      <c r="W446" s="77">
        <f>'3.ВС'!W463</f>
        <v>0</v>
      </c>
      <c r="X446" s="77">
        <f>'3.ВС'!X463</f>
        <v>0</v>
      </c>
      <c r="Y446" s="77">
        <f>'3.ВС'!Y463</f>
        <v>0</v>
      </c>
      <c r="Z446" s="77">
        <f>'3.ВС'!Z463</f>
        <v>2400</v>
      </c>
      <c r="AA446" s="77">
        <f>'3.ВС'!AA463</f>
        <v>0</v>
      </c>
      <c r="AB446" s="77">
        <f>'3.ВС'!AB463</f>
        <v>0</v>
      </c>
      <c r="AC446" s="77">
        <f>'3.ВС'!AC463</f>
        <v>2400</v>
      </c>
      <c r="AD446" s="77">
        <f>'3.ВС'!AD463</f>
        <v>2400</v>
      </c>
      <c r="AE446" s="77">
        <f>'3.ВС'!AE463</f>
        <v>0</v>
      </c>
      <c r="AF446" s="77">
        <f>'3.ВС'!AF463</f>
        <v>0</v>
      </c>
      <c r="AG446" s="77">
        <f>'3.ВС'!AG463</f>
        <v>2400</v>
      </c>
      <c r="AH446" s="77">
        <f>'3.ВС'!AH463</f>
        <v>0</v>
      </c>
      <c r="AI446" s="77">
        <f>'3.ВС'!AI463</f>
        <v>0</v>
      </c>
      <c r="AJ446" s="77">
        <f>'3.ВС'!AJ463</f>
        <v>0</v>
      </c>
      <c r="AK446" s="77">
        <f>'3.ВС'!AK463</f>
        <v>0</v>
      </c>
      <c r="AL446" s="77">
        <f>'3.ВС'!AL463</f>
        <v>2400</v>
      </c>
      <c r="AM446" s="77">
        <f>'3.ВС'!AM463</f>
        <v>0</v>
      </c>
      <c r="AN446" s="77">
        <f>'3.ВС'!AN463</f>
        <v>0</v>
      </c>
      <c r="AO446" s="77">
        <f>'3.ВС'!AO463</f>
        <v>2400</v>
      </c>
      <c r="AP446" s="77">
        <f>'3.ВС'!AP463</f>
        <v>2400</v>
      </c>
      <c r="AQ446" s="77">
        <f>'3.ВС'!AQ463</f>
        <v>0</v>
      </c>
      <c r="AR446" s="77">
        <f>'3.ВС'!AR463</f>
        <v>0</v>
      </c>
      <c r="AS446" s="77">
        <f>'3.ВС'!AS463</f>
        <v>2400</v>
      </c>
      <c r="AT446" s="77">
        <f>'3.ВС'!AT463</f>
        <v>0</v>
      </c>
      <c r="AU446" s="77">
        <f>'3.ВС'!AU463</f>
        <v>0</v>
      </c>
      <c r="AV446" s="77">
        <f>'3.ВС'!AV463</f>
        <v>0</v>
      </c>
      <c r="AW446" s="77">
        <f>'3.ВС'!AW463</f>
        <v>0</v>
      </c>
      <c r="AX446" s="77">
        <f>'3.ВС'!AX463</f>
        <v>2400</v>
      </c>
      <c r="AY446" s="77">
        <f>'3.ВС'!AY463</f>
        <v>0</v>
      </c>
      <c r="AZ446" s="77">
        <f>'3.ВС'!AZ463</f>
        <v>0</v>
      </c>
      <c r="BA446" s="77">
        <f>'3.ВС'!BA463</f>
        <v>2400</v>
      </c>
      <c r="BB446" s="103">
        <v>0</v>
      </c>
      <c r="BC446" s="103">
        <v>0</v>
      </c>
    </row>
    <row r="447" spans="1:55" s="11" customFormat="1" ht="45" hidden="1" x14ac:dyDescent="0.25">
      <c r="A447" s="148" t="s">
        <v>833</v>
      </c>
      <c r="B447" s="12">
        <v>53</v>
      </c>
      <c r="C447" s="12">
        <v>0</v>
      </c>
      <c r="D447" s="62" t="s">
        <v>399</v>
      </c>
      <c r="E447" s="12"/>
      <c r="F447" s="62"/>
      <c r="G447" s="62"/>
      <c r="H447" s="62"/>
      <c r="I447" s="62"/>
      <c r="J447" s="77">
        <f t="shared" ref="J447:BA447" si="258">J448</f>
        <v>2359000</v>
      </c>
      <c r="K447" s="77">
        <f t="shared" si="258"/>
        <v>859000</v>
      </c>
      <c r="L447" s="77">
        <f t="shared" si="258"/>
        <v>1500000</v>
      </c>
      <c r="M447" s="77">
        <f t="shared" si="258"/>
        <v>0</v>
      </c>
      <c r="N447" s="77">
        <f t="shared" si="258"/>
        <v>359000</v>
      </c>
      <c r="O447" s="77">
        <f t="shared" si="258"/>
        <v>0</v>
      </c>
      <c r="P447" s="77">
        <f t="shared" si="258"/>
        <v>359000</v>
      </c>
      <c r="Q447" s="77">
        <f t="shared" si="258"/>
        <v>0</v>
      </c>
      <c r="R447" s="77">
        <f t="shared" si="258"/>
        <v>2718000</v>
      </c>
      <c r="S447" s="77">
        <f t="shared" si="258"/>
        <v>859000</v>
      </c>
      <c r="T447" s="77">
        <f t="shared" si="258"/>
        <v>1859000</v>
      </c>
      <c r="U447" s="77">
        <f t="shared" si="258"/>
        <v>0</v>
      </c>
      <c r="V447" s="77">
        <f t="shared" si="258"/>
        <v>0</v>
      </c>
      <c r="W447" s="77">
        <f t="shared" si="258"/>
        <v>0</v>
      </c>
      <c r="X447" s="77">
        <f t="shared" si="258"/>
        <v>0</v>
      </c>
      <c r="Y447" s="77">
        <f t="shared" si="258"/>
        <v>0</v>
      </c>
      <c r="Z447" s="77">
        <f t="shared" si="258"/>
        <v>2718000</v>
      </c>
      <c r="AA447" s="77">
        <f t="shared" si="258"/>
        <v>859000</v>
      </c>
      <c r="AB447" s="77">
        <f t="shared" si="258"/>
        <v>1859000</v>
      </c>
      <c r="AC447" s="77">
        <f t="shared" si="258"/>
        <v>0</v>
      </c>
      <c r="AD447" s="77">
        <f t="shared" si="258"/>
        <v>2359000</v>
      </c>
      <c r="AE447" s="77">
        <f t="shared" si="258"/>
        <v>859000</v>
      </c>
      <c r="AF447" s="77">
        <f t="shared" si="258"/>
        <v>1500000</v>
      </c>
      <c r="AG447" s="77">
        <f t="shared" si="258"/>
        <v>0</v>
      </c>
      <c r="AH447" s="77">
        <f t="shared" si="258"/>
        <v>0</v>
      </c>
      <c r="AI447" s="77">
        <f t="shared" si="258"/>
        <v>0</v>
      </c>
      <c r="AJ447" s="77">
        <f t="shared" si="258"/>
        <v>0</v>
      </c>
      <c r="AK447" s="77">
        <f t="shared" si="258"/>
        <v>0</v>
      </c>
      <c r="AL447" s="77">
        <f t="shared" si="258"/>
        <v>2359000</v>
      </c>
      <c r="AM447" s="77">
        <f t="shared" si="258"/>
        <v>859000</v>
      </c>
      <c r="AN447" s="77">
        <f t="shared" si="258"/>
        <v>1500000</v>
      </c>
      <c r="AO447" s="77">
        <f t="shared" si="258"/>
        <v>0</v>
      </c>
      <c r="AP447" s="77">
        <f t="shared" si="258"/>
        <v>2359000</v>
      </c>
      <c r="AQ447" s="77">
        <f t="shared" si="258"/>
        <v>859000</v>
      </c>
      <c r="AR447" s="77">
        <f t="shared" si="258"/>
        <v>1500000</v>
      </c>
      <c r="AS447" s="77">
        <f t="shared" si="258"/>
        <v>0</v>
      </c>
      <c r="AT447" s="77">
        <f t="shared" si="258"/>
        <v>0</v>
      </c>
      <c r="AU447" s="77">
        <f t="shared" si="258"/>
        <v>0</v>
      </c>
      <c r="AV447" s="77">
        <f t="shared" si="258"/>
        <v>0</v>
      </c>
      <c r="AW447" s="77">
        <f t="shared" si="258"/>
        <v>0</v>
      </c>
      <c r="AX447" s="77">
        <f t="shared" si="258"/>
        <v>2359000</v>
      </c>
      <c r="AY447" s="77">
        <f t="shared" si="258"/>
        <v>859000</v>
      </c>
      <c r="AZ447" s="77">
        <f t="shared" si="258"/>
        <v>1500000</v>
      </c>
      <c r="BA447" s="77">
        <f t="shared" si="258"/>
        <v>0</v>
      </c>
      <c r="BB447" s="103">
        <v>0</v>
      </c>
      <c r="BC447" s="103">
        <v>0</v>
      </c>
    </row>
    <row r="448" spans="1:55" s="11" customFormat="1" ht="30" hidden="1" x14ac:dyDescent="0.25">
      <c r="A448" s="148" t="s">
        <v>617</v>
      </c>
      <c r="B448" s="12">
        <v>53</v>
      </c>
      <c r="C448" s="12">
        <v>0</v>
      </c>
      <c r="D448" s="63" t="s">
        <v>399</v>
      </c>
      <c r="E448" s="12">
        <v>853</v>
      </c>
      <c r="F448" s="63"/>
      <c r="G448" s="63"/>
      <c r="H448" s="63"/>
      <c r="I448" s="63"/>
      <c r="J448" s="77">
        <f t="shared" ref="J448:BA448" si="259">J449+J452</f>
        <v>2359000</v>
      </c>
      <c r="K448" s="77">
        <f t="shared" si="259"/>
        <v>859000</v>
      </c>
      <c r="L448" s="77">
        <f t="shared" si="259"/>
        <v>1500000</v>
      </c>
      <c r="M448" s="77">
        <f t="shared" si="259"/>
        <v>0</v>
      </c>
      <c r="N448" s="77">
        <f t="shared" si="259"/>
        <v>359000</v>
      </c>
      <c r="O448" s="77">
        <f t="shared" si="259"/>
        <v>0</v>
      </c>
      <c r="P448" s="77">
        <f t="shared" si="259"/>
        <v>359000</v>
      </c>
      <c r="Q448" s="77">
        <f t="shared" si="259"/>
        <v>0</v>
      </c>
      <c r="R448" s="77">
        <f t="shared" si="259"/>
        <v>2718000</v>
      </c>
      <c r="S448" s="77">
        <f t="shared" si="259"/>
        <v>859000</v>
      </c>
      <c r="T448" s="77">
        <f t="shared" si="259"/>
        <v>1859000</v>
      </c>
      <c r="U448" s="77">
        <f t="shared" si="259"/>
        <v>0</v>
      </c>
      <c r="V448" s="77">
        <f t="shared" si="259"/>
        <v>0</v>
      </c>
      <c r="W448" s="77">
        <f t="shared" si="259"/>
        <v>0</v>
      </c>
      <c r="X448" s="77">
        <f t="shared" si="259"/>
        <v>0</v>
      </c>
      <c r="Y448" s="77">
        <f t="shared" si="259"/>
        <v>0</v>
      </c>
      <c r="Z448" s="77">
        <f t="shared" si="259"/>
        <v>2718000</v>
      </c>
      <c r="AA448" s="77">
        <f t="shared" si="259"/>
        <v>859000</v>
      </c>
      <c r="AB448" s="77">
        <f t="shared" si="259"/>
        <v>1859000</v>
      </c>
      <c r="AC448" s="77">
        <f t="shared" si="259"/>
        <v>0</v>
      </c>
      <c r="AD448" s="77">
        <f t="shared" si="259"/>
        <v>2359000</v>
      </c>
      <c r="AE448" s="77">
        <f t="shared" si="259"/>
        <v>859000</v>
      </c>
      <c r="AF448" s="77">
        <f t="shared" si="259"/>
        <v>1500000</v>
      </c>
      <c r="AG448" s="77">
        <f t="shared" si="259"/>
        <v>0</v>
      </c>
      <c r="AH448" s="77">
        <f t="shared" si="259"/>
        <v>0</v>
      </c>
      <c r="AI448" s="77">
        <f t="shared" si="259"/>
        <v>0</v>
      </c>
      <c r="AJ448" s="77">
        <f t="shared" si="259"/>
        <v>0</v>
      </c>
      <c r="AK448" s="77">
        <f t="shared" si="259"/>
        <v>0</v>
      </c>
      <c r="AL448" s="77">
        <f t="shared" si="259"/>
        <v>2359000</v>
      </c>
      <c r="AM448" s="77">
        <f t="shared" si="259"/>
        <v>859000</v>
      </c>
      <c r="AN448" s="77">
        <f t="shared" si="259"/>
        <v>1500000</v>
      </c>
      <c r="AO448" s="77">
        <f t="shared" si="259"/>
        <v>0</v>
      </c>
      <c r="AP448" s="77">
        <f t="shared" si="259"/>
        <v>2359000</v>
      </c>
      <c r="AQ448" s="77">
        <f t="shared" si="259"/>
        <v>859000</v>
      </c>
      <c r="AR448" s="77">
        <f t="shared" si="259"/>
        <v>1500000</v>
      </c>
      <c r="AS448" s="77">
        <f t="shared" si="259"/>
        <v>0</v>
      </c>
      <c r="AT448" s="77">
        <f t="shared" si="259"/>
        <v>0</v>
      </c>
      <c r="AU448" s="77">
        <f t="shared" si="259"/>
        <v>0</v>
      </c>
      <c r="AV448" s="77">
        <f t="shared" si="259"/>
        <v>0</v>
      </c>
      <c r="AW448" s="77">
        <f t="shared" si="259"/>
        <v>0</v>
      </c>
      <c r="AX448" s="77">
        <f t="shared" si="259"/>
        <v>2359000</v>
      </c>
      <c r="AY448" s="77">
        <f t="shared" si="259"/>
        <v>859000</v>
      </c>
      <c r="AZ448" s="77">
        <f t="shared" si="259"/>
        <v>1500000</v>
      </c>
      <c r="BA448" s="77">
        <f t="shared" si="259"/>
        <v>0</v>
      </c>
      <c r="BB448" s="103">
        <v>0</v>
      </c>
      <c r="BC448" s="103">
        <v>0</v>
      </c>
    </row>
    <row r="449" spans="1:55" s="11" customFormat="1" ht="30" hidden="1" x14ac:dyDescent="0.25">
      <c r="A449" s="148" t="s">
        <v>667</v>
      </c>
      <c r="B449" s="12">
        <v>53</v>
      </c>
      <c r="C449" s="12">
        <v>0</v>
      </c>
      <c r="D449" s="62" t="s">
        <v>399</v>
      </c>
      <c r="E449" s="74">
        <v>853</v>
      </c>
      <c r="F449" s="62" t="s">
        <v>629</v>
      </c>
      <c r="G449" s="62" t="s">
        <v>328</v>
      </c>
      <c r="H449" s="62" t="s">
        <v>834</v>
      </c>
      <c r="I449" s="62"/>
      <c r="J449" s="77">
        <f t="shared" ref="J449:AT450" si="260">J450</f>
        <v>859000</v>
      </c>
      <c r="K449" s="77">
        <f t="shared" si="260"/>
        <v>859000</v>
      </c>
      <c r="L449" s="77">
        <f t="shared" si="260"/>
        <v>0</v>
      </c>
      <c r="M449" s="77">
        <f t="shared" si="260"/>
        <v>0</v>
      </c>
      <c r="N449" s="77">
        <f t="shared" si="260"/>
        <v>0</v>
      </c>
      <c r="O449" s="77">
        <f t="shared" si="260"/>
        <v>0</v>
      </c>
      <c r="P449" s="77">
        <f t="shared" si="260"/>
        <v>0</v>
      </c>
      <c r="Q449" s="77">
        <f t="shared" si="260"/>
        <v>0</v>
      </c>
      <c r="R449" s="77">
        <f t="shared" si="260"/>
        <v>859000</v>
      </c>
      <c r="S449" s="77">
        <f t="shared" si="260"/>
        <v>859000</v>
      </c>
      <c r="T449" s="77">
        <f t="shared" si="260"/>
        <v>0</v>
      </c>
      <c r="U449" s="77">
        <f t="shared" si="260"/>
        <v>0</v>
      </c>
      <c r="V449" s="77">
        <f t="shared" si="260"/>
        <v>0</v>
      </c>
      <c r="W449" s="77">
        <f t="shared" si="260"/>
        <v>0</v>
      </c>
      <c r="X449" s="77">
        <f t="shared" si="260"/>
        <v>0</v>
      </c>
      <c r="Y449" s="77">
        <f t="shared" si="260"/>
        <v>0</v>
      </c>
      <c r="Z449" s="77">
        <f t="shared" si="260"/>
        <v>859000</v>
      </c>
      <c r="AA449" s="77">
        <f t="shared" si="260"/>
        <v>859000</v>
      </c>
      <c r="AB449" s="77">
        <f t="shared" si="260"/>
        <v>0</v>
      </c>
      <c r="AC449" s="77">
        <f t="shared" si="260"/>
        <v>0</v>
      </c>
      <c r="AD449" s="77">
        <f t="shared" si="260"/>
        <v>859000</v>
      </c>
      <c r="AE449" s="77">
        <f t="shared" si="260"/>
        <v>859000</v>
      </c>
      <c r="AF449" s="77">
        <f t="shared" si="260"/>
        <v>0</v>
      </c>
      <c r="AG449" s="77">
        <f t="shared" si="260"/>
        <v>0</v>
      </c>
      <c r="AH449" s="77">
        <f t="shared" si="260"/>
        <v>0</v>
      </c>
      <c r="AI449" s="77">
        <f t="shared" si="260"/>
        <v>0</v>
      </c>
      <c r="AJ449" s="77">
        <f t="shared" si="260"/>
        <v>0</v>
      </c>
      <c r="AK449" s="77">
        <f t="shared" si="260"/>
        <v>0</v>
      </c>
      <c r="AL449" s="77">
        <f t="shared" si="260"/>
        <v>859000</v>
      </c>
      <c r="AM449" s="77">
        <f t="shared" si="260"/>
        <v>859000</v>
      </c>
      <c r="AN449" s="77">
        <f t="shared" si="260"/>
        <v>0</v>
      </c>
      <c r="AO449" s="77">
        <f t="shared" si="260"/>
        <v>0</v>
      </c>
      <c r="AP449" s="77">
        <f t="shared" si="260"/>
        <v>859000</v>
      </c>
      <c r="AQ449" s="77">
        <f t="shared" si="260"/>
        <v>859000</v>
      </c>
      <c r="AR449" s="77">
        <f t="shared" si="260"/>
        <v>0</v>
      </c>
      <c r="AS449" s="77">
        <f t="shared" si="260"/>
        <v>0</v>
      </c>
      <c r="AT449" s="77">
        <f t="shared" si="260"/>
        <v>0</v>
      </c>
      <c r="AU449" s="77">
        <f t="shared" ref="AT449:BA450" si="261">AU450</f>
        <v>0</v>
      </c>
      <c r="AV449" s="77">
        <f t="shared" si="261"/>
        <v>0</v>
      </c>
      <c r="AW449" s="77">
        <f t="shared" si="261"/>
        <v>0</v>
      </c>
      <c r="AX449" s="77">
        <f t="shared" si="261"/>
        <v>859000</v>
      </c>
      <c r="AY449" s="77">
        <f t="shared" si="261"/>
        <v>859000</v>
      </c>
      <c r="AZ449" s="77">
        <f t="shared" si="261"/>
        <v>0</v>
      </c>
      <c r="BA449" s="77">
        <f t="shared" si="261"/>
        <v>0</v>
      </c>
      <c r="BB449" s="103">
        <v>0</v>
      </c>
      <c r="BC449" s="103">
        <v>0</v>
      </c>
    </row>
    <row r="450" spans="1:55" s="11" customFormat="1" hidden="1" x14ac:dyDescent="0.25">
      <c r="A450" s="15" t="s">
        <v>345</v>
      </c>
      <c r="B450" s="12">
        <v>53</v>
      </c>
      <c r="C450" s="12">
        <v>0</v>
      </c>
      <c r="D450" s="63" t="s">
        <v>399</v>
      </c>
      <c r="E450" s="74">
        <v>853</v>
      </c>
      <c r="F450" s="63" t="s">
        <v>629</v>
      </c>
      <c r="G450" s="63" t="s">
        <v>328</v>
      </c>
      <c r="H450" s="63" t="s">
        <v>834</v>
      </c>
      <c r="I450" s="63" t="s">
        <v>346</v>
      </c>
      <c r="J450" s="77">
        <f t="shared" si="260"/>
        <v>859000</v>
      </c>
      <c r="K450" s="77">
        <f t="shared" si="260"/>
        <v>859000</v>
      </c>
      <c r="L450" s="77">
        <f t="shared" si="260"/>
        <v>0</v>
      </c>
      <c r="M450" s="77">
        <f t="shared" si="260"/>
        <v>0</v>
      </c>
      <c r="N450" s="77">
        <f t="shared" si="260"/>
        <v>0</v>
      </c>
      <c r="O450" s="77">
        <f t="shared" si="260"/>
        <v>0</v>
      </c>
      <c r="P450" s="77">
        <f t="shared" si="260"/>
        <v>0</v>
      </c>
      <c r="Q450" s="77">
        <f t="shared" si="260"/>
        <v>0</v>
      </c>
      <c r="R450" s="77">
        <f t="shared" si="260"/>
        <v>859000</v>
      </c>
      <c r="S450" s="77">
        <f t="shared" si="260"/>
        <v>859000</v>
      </c>
      <c r="T450" s="77">
        <f t="shared" si="260"/>
        <v>0</v>
      </c>
      <c r="U450" s="77">
        <f t="shared" si="260"/>
        <v>0</v>
      </c>
      <c r="V450" s="77">
        <f t="shared" si="260"/>
        <v>0</v>
      </c>
      <c r="W450" s="77">
        <f t="shared" si="260"/>
        <v>0</v>
      </c>
      <c r="X450" s="77">
        <f t="shared" si="260"/>
        <v>0</v>
      </c>
      <c r="Y450" s="77">
        <f t="shared" si="260"/>
        <v>0</v>
      </c>
      <c r="Z450" s="77">
        <f t="shared" si="260"/>
        <v>859000</v>
      </c>
      <c r="AA450" s="77">
        <f t="shared" si="260"/>
        <v>859000</v>
      </c>
      <c r="AB450" s="77">
        <f t="shared" si="260"/>
        <v>0</v>
      </c>
      <c r="AC450" s="77">
        <f t="shared" si="260"/>
        <v>0</v>
      </c>
      <c r="AD450" s="77">
        <f t="shared" si="260"/>
        <v>859000</v>
      </c>
      <c r="AE450" s="77">
        <f t="shared" si="260"/>
        <v>859000</v>
      </c>
      <c r="AF450" s="77">
        <f t="shared" si="260"/>
        <v>0</v>
      </c>
      <c r="AG450" s="77">
        <f t="shared" si="260"/>
        <v>0</v>
      </c>
      <c r="AH450" s="77">
        <f t="shared" si="260"/>
        <v>0</v>
      </c>
      <c r="AI450" s="77">
        <f t="shared" si="260"/>
        <v>0</v>
      </c>
      <c r="AJ450" s="77">
        <f t="shared" si="260"/>
        <v>0</v>
      </c>
      <c r="AK450" s="77">
        <f t="shared" si="260"/>
        <v>0</v>
      </c>
      <c r="AL450" s="77">
        <f t="shared" si="260"/>
        <v>859000</v>
      </c>
      <c r="AM450" s="77">
        <f t="shared" si="260"/>
        <v>859000</v>
      </c>
      <c r="AN450" s="77">
        <f t="shared" si="260"/>
        <v>0</v>
      </c>
      <c r="AO450" s="77">
        <f t="shared" si="260"/>
        <v>0</v>
      </c>
      <c r="AP450" s="77">
        <f t="shared" si="260"/>
        <v>859000</v>
      </c>
      <c r="AQ450" s="77">
        <f t="shared" si="260"/>
        <v>859000</v>
      </c>
      <c r="AR450" s="77">
        <f t="shared" si="260"/>
        <v>0</v>
      </c>
      <c r="AS450" s="77">
        <f t="shared" si="260"/>
        <v>0</v>
      </c>
      <c r="AT450" s="77">
        <f t="shared" si="261"/>
        <v>0</v>
      </c>
      <c r="AU450" s="77">
        <f t="shared" si="261"/>
        <v>0</v>
      </c>
      <c r="AV450" s="77">
        <f t="shared" si="261"/>
        <v>0</v>
      </c>
      <c r="AW450" s="77">
        <f t="shared" si="261"/>
        <v>0</v>
      </c>
      <c r="AX450" s="77">
        <f t="shared" si="261"/>
        <v>859000</v>
      </c>
      <c r="AY450" s="77">
        <f t="shared" si="261"/>
        <v>859000</v>
      </c>
      <c r="AZ450" s="77">
        <f t="shared" si="261"/>
        <v>0</v>
      </c>
      <c r="BA450" s="77">
        <f t="shared" si="261"/>
        <v>0</v>
      </c>
      <c r="BB450" s="103">
        <v>0</v>
      </c>
      <c r="BC450" s="103">
        <v>0</v>
      </c>
    </row>
    <row r="451" spans="1:55" s="11" customFormat="1" hidden="1" x14ac:dyDescent="0.25">
      <c r="A451" s="15" t="s">
        <v>668</v>
      </c>
      <c r="B451" s="12">
        <v>53</v>
      </c>
      <c r="C451" s="12">
        <v>0</v>
      </c>
      <c r="D451" s="63" t="s">
        <v>399</v>
      </c>
      <c r="E451" s="74">
        <v>853</v>
      </c>
      <c r="F451" s="63" t="s">
        <v>629</v>
      </c>
      <c r="G451" s="63" t="s">
        <v>328</v>
      </c>
      <c r="H451" s="62" t="s">
        <v>834</v>
      </c>
      <c r="I451" s="63" t="s">
        <v>634</v>
      </c>
      <c r="J451" s="77">
        <f>'3.ВС'!J479</f>
        <v>859000</v>
      </c>
      <c r="K451" s="77">
        <f>'3.ВС'!K479</f>
        <v>859000</v>
      </c>
      <c r="L451" s="77">
        <f>'3.ВС'!L479</f>
        <v>0</v>
      </c>
      <c r="M451" s="77">
        <f>'3.ВС'!M479</f>
        <v>0</v>
      </c>
      <c r="N451" s="77">
        <f>'3.ВС'!N479</f>
        <v>0</v>
      </c>
      <c r="O451" s="77">
        <f>'3.ВС'!O479</f>
        <v>0</v>
      </c>
      <c r="P451" s="77">
        <f>'3.ВС'!P479</f>
        <v>0</v>
      </c>
      <c r="Q451" s="77">
        <f>'3.ВС'!Q479</f>
        <v>0</v>
      </c>
      <c r="R451" s="77">
        <f>'3.ВС'!R479</f>
        <v>859000</v>
      </c>
      <c r="S451" s="77">
        <f>'3.ВС'!S479</f>
        <v>859000</v>
      </c>
      <c r="T451" s="77">
        <f>'3.ВС'!T479</f>
        <v>0</v>
      </c>
      <c r="U451" s="77">
        <f>'3.ВС'!U479</f>
        <v>0</v>
      </c>
      <c r="V451" s="77">
        <f>'3.ВС'!V479</f>
        <v>0</v>
      </c>
      <c r="W451" s="77">
        <f>'3.ВС'!W479</f>
        <v>0</v>
      </c>
      <c r="X451" s="77">
        <f>'3.ВС'!X479</f>
        <v>0</v>
      </c>
      <c r="Y451" s="77">
        <f>'3.ВС'!Y479</f>
        <v>0</v>
      </c>
      <c r="Z451" s="77">
        <f>'3.ВС'!Z479</f>
        <v>859000</v>
      </c>
      <c r="AA451" s="77">
        <f>'3.ВС'!AA479</f>
        <v>859000</v>
      </c>
      <c r="AB451" s="77">
        <f>'3.ВС'!AB479</f>
        <v>0</v>
      </c>
      <c r="AC451" s="77">
        <f>'3.ВС'!AC479</f>
        <v>0</v>
      </c>
      <c r="AD451" s="77">
        <f>'3.ВС'!AD479</f>
        <v>859000</v>
      </c>
      <c r="AE451" s="77">
        <f>'3.ВС'!AE479</f>
        <v>859000</v>
      </c>
      <c r="AF451" s="77">
        <f>'3.ВС'!AF479</f>
        <v>0</v>
      </c>
      <c r="AG451" s="77">
        <f>'3.ВС'!AG479</f>
        <v>0</v>
      </c>
      <c r="AH451" s="77">
        <f>'3.ВС'!AH479</f>
        <v>0</v>
      </c>
      <c r="AI451" s="77">
        <f>'3.ВС'!AI479</f>
        <v>0</v>
      </c>
      <c r="AJ451" s="77">
        <f>'3.ВС'!AJ479</f>
        <v>0</v>
      </c>
      <c r="AK451" s="77">
        <f>'3.ВС'!AK479</f>
        <v>0</v>
      </c>
      <c r="AL451" s="77">
        <f>'3.ВС'!AL479</f>
        <v>859000</v>
      </c>
      <c r="AM451" s="77">
        <f>'3.ВС'!AM479</f>
        <v>859000</v>
      </c>
      <c r="AN451" s="77">
        <f>'3.ВС'!AN479</f>
        <v>0</v>
      </c>
      <c r="AO451" s="77">
        <f>'3.ВС'!AO479</f>
        <v>0</v>
      </c>
      <c r="AP451" s="77">
        <f>'3.ВС'!AP479</f>
        <v>859000</v>
      </c>
      <c r="AQ451" s="77">
        <f>'3.ВС'!AQ479</f>
        <v>859000</v>
      </c>
      <c r="AR451" s="77">
        <f>'3.ВС'!AR479</f>
        <v>0</v>
      </c>
      <c r="AS451" s="77">
        <f>'3.ВС'!AS479</f>
        <v>0</v>
      </c>
      <c r="AT451" s="77">
        <f>'3.ВС'!AT479</f>
        <v>0</v>
      </c>
      <c r="AU451" s="77">
        <f>'3.ВС'!AU479</f>
        <v>0</v>
      </c>
      <c r="AV451" s="77">
        <f>'3.ВС'!AV479</f>
        <v>0</v>
      </c>
      <c r="AW451" s="77">
        <f>'3.ВС'!AW479</f>
        <v>0</v>
      </c>
      <c r="AX451" s="77">
        <f>'3.ВС'!AX479</f>
        <v>859000</v>
      </c>
      <c r="AY451" s="77">
        <f>'3.ВС'!AY479</f>
        <v>859000</v>
      </c>
      <c r="AZ451" s="77">
        <f>'3.ВС'!AZ479</f>
        <v>0</v>
      </c>
      <c r="BA451" s="77">
        <f>'3.ВС'!BA479</f>
        <v>0</v>
      </c>
      <c r="BB451" s="103">
        <v>0</v>
      </c>
      <c r="BC451" s="103">
        <v>0</v>
      </c>
    </row>
    <row r="452" spans="1:55" s="11" customFormat="1" ht="30" hidden="1" x14ac:dyDescent="0.25">
      <c r="A452" s="148" t="s">
        <v>636</v>
      </c>
      <c r="B452" s="12">
        <v>53</v>
      </c>
      <c r="C452" s="12">
        <v>0</v>
      </c>
      <c r="D452" s="62" t="s">
        <v>399</v>
      </c>
      <c r="E452" s="74">
        <v>853</v>
      </c>
      <c r="F452" s="63" t="s">
        <v>629</v>
      </c>
      <c r="G452" s="63" t="s">
        <v>399</v>
      </c>
      <c r="H452" s="62" t="s">
        <v>835</v>
      </c>
      <c r="I452" s="63"/>
      <c r="J452" s="77">
        <f t="shared" ref="J452:AT453" si="262">J453</f>
        <v>1500000</v>
      </c>
      <c r="K452" s="77">
        <f t="shared" si="262"/>
        <v>0</v>
      </c>
      <c r="L452" s="77">
        <f t="shared" si="262"/>
        <v>1500000</v>
      </c>
      <c r="M452" s="77">
        <f t="shared" si="262"/>
        <v>0</v>
      </c>
      <c r="N452" s="77">
        <f t="shared" si="262"/>
        <v>359000</v>
      </c>
      <c r="O452" s="77">
        <f t="shared" si="262"/>
        <v>0</v>
      </c>
      <c r="P452" s="77">
        <f t="shared" si="262"/>
        <v>359000</v>
      </c>
      <c r="Q452" s="77">
        <f t="shared" si="262"/>
        <v>0</v>
      </c>
      <c r="R452" s="77">
        <f t="shared" si="262"/>
        <v>1859000</v>
      </c>
      <c r="S452" s="77">
        <f t="shared" si="262"/>
        <v>0</v>
      </c>
      <c r="T452" s="77">
        <f t="shared" si="262"/>
        <v>1859000</v>
      </c>
      <c r="U452" s="77">
        <f t="shared" si="262"/>
        <v>0</v>
      </c>
      <c r="V452" s="77">
        <f t="shared" si="262"/>
        <v>0</v>
      </c>
      <c r="W452" s="77">
        <f t="shared" si="262"/>
        <v>0</v>
      </c>
      <c r="X452" s="77">
        <f t="shared" si="262"/>
        <v>0</v>
      </c>
      <c r="Y452" s="77">
        <f t="shared" si="262"/>
        <v>0</v>
      </c>
      <c r="Z452" s="77">
        <f t="shared" si="262"/>
        <v>1859000</v>
      </c>
      <c r="AA452" s="77">
        <f t="shared" si="262"/>
        <v>0</v>
      </c>
      <c r="AB452" s="77">
        <f t="shared" si="262"/>
        <v>1859000</v>
      </c>
      <c r="AC452" s="77">
        <f t="shared" si="262"/>
        <v>0</v>
      </c>
      <c r="AD452" s="77">
        <f t="shared" si="262"/>
        <v>1500000</v>
      </c>
      <c r="AE452" s="77">
        <f t="shared" si="262"/>
        <v>0</v>
      </c>
      <c r="AF452" s="77">
        <f t="shared" si="262"/>
        <v>1500000</v>
      </c>
      <c r="AG452" s="77">
        <f t="shared" si="262"/>
        <v>0</v>
      </c>
      <c r="AH452" s="77">
        <f t="shared" si="262"/>
        <v>0</v>
      </c>
      <c r="AI452" s="77">
        <f t="shared" si="262"/>
        <v>0</v>
      </c>
      <c r="AJ452" s="77">
        <f t="shared" si="262"/>
        <v>0</v>
      </c>
      <c r="AK452" s="77">
        <f t="shared" si="262"/>
        <v>0</v>
      </c>
      <c r="AL452" s="77">
        <f t="shared" si="262"/>
        <v>1500000</v>
      </c>
      <c r="AM452" s="77">
        <f t="shared" si="262"/>
        <v>0</v>
      </c>
      <c r="AN452" s="77">
        <f t="shared" si="262"/>
        <v>1500000</v>
      </c>
      <c r="AO452" s="77">
        <f t="shared" si="262"/>
        <v>0</v>
      </c>
      <c r="AP452" s="77">
        <f t="shared" si="262"/>
        <v>1500000</v>
      </c>
      <c r="AQ452" s="77">
        <f t="shared" si="262"/>
        <v>0</v>
      </c>
      <c r="AR452" s="77">
        <f t="shared" si="262"/>
        <v>1500000</v>
      </c>
      <c r="AS452" s="77">
        <f t="shared" si="262"/>
        <v>0</v>
      </c>
      <c r="AT452" s="77">
        <f t="shared" si="262"/>
        <v>0</v>
      </c>
      <c r="AU452" s="77">
        <f t="shared" ref="AT452:BA453" si="263">AU453</f>
        <v>0</v>
      </c>
      <c r="AV452" s="77">
        <f t="shared" si="263"/>
        <v>0</v>
      </c>
      <c r="AW452" s="77">
        <f t="shared" si="263"/>
        <v>0</v>
      </c>
      <c r="AX452" s="77">
        <f t="shared" si="263"/>
        <v>1500000</v>
      </c>
      <c r="AY452" s="77">
        <f t="shared" si="263"/>
        <v>0</v>
      </c>
      <c r="AZ452" s="77">
        <f t="shared" si="263"/>
        <v>1500000</v>
      </c>
      <c r="BA452" s="77">
        <f t="shared" si="263"/>
        <v>0</v>
      </c>
      <c r="BB452" s="103">
        <v>0</v>
      </c>
      <c r="BC452" s="103">
        <v>0</v>
      </c>
    </row>
    <row r="453" spans="1:55" s="11" customFormat="1" hidden="1" x14ac:dyDescent="0.25">
      <c r="A453" s="15" t="s">
        <v>345</v>
      </c>
      <c r="B453" s="12">
        <v>53</v>
      </c>
      <c r="C453" s="12">
        <v>0</v>
      </c>
      <c r="D453" s="63" t="s">
        <v>399</v>
      </c>
      <c r="E453" s="74">
        <v>853</v>
      </c>
      <c r="F453" s="63" t="s">
        <v>629</v>
      </c>
      <c r="G453" s="63" t="s">
        <v>399</v>
      </c>
      <c r="H453" s="62" t="s">
        <v>835</v>
      </c>
      <c r="I453" s="63" t="s">
        <v>346</v>
      </c>
      <c r="J453" s="77">
        <f t="shared" si="262"/>
        <v>1500000</v>
      </c>
      <c r="K453" s="77">
        <f t="shared" si="262"/>
        <v>0</v>
      </c>
      <c r="L453" s="77">
        <f t="shared" si="262"/>
        <v>1500000</v>
      </c>
      <c r="M453" s="77">
        <f t="shared" si="262"/>
        <v>0</v>
      </c>
      <c r="N453" s="77">
        <f t="shared" si="262"/>
        <v>359000</v>
      </c>
      <c r="O453" s="77">
        <f t="shared" si="262"/>
        <v>0</v>
      </c>
      <c r="P453" s="77">
        <f t="shared" si="262"/>
        <v>359000</v>
      </c>
      <c r="Q453" s="77">
        <f t="shared" si="262"/>
        <v>0</v>
      </c>
      <c r="R453" s="77">
        <f t="shared" si="262"/>
        <v>1859000</v>
      </c>
      <c r="S453" s="77">
        <f t="shared" si="262"/>
        <v>0</v>
      </c>
      <c r="T453" s="77">
        <f t="shared" si="262"/>
        <v>1859000</v>
      </c>
      <c r="U453" s="77">
        <f t="shared" si="262"/>
        <v>0</v>
      </c>
      <c r="V453" s="77">
        <f t="shared" si="262"/>
        <v>0</v>
      </c>
      <c r="W453" s="77">
        <f t="shared" si="262"/>
        <v>0</v>
      </c>
      <c r="X453" s="77">
        <f t="shared" si="262"/>
        <v>0</v>
      </c>
      <c r="Y453" s="77">
        <f t="shared" si="262"/>
        <v>0</v>
      </c>
      <c r="Z453" s="77">
        <f t="shared" si="262"/>
        <v>1859000</v>
      </c>
      <c r="AA453" s="77">
        <f t="shared" si="262"/>
        <v>0</v>
      </c>
      <c r="AB453" s="77">
        <f t="shared" si="262"/>
        <v>1859000</v>
      </c>
      <c r="AC453" s="77">
        <f t="shared" si="262"/>
        <v>0</v>
      </c>
      <c r="AD453" s="77">
        <f t="shared" si="262"/>
        <v>1500000</v>
      </c>
      <c r="AE453" s="77">
        <f t="shared" si="262"/>
        <v>0</v>
      </c>
      <c r="AF453" s="77">
        <f t="shared" si="262"/>
        <v>1500000</v>
      </c>
      <c r="AG453" s="77">
        <f t="shared" si="262"/>
        <v>0</v>
      </c>
      <c r="AH453" s="77">
        <f t="shared" si="262"/>
        <v>0</v>
      </c>
      <c r="AI453" s="77">
        <f t="shared" si="262"/>
        <v>0</v>
      </c>
      <c r="AJ453" s="77">
        <f t="shared" si="262"/>
        <v>0</v>
      </c>
      <c r="AK453" s="77">
        <f t="shared" si="262"/>
        <v>0</v>
      </c>
      <c r="AL453" s="77">
        <f t="shared" si="262"/>
        <v>1500000</v>
      </c>
      <c r="AM453" s="77">
        <f t="shared" si="262"/>
        <v>0</v>
      </c>
      <c r="AN453" s="77">
        <f t="shared" si="262"/>
        <v>1500000</v>
      </c>
      <c r="AO453" s="77">
        <f t="shared" si="262"/>
        <v>0</v>
      </c>
      <c r="AP453" s="77">
        <f t="shared" si="262"/>
        <v>1500000</v>
      </c>
      <c r="AQ453" s="77">
        <f t="shared" si="262"/>
        <v>0</v>
      </c>
      <c r="AR453" s="77">
        <f t="shared" si="262"/>
        <v>1500000</v>
      </c>
      <c r="AS453" s="77">
        <f t="shared" si="262"/>
        <v>0</v>
      </c>
      <c r="AT453" s="77">
        <f t="shared" si="263"/>
        <v>0</v>
      </c>
      <c r="AU453" s="77">
        <f t="shared" si="263"/>
        <v>0</v>
      </c>
      <c r="AV453" s="77">
        <f t="shared" si="263"/>
        <v>0</v>
      </c>
      <c r="AW453" s="77">
        <f t="shared" si="263"/>
        <v>0</v>
      </c>
      <c r="AX453" s="77">
        <f t="shared" si="263"/>
        <v>1500000</v>
      </c>
      <c r="AY453" s="77">
        <f t="shared" si="263"/>
        <v>0</v>
      </c>
      <c r="AZ453" s="77">
        <f t="shared" si="263"/>
        <v>1500000</v>
      </c>
      <c r="BA453" s="77">
        <f t="shared" si="263"/>
        <v>0</v>
      </c>
      <c r="BB453" s="103">
        <v>0</v>
      </c>
      <c r="BC453" s="103">
        <v>0</v>
      </c>
    </row>
    <row r="454" spans="1:55" s="11" customFormat="1" hidden="1" x14ac:dyDescent="0.25">
      <c r="A454" s="15" t="s">
        <v>668</v>
      </c>
      <c r="B454" s="12">
        <v>53</v>
      </c>
      <c r="C454" s="12">
        <v>0</v>
      </c>
      <c r="D454" s="63" t="s">
        <v>399</v>
      </c>
      <c r="E454" s="74">
        <v>853</v>
      </c>
      <c r="F454" s="63" t="s">
        <v>629</v>
      </c>
      <c r="G454" s="63" t="s">
        <v>399</v>
      </c>
      <c r="H454" s="62" t="s">
        <v>835</v>
      </c>
      <c r="I454" s="63" t="s">
        <v>634</v>
      </c>
      <c r="J454" s="77">
        <f>'3.ВС'!J483</f>
        <v>1500000</v>
      </c>
      <c r="K454" s="77">
        <f>'3.ВС'!K483</f>
        <v>0</v>
      </c>
      <c r="L454" s="77">
        <f>'3.ВС'!L483</f>
        <v>1500000</v>
      </c>
      <c r="M454" s="77">
        <f>'3.ВС'!M483</f>
        <v>0</v>
      </c>
      <c r="N454" s="77">
        <f>'3.ВС'!N483</f>
        <v>359000</v>
      </c>
      <c r="O454" s="77">
        <f>'3.ВС'!O483</f>
        <v>0</v>
      </c>
      <c r="P454" s="77">
        <f>'3.ВС'!P483</f>
        <v>359000</v>
      </c>
      <c r="Q454" s="77">
        <f>'3.ВС'!Q483</f>
        <v>0</v>
      </c>
      <c r="R454" s="77">
        <f>'3.ВС'!R483</f>
        <v>1859000</v>
      </c>
      <c r="S454" s="77">
        <f>'3.ВС'!S483</f>
        <v>0</v>
      </c>
      <c r="T454" s="77">
        <f>'3.ВС'!T483</f>
        <v>1859000</v>
      </c>
      <c r="U454" s="77">
        <f>'3.ВС'!U483</f>
        <v>0</v>
      </c>
      <c r="V454" s="77">
        <f>'3.ВС'!V483</f>
        <v>0</v>
      </c>
      <c r="W454" s="77">
        <f>'3.ВС'!W483</f>
        <v>0</v>
      </c>
      <c r="X454" s="77">
        <f>'3.ВС'!X483</f>
        <v>0</v>
      </c>
      <c r="Y454" s="77">
        <f>'3.ВС'!Y483</f>
        <v>0</v>
      </c>
      <c r="Z454" s="77">
        <f>'3.ВС'!Z483</f>
        <v>1859000</v>
      </c>
      <c r="AA454" s="77">
        <f>'3.ВС'!AA483</f>
        <v>0</v>
      </c>
      <c r="AB454" s="77">
        <f>'3.ВС'!AB483</f>
        <v>1859000</v>
      </c>
      <c r="AC454" s="77">
        <f>'3.ВС'!AC483</f>
        <v>0</v>
      </c>
      <c r="AD454" s="77">
        <f>'3.ВС'!AD483</f>
        <v>1500000</v>
      </c>
      <c r="AE454" s="77">
        <f>'3.ВС'!AE483</f>
        <v>0</v>
      </c>
      <c r="AF454" s="77">
        <f>'3.ВС'!AF483</f>
        <v>1500000</v>
      </c>
      <c r="AG454" s="77">
        <f>'3.ВС'!AG483</f>
        <v>0</v>
      </c>
      <c r="AH454" s="77">
        <f>'3.ВС'!AH483</f>
        <v>0</v>
      </c>
      <c r="AI454" s="77">
        <f>'3.ВС'!AI483</f>
        <v>0</v>
      </c>
      <c r="AJ454" s="77">
        <f>'3.ВС'!AJ483</f>
        <v>0</v>
      </c>
      <c r="AK454" s="77">
        <f>'3.ВС'!AK483</f>
        <v>0</v>
      </c>
      <c r="AL454" s="77">
        <f>'3.ВС'!AL483</f>
        <v>1500000</v>
      </c>
      <c r="AM454" s="77">
        <f>'3.ВС'!AM483</f>
        <v>0</v>
      </c>
      <c r="AN454" s="77">
        <f>'3.ВС'!AN483</f>
        <v>1500000</v>
      </c>
      <c r="AO454" s="77">
        <f>'3.ВС'!AO483</f>
        <v>0</v>
      </c>
      <c r="AP454" s="77">
        <f>'3.ВС'!AP483</f>
        <v>1500000</v>
      </c>
      <c r="AQ454" s="77">
        <f>'3.ВС'!AQ483</f>
        <v>0</v>
      </c>
      <c r="AR454" s="77">
        <f>'3.ВС'!AR483</f>
        <v>1500000</v>
      </c>
      <c r="AS454" s="77">
        <f>'3.ВС'!AS483</f>
        <v>0</v>
      </c>
      <c r="AT454" s="77">
        <f>'3.ВС'!AT483</f>
        <v>0</v>
      </c>
      <c r="AU454" s="77">
        <f>'3.ВС'!AU483</f>
        <v>0</v>
      </c>
      <c r="AV454" s="77">
        <f>'3.ВС'!AV483</f>
        <v>0</v>
      </c>
      <c r="AW454" s="77">
        <f>'3.ВС'!AW483</f>
        <v>0</v>
      </c>
      <c r="AX454" s="77">
        <f>'3.ВС'!AX483</f>
        <v>1500000</v>
      </c>
      <c r="AY454" s="77">
        <f>'3.ВС'!AY483</f>
        <v>0</v>
      </c>
      <c r="AZ454" s="77">
        <f>'3.ВС'!AZ483</f>
        <v>1500000</v>
      </c>
      <c r="BA454" s="77">
        <f>'3.ВС'!BA483</f>
        <v>0</v>
      </c>
      <c r="BB454" s="103">
        <v>0</v>
      </c>
      <c r="BC454" s="103">
        <v>0</v>
      </c>
    </row>
    <row r="455" spans="1:55" s="116" customFormat="1" ht="14.25" x14ac:dyDescent="0.25">
      <c r="A455" s="155" t="s">
        <v>836</v>
      </c>
      <c r="B455" s="128">
        <v>70</v>
      </c>
      <c r="C455" s="128"/>
      <c r="D455" s="113"/>
      <c r="E455" s="112"/>
      <c r="F455" s="113"/>
      <c r="G455" s="113"/>
      <c r="H455" s="113"/>
      <c r="I455" s="113"/>
      <c r="J455" s="76">
        <f t="shared" ref="J455:Q455" si="264">J456+J467+J476+J482</f>
        <v>1566800</v>
      </c>
      <c r="K455" s="76">
        <f t="shared" si="264"/>
        <v>0</v>
      </c>
      <c r="L455" s="76">
        <f t="shared" si="264"/>
        <v>1548800</v>
      </c>
      <c r="M455" s="76">
        <f t="shared" si="264"/>
        <v>18000</v>
      </c>
      <c r="N455" s="76">
        <f t="shared" si="264"/>
        <v>588200</v>
      </c>
      <c r="O455" s="76">
        <f t="shared" si="264"/>
        <v>0</v>
      </c>
      <c r="P455" s="76">
        <f t="shared" si="264"/>
        <v>588200</v>
      </c>
      <c r="Q455" s="76">
        <f t="shared" si="264"/>
        <v>0</v>
      </c>
      <c r="R455" s="76">
        <f>R456+R463+R467+R476+R482</f>
        <v>2155000</v>
      </c>
      <c r="S455" s="76">
        <f t="shared" ref="S455:AC455" si="265">S456+S463+S467+S476+S482</f>
        <v>0</v>
      </c>
      <c r="T455" s="76">
        <f t="shared" si="265"/>
        <v>2137000</v>
      </c>
      <c r="U455" s="76">
        <f t="shared" si="265"/>
        <v>18000</v>
      </c>
      <c r="V455" s="76">
        <f t="shared" si="265"/>
        <v>523431</v>
      </c>
      <c r="W455" s="76">
        <f t="shared" si="265"/>
        <v>523431</v>
      </c>
      <c r="X455" s="76">
        <f t="shared" si="265"/>
        <v>0</v>
      </c>
      <c r="Y455" s="76">
        <f t="shared" si="265"/>
        <v>0</v>
      </c>
      <c r="Z455" s="76">
        <f t="shared" si="265"/>
        <v>2678431</v>
      </c>
      <c r="AA455" s="76">
        <f t="shared" si="265"/>
        <v>523431</v>
      </c>
      <c r="AB455" s="76">
        <f t="shared" si="265"/>
        <v>2137000</v>
      </c>
      <c r="AC455" s="76">
        <f t="shared" si="265"/>
        <v>18000</v>
      </c>
      <c r="AD455" s="76">
        <f t="shared" ref="AD455:BA455" si="266">AD456+AD467+AD476+AD482</f>
        <v>4078519</v>
      </c>
      <c r="AE455" s="76">
        <f t="shared" si="266"/>
        <v>0</v>
      </c>
      <c r="AF455" s="76">
        <f t="shared" si="266"/>
        <v>4060519</v>
      </c>
      <c r="AG455" s="76">
        <f t="shared" si="266"/>
        <v>18000</v>
      </c>
      <c r="AH455" s="76">
        <f t="shared" si="266"/>
        <v>1740.15</v>
      </c>
      <c r="AI455" s="76">
        <f t="shared" si="266"/>
        <v>0</v>
      </c>
      <c r="AJ455" s="76">
        <f t="shared" si="266"/>
        <v>1740.15</v>
      </c>
      <c r="AK455" s="76">
        <f t="shared" si="266"/>
        <v>0</v>
      </c>
      <c r="AL455" s="76">
        <f t="shared" si="266"/>
        <v>4080259.15</v>
      </c>
      <c r="AM455" s="76">
        <f t="shared" si="266"/>
        <v>0</v>
      </c>
      <c r="AN455" s="76">
        <f t="shared" si="266"/>
        <v>4062259.15</v>
      </c>
      <c r="AO455" s="76">
        <f t="shared" si="266"/>
        <v>18000</v>
      </c>
      <c r="AP455" s="76">
        <f t="shared" si="266"/>
        <v>7126841</v>
      </c>
      <c r="AQ455" s="76">
        <f t="shared" si="266"/>
        <v>0</v>
      </c>
      <c r="AR455" s="76">
        <f t="shared" si="266"/>
        <v>7108841</v>
      </c>
      <c r="AS455" s="76">
        <f t="shared" si="266"/>
        <v>18000</v>
      </c>
      <c r="AT455" s="76">
        <f t="shared" si="266"/>
        <v>2.1800000000000002</v>
      </c>
      <c r="AU455" s="76">
        <f t="shared" si="266"/>
        <v>0</v>
      </c>
      <c r="AV455" s="76">
        <f t="shared" si="266"/>
        <v>2.1800000000000002</v>
      </c>
      <c r="AW455" s="76">
        <f t="shared" si="266"/>
        <v>0</v>
      </c>
      <c r="AX455" s="76">
        <f t="shared" si="266"/>
        <v>7126843.1799999997</v>
      </c>
      <c r="AY455" s="76">
        <f t="shared" si="266"/>
        <v>0</v>
      </c>
      <c r="AZ455" s="76">
        <f t="shared" si="266"/>
        <v>7108843.1799999997</v>
      </c>
      <c r="BA455" s="76">
        <f t="shared" si="266"/>
        <v>18000</v>
      </c>
      <c r="BB455" s="123">
        <v>0</v>
      </c>
      <c r="BC455" s="123">
        <v>0</v>
      </c>
    </row>
    <row r="456" spans="1:55" s="116" customFormat="1" ht="14.25" x14ac:dyDescent="0.25">
      <c r="A456" s="155" t="s">
        <v>325</v>
      </c>
      <c r="B456" s="128">
        <v>70</v>
      </c>
      <c r="C456" s="128">
        <v>0</v>
      </c>
      <c r="D456" s="113" t="s">
        <v>812</v>
      </c>
      <c r="E456" s="112">
        <v>851</v>
      </c>
      <c r="F456" s="113"/>
      <c r="G456" s="113"/>
      <c r="H456" s="113"/>
      <c r="I456" s="113"/>
      <c r="J456" s="76">
        <f t="shared" ref="J456:Q456" si="267">J460</f>
        <v>0</v>
      </c>
      <c r="K456" s="76">
        <f t="shared" si="267"/>
        <v>0</v>
      </c>
      <c r="L456" s="76">
        <f t="shared" si="267"/>
        <v>0</v>
      </c>
      <c r="M456" s="76">
        <f t="shared" si="267"/>
        <v>0</v>
      </c>
      <c r="N456" s="76">
        <f t="shared" si="267"/>
        <v>20000</v>
      </c>
      <c r="O456" s="76">
        <f t="shared" si="267"/>
        <v>0</v>
      </c>
      <c r="P456" s="76">
        <f t="shared" si="267"/>
        <v>20000</v>
      </c>
      <c r="Q456" s="76">
        <f t="shared" si="267"/>
        <v>0</v>
      </c>
      <c r="R456" s="76">
        <f>R457+R460</f>
        <v>20000</v>
      </c>
      <c r="S456" s="76">
        <f t="shared" ref="S456:AC456" si="268">S457+S460</f>
        <v>0</v>
      </c>
      <c r="T456" s="76">
        <f t="shared" si="268"/>
        <v>20000</v>
      </c>
      <c r="U456" s="76">
        <f t="shared" si="268"/>
        <v>0</v>
      </c>
      <c r="V456" s="76">
        <f t="shared" si="268"/>
        <v>391523.36</v>
      </c>
      <c r="W456" s="76">
        <f t="shared" si="268"/>
        <v>331523.36</v>
      </c>
      <c r="X456" s="76">
        <f t="shared" si="268"/>
        <v>60000</v>
      </c>
      <c r="Y456" s="76">
        <f t="shared" si="268"/>
        <v>0</v>
      </c>
      <c r="Z456" s="76">
        <f t="shared" si="268"/>
        <v>411523.36</v>
      </c>
      <c r="AA456" s="76">
        <f t="shared" si="268"/>
        <v>331523.36</v>
      </c>
      <c r="AB456" s="76">
        <f t="shared" si="268"/>
        <v>80000</v>
      </c>
      <c r="AC456" s="76">
        <f t="shared" si="268"/>
        <v>0</v>
      </c>
      <c r="AD456" s="76">
        <f t="shared" ref="AD456:BA456" si="269">AD460</f>
        <v>0</v>
      </c>
      <c r="AE456" s="76">
        <f t="shared" si="269"/>
        <v>0</v>
      </c>
      <c r="AF456" s="76">
        <f t="shared" si="269"/>
        <v>0</v>
      </c>
      <c r="AG456" s="76">
        <f t="shared" si="269"/>
        <v>0</v>
      </c>
      <c r="AH456" s="76">
        <f t="shared" si="269"/>
        <v>0</v>
      </c>
      <c r="AI456" s="76">
        <f t="shared" si="269"/>
        <v>0</v>
      </c>
      <c r="AJ456" s="76">
        <f t="shared" si="269"/>
        <v>0</v>
      </c>
      <c r="AK456" s="76">
        <f t="shared" si="269"/>
        <v>0</v>
      </c>
      <c r="AL456" s="76">
        <f t="shared" si="269"/>
        <v>0</v>
      </c>
      <c r="AM456" s="76">
        <f t="shared" si="269"/>
        <v>0</v>
      </c>
      <c r="AN456" s="76">
        <f t="shared" si="269"/>
        <v>0</v>
      </c>
      <c r="AO456" s="76">
        <f t="shared" si="269"/>
        <v>0</v>
      </c>
      <c r="AP456" s="76">
        <f t="shared" si="269"/>
        <v>0</v>
      </c>
      <c r="AQ456" s="76">
        <f t="shared" si="269"/>
        <v>0</v>
      </c>
      <c r="AR456" s="76">
        <f t="shared" si="269"/>
        <v>0</v>
      </c>
      <c r="AS456" s="76">
        <f t="shared" si="269"/>
        <v>0</v>
      </c>
      <c r="AT456" s="76">
        <f t="shared" si="269"/>
        <v>0</v>
      </c>
      <c r="AU456" s="76">
        <f t="shared" si="269"/>
        <v>0</v>
      </c>
      <c r="AV456" s="76">
        <f t="shared" si="269"/>
        <v>0</v>
      </c>
      <c r="AW456" s="76">
        <f t="shared" si="269"/>
        <v>0</v>
      </c>
      <c r="AX456" s="76">
        <f t="shared" si="269"/>
        <v>0</v>
      </c>
      <c r="AY456" s="76">
        <f t="shared" si="269"/>
        <v>0</v>
      </c>
      <c r="AZ456" s="76">
        <f t="shared" si="269"/>
        <v>0</v>
      </c>
      <c r="BA456" s="76">
        <f t="shared" si="269"/>
        <v>0</v>
      </c>
      <c r="BB456" s="123">
        <v>0</v>
      </c>
      <c r="BC456" s="123">
        <v>0</v>
      </c>
    </row>
    <row r="457" spans="1:55" s="11" customFormat="1" ht="45" x14ac:dyDescent="0.25">
      <c r="A457" s="117" t="s">
        <v>372</v>
      </c>
      <c r="B457" s="12">
        <v>70</v>
      </c>
      <c r="C457" s="12">
        <v>0</v>
      </c>
      <c r="D457" s="63" t="s">
        <v>812</v>
      </c>
      <c r="E457" s="12">
        <v>851</v>
      </c>
      <c r="F457" s="63"/>
      <c r="G457" s="63"/>
      <c r="H457" s="63" t="s">
        <v>837</v>
      </c>
      <c r="I457" s="63"/>
      <c r="J457" s="77"/>
      <c r="K457" s="77"/>
      <c r="L457" s="77"/>
      <c r="M457" s="77"/>
      <c r="N457" s="77"/>
      <c r="O457" s="77"/>
      <c r="P457" s="77"/>
      <c r="Q457" s="77"/>
      <c r="R457" s="77">
        <f>R458</f>
        <v>0</v>
      </c>
      <c r="S457" s="77">
        <f t="shared" ref="S457:AC458" si="270">S458</f>
        <v>0</v>
      </c>
      <c r="T457" s="77">
        <f t="shared" si="270"/>
        <v>0</v>
      </c>
      <c r="U457" s="77">
        <f t="shared" si="270"/>
        <v>0</v>
      </c>
      <c r="V457" s="77">
        <f t="shared" si="270"/>
        <v>331523.36</v>
      </c>
      <c r="W457" s="77">
        <f t="shared" si="270"/>
        <v>331523.36</v>
      </c>
      <c r="X457" s="77">
        <f t="shared" si="270"/>
        <v>0</v>
      </c>
      <c r="Y457" s="77">
        <f t="shared" si="270"/>
        <v>0</v>
      </c>
      <c r="Z457" s="77">
        <f t="shared" si="270"/>
        <v>331523.36</v>
      </c>
      <c r="AA457" s="77">
        <f t="shared" si="270"/>
        <v>331523.36</v>
      </c>
      <c r="AB457" s="77">
        <f t="shared" si="270"/>
        <v>0</v>
      </c>
      <c r="AC457" s="77">
        <f t="shared" si="270"/>
        <v>0</v>
      </c>
      <c r="AD457" s="77"/>
      <c r="AE457" s="77"/>
      <c r="AF457" s="77"/>
      <c r="AG457" s="77"/>
      <c r="AH457" s="77"/>
      <c r="AI457" s="77"/>
      <c r="AJ457" s="77"/>
      <c r="AK457" s="77"/>
      <c r="AL457" s="77"/>
      <c r="AM457" s="77"/>
      <c r="AN457" s="77"/>
      <c r="AO457" s="77"/>
      <c r="AP457" s="77"/>
      <c r="AQ457" s="77"/>
      <c r="AR457" s="77"/>
      <c r="AS457" s="77"/>
      <c r="AT457" s="77"/>
      <c r="AU457" s="77"/>
      <c r="AV457" s="77"/>
      <c r="AW457" s="77"/>
      <c r="AX457" s="77"/>
      <c r="AY457" s="77"/>
      <c r="AZ457" s="77"/>
      <c r="BA457" s="77"/>
      <c r="BB457" s="103">
        <v>0</v>
      </c>
      <c r="BC457" s="103">
        <v>0</v>
      </c>
    </row>
    <row r="458" spans="1:55" s="11" customFormat="1" ht="75" x14ac:dyDescent="0.25">
      <c r="A458" s="117" t="s">
        <v>333</v>
      </c>
      <c r="B458" s="12">
        <v>70</v>
      </c>
      <c r="C458" s="12">
        <v>0</v>
      </c>
      <c r="D458" s="63" t="s">
        <v>812</v>
      </c>
      <c r="E458" s="12">
        <v>851</v>
      </c>
      <c r="F458" s="63"/>
      <c r="G458" s="63"/>
      <c r="H458" s="63" t="s">
        <v>837</v>
      </c>
      <c r="I458" s="63" t="s">
        <v>334</v>
      </c>
      <c r="J458" s="77"/>
      <c r="K458" s="77"/>
      <c r="L458" s="77"/>
      <c r="M458" s="77"/>
      <c r="N458" s="77"/>
      <c r="O458" s="77"/>
      <c r="P458" s="77"/>
      <c r="Q458" s="77"/>
      <c r="R458" s="77">
        <f>R459</f>
        <v>0</v>
      </c>
      <c r="S458" s="77">
        <f t="shared" si="270"/>
        <v>0</v>
      </c>
      <c r="T458" s="77">
        <f t="shared" si="270"/>
        <v>0</v>
      </c>
      <c r="U458" s="77">
        <f t="shared" si="270"/>
        <v>0</v>
      </c>
      <c r="V458" s="77">
        <f t="shared" si="270"/>
        <v>331523.36</v>
      </c>
      <c r="W458" s="77">
        <f t="shared" si="270"/>
        <v>331523.36</v>
      </c>
      <c r="X458" s="77">
        <f t="shared" si="270"/>
        <v>0</v>
      </c>
      <c r="Y458" s="77">
        <f t="shared" si="270"/>
        <v>0</v>
      </c>
      <c r="Z458" s="77">
        <f t="shared" si="270"/>
        <v>331523.36</v>
      </c>
      <c r="AA458" s="77">
        <f t="shared" si="270"/>
        <v>331523.36</v>
      </c>
      <c r="AB458" s="77">
        <f t="shared" si="270"/>
        <v>0</v>
      </c>
      <c r="AC458" s="77">
        <f t="shared" si="270"/>
        <v>0</v>
      </c>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103">
        <v>0</v>
      </c>
      <c r="BC458" s="103">
        <v>0</v>
      </c>
    </row>
    <row r="459" spans="1:55" s="11" customFormat="1" ht="30" x14ac:dyDescent="0.25">
      <c r="A459" s="117" t="s">
        <v>335</v>
      </c>
      <c r="B459" s="12">
        <v>70</v>
      </c>
      <c r="C459" s="12">
        <v>0</v>
      </c>
      <c r="D459" s="63" t="s">
        <v>812</v>
      </c>
      <c r="E459" s="12">
        <v>851</v>
      </c>
      <c r="F459" s="63"/>
      <c r="G459" s="63"/>
      <c r="H459" s="63" t="s">
        <v>837</v>
      </c>
      <c r="I459" s="63" t="s">
        <v>336</v>
      </c>
      <c r="J459" s="77"/>
      <c r="K459" s="77"/>
      <c r="L459" s="77"/>
      <c r="M459" s="77"/>
      <c r="N459" s="77"/>
      <c r="O459" s="77"/>
      <c r="P459" s="77"/>
      <c r="Q459" s="77"/>
      <c r="R459" s="77">
        <f>'3.ВС'!R58</f>
        <v>0</v>
      </c>
      <c r="S459" s="77">
        <f>'3.ВС'!S58</f>
        <v>0</v>
      </c>
      <c r="T459" s="77">
        <f>'3.ВС'!T58</f>
        <v>0</v>
      </c>
      <c r="U459" s="77">
        <f>'3.ВС'!U58</f>
        <v>0</v>
      </c>
      <c r="V459" s="77">
        <f>'3.ВС'!V58</f>
        <v>331523.36</v>
      </c>
      <c r="W459" s="77">
        <f>'3.ВС'!W58</f>
        <v>331523.36</v>
      </c>
      <c r="X459" s="77">
        <f>'3.ВС'!X58</f>
        <v>0</v>
      </c>
      <c r="Y459" s="77">
        <f>'3.ВС'!Y58</f>
        <v>0</v>
      </c>
      <c r="Z459" s="77">
        <f>R459+V459</f>
        <v>331523.36</v>
      </c>
      <c r="AA459" s="77">
        <f t="shared" ref="AA459:AC459" si="271">S459+W459</f>
        <v>331523.36</v>
      </c>
      <c r="AB459" s="77">
        <f t="shared" si="271"/>
        <v>0</v>
      </c>
      <c r="AC459" s="77">
        <f t="shared" si="271"/>
        <v>0</v>
      </c>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103">
        <v>0</v>
      </c>
      <c r="BC459" s="103">
        <v>0</v>
      </c>
    </row>
    <row r="460" spans="1:55" s="11" customFormat="1" x14ac:dyDescent="0.25">
      <c r="A460" s="148" t="s">
        <v>531</v>
      </c>
      <c r="B460" s="12">
        <v>70</v>
      </c>
      <c r="C460" s="12">
        <v>0</v>
      </c>
      <c r="D460" s="63" t="s">
        <v>812</v>
      </c>
      <c r="E460" s="12">
        <v>851</v>
      </c>
      <c r="F460" s="63" t="s">
        <v>328</v>
      </c>
      <c r="G460" s="63" t="s">
        <v>511</v>
      </c>
      <c r="H460" s="63" t="s">
        <v>838</v>
      </c>
      <c r="I460" s="63"/>
      <c r="J460" s="77">
        <f t="shared" ref="J460:AS461" si="272">J461</f>
        <v>0</v>
      </c>
      <c r="K460" s="77">
        <f t="shared" si="272"/>
        <v>0</v>
      </c>
      <c r="L460" s="77">
        <f t="shared" si="272"/>
        <v>0</v>
      </c>
      <c r="M460" s="77">
        <f t="shared" si="272"/>
        <v>0</v>
      </c>
      <c r="N460" s="77">
        <f t="shared" si="272"/>
        <v>20000</v>
      </c>
      <c r="O460" s="77">
        <f t="shared" si="272"/>
        <v>0</v>
      </c>
      <c r="P460" s="77">
        <f t="shared" si="272"/>
        <v>20000</v>
      </c>
      <c r="Q460" s="77">
        <f t="shared" si="272"/>
        <v>0</v>
      </c>
      <c r="R460" s="77">
        <f t="shared" si="272"/>
        <v>20000</v>
      </c>
      <c r="S460" s="77">
        <f t="shared" si="272"/>
        <v>0</v>
      </c>
      <c r="T460" s="77">
        <f t="shared" si="272"/>
        <v>20000</v>
      </c>
      <c r="U460" s="77">
        <f t="shared" si="272"/>
        <v>0</v>
      </c>
      <c r="V460" s="77">
        <f t="shared" si="272"/>
        <v>60000</v>
      </c>
      <c r="W460" s="77">
        <f t="shared" si="272"/>
        <v>0</v>
      </c>
      <c r="X460" s="77">
        <f t="shared" si="272"/>
        <v>60000</v>
      </c>
      <c r="Y460" s="77">
        <f t="shared" si="272"/>
        <v>0</v>
      </c>
      <c r="Z460" s="77">
        <f t="shared" si="272"/>
        <v>80000</v>
      </c>
      <c r="AA460" s="77">
        <f t="shared" si="272"/>
        <v>0</v>
      </c>
      <c r="AB460" s="77">
        <f t="shared" si="272"/>
        <v>80000</v>
      </c>
      <c r="AC460" s="77">
        <f t="shared" si="272"/>
        <v>0</v>
      </c>
      <c r="AD460" s="77">
        <f t="shared" si="272"/>
        <v>0</v>
      </c>
      <c r="AE460" s="77">
        <f t="shared" si="272"/>
        <v>0</v>
      </c>
      <c r="AF460" s="77">
        <f t="shared" si="272"/>
        <v>0</v>
      </c>
      <c r="AG460" s="77">
        <f t="shared" si="272"/>
        <v>0</v>
      </c>
      <c r="AH460" s="77">
        <f t="shared" si="272"/>
        <v>0</v>
      </c>
      <c r="AI460" s="77">
        <f t="shared" si="272"/>
        <v>0</v>
      </c>
      <c r="AJ460" s="77">
        <f t="shared" si="272"/>
        <v>0</v>
      </c>
      <c r="AK460" s="77">
        <f t="shared" si="272"/>
        <v>0</v>
      </c>
      <c r="AL460" s="77">
        <f t="shared" si="272"/>
        <v>0</v>
      </c>
      <c r="AM460" s="77">
        <f t="shared" si="272"/>
        <v>0</v>
      </c>
      <c r="AN460" s="77">
        <f t="shared" si="272"/>
        <v>0</v>
      </c>
      <c r="AO460" s="77">
        <f t="shared" si="272"/>
        <v>0</v>
      </c>
      <c r="AP460" s="77">
        <f t="shared" si="272"/>
        <v>0</v>
      </c>
      <c r="AQ460" s="77">
        <f t="shared" si="272"/>
        <v>0</v>
      </c>
      <c r="AR460" s="77">
        <f t="shared" si="272"/>
        <v>0</v>
      </c>
      <c r="AS460" s="77">
        <f t="shared" si="272"/>
        <v>0</v>
      </c>
      <c r="AT460" s="77">
        <f t="shared" ref="AT460:BA461" si="273">AT461</f>
        <v>0</v>
      </c>
      <c r="AU460" s="77">
        <f t="shared" si="273"/>
        <v>0</v>
      </c>
      <c r="AV460" s="77">
        <f t="shared" si="273"/>
        <v>0</v>
      </c>
      <c r="AW460" s="77">
        <f t="shared" si="273"/>
        <v>0</v>
      </c>
      <c r="AX460" s="77">
        <f t="shared" si="273"/>
        <v>0</v>
      </c>
      <c r="AY460" s="77">
        <f t="shared" si="273"/>
        <v>0</v>
      </c>
      <c r="AZ460" s="77">
        <f t="shared" si="273"/>
        <v>0</v>
      </c>
      <c r="BA460" s="77">
        <f t="shared" si="273"/>
        <v>0</v>
      </c>
      <c r="BB460" s="103">
        <v>0</v>
      </c>
      <c r="BC460" s="103">
        <v>0</v>
      </c>
    </row>
    <row r="461" spans="1:55" s="11" customFormat="1" ht="30" x14ac:dyDescent="0.25">
      <c r="A461" s="15" t="s">
        <v>356</v>
      </c>
      <c r="B461" s="12">
        <v>70</v>
      </c>
      <c r="C461" s="12">
        <v>0</v>
      </c>
      <c r="D461" s="63" t="s">
        <v>812</v>
      </c>
      <c r="E461" s="12">
        <v>851</v>
      </c>
      <c r="F461" s="63" t="s">
        <v>328</v>
      </c>
      <c r="G461" s="63" t="s">
        <v>511</v>
      </c>
      <c r="H461" s="63" t="s">
        <v>838</v>
      </c>
      <c r="I461" s="63" t="s">
        <v>357</v>
      </c>
      <c r="J461" s="77">
        <f t="shared" si="272"/>
        <v>0</v>
      </c>
      <c r="K461" s="77">
        <f t="shared" si="272"/>
        <v>0</v>
      </c>
      <c r="L461" s="77">
        <f t="shared" si="272"/>
        <v>0</v>
      </c>
      <c r="M461" s="77">
        <f t="shared" si="272"/>
        <v>0</v>
      </c>
      <c r="N461" s="77">
        <f t="shared" si="272"/>
        <v>20000</v>
      </c>
      <c r="O461" s="77">
        <f t="shared" si="272"/>
        <v>0</v>
      </c>
      <c r="P461" s="77">
        <f t="shared" si="272"/>
        <v>20000</v>
      </c>
      <c r="Q461" s="77">
        <f t="shared" si="272"/>
        <v>0</v>
      </c>
      <c r="R461" s="77">
        <f t="shared" si="272"/>
        <v>20000</v>
      </c>
      <c r="S461" s="77">
        <f t="shared" si="272"/>
        <v>0</v>
      </c>
      <c r="T461" s="77">
        <f t="shared" si="272"/>
        <v>20000</v>
      </c>
      <c r="U461" s="77">
        <f t="shared" si="272"/>
        <v>0</v>
      </c>
      <c r="V461" s="77">
        <f t="shared" si="272"/>
        <v>60000</v>
      </c>
      <c r="W461" s="77">
        <f t="shared" si="272"/>
        <v>0</v>
      </c>
      <c r="X461" s="77">
        <f t="shared" si="272"/>
        <v>60000</v>
      </c>
      <c r="Y461" s="77">
        <f t="shared" si="272"/>
        <v>0</v>
      </c>
      <c r="Z461" s="77">
        <f t="shared" si="272"/>
        <v>80000</v>
      </c>
      <c r="AA461" s="77">
        <f t="shared" si="272"/>
        <v>0</v>
      </c>
      <c r="AB461" s="77">
        <f t="shared" si="272"/>
        <v>80000</v>
      </c>
      <c r="AC461" s="77">
        <f t="shared" si="272"/>
        <v>0</v>
      </c>
      <c r="AD461" s="77">
        <f t="shared" si="272"/>
        <v>0</v>
      </c>
      <c r="AE461" s="77">
        <f t="shared" si="272"/>
        <v>0</v>
      </c>
      <c r="AF461" s="77">
        <f t="shared" si="272"/>
        <v>0</v>
      </c>
      <c r="AG461" s="77">
        <f t="shared" si="272"/>
        <v>0</v>
      </c>
      <c r="AH461" s="77">
        <f t="shared" si="272"/>
        <v>0</v>
      </c>
      <c r="AI461" s="77">
        <f t="shared" si="272"/>
        <v>0</v>
      </c>
      <c r="AJ461" s="77">
        <f t="shared" si="272"/>
        <v>0</v>
      </c>
      <c r="AK461" s="77">
        <f t="shared" si="272"/>
        <v>0</v>
      </c>
      <c r="AL461" s="77">
        <f t="shared" si="272"/>
        <v>0</v>
      </c>
      <c r="AM461" s="77">
        <f t="shared" si="272"/>
        <v>0</v>
      </c>
      <c r="AN461" s="77">
        <f t="shared" si="272"/>
        <v>0</v>
      </c>
      <c r="AO461" s="77">
        <f t="shared" si="272"/>
        <v>0</v>
      </c>
      <c r="AP461" s="77">
        <f t="shared" si="272"/>
        <v>0</v>
      </c>
      <c r="AQ461" s="77">
        <f t="shared" si="272"/>
        <v>0</v>
      </c>
      <c r="AR461" s="77">
        <f t="shared" si="272"/>
        <v>0</v>
      </c>
      <c r="AS461" s="77">
        <f t="shared" si="272"/>
        <v>0</v>
      </c>
      <c r="AT461" s="77">
        <f t="shared" si="273"/>
        <v>0</v>
      </c>
      <c r="AU461" s="77">
        <f t="shared" si="273"/>
        <v>0</v>
      </c>
      <c r="AV461" s="77">
        <f t="shared" si="273"/>
        <v>0</v>
      </c>
      <c r="AW461" s="77">
        <f t="shared" si="273"/>
        <v>0</v>
      </c>
      <c r="AX461" s="77">
        <f t="shared" si="273"/>
        <v>0</v>
      </c>
      <c r="AY461" s="77">
        <f t="shared" si="273"/>
        <v>0</v>
      </c>
      <c r="AZ461" s="77">
        <f t="shared" si="273"/>
        <v>0</v>
      </c>
      <c r="BA461" s="77">
        <f t="shared" si="273"/>
        <v>0</v>
      </c>
      <c r="BB461" s="103">
        <v>0</v>
      </c>
      <c r="BC461" s="103">
        <v>0</v>
      </c>
    </row>
    <row r="462" spans="1:55" s="11" customFormat="1" ht="30" x14ac:dyDescent="0.25">
      <c r="A462" s="15" t="s">
        <v>358</v>
      </c>
      <c r="B462" s="12">
        <v>70</v>
      </c>
      <c r="C462" s="12">
        <v>0</v>
      </c>
      <c r="D462" s="63" t="s">
        <v>812</v>
      </c>
      <c r="E462" s="12">
        <v>851</v>
      </c>
      <c r="F462" s="63" t="s">
        <v>328</v>
      </c>
      <c r="G462" s="63" t="s">
        <v>511</v>
      </c>
      <c r="H462" s="63" t="s">
        <v>838</v>
      </c>
      <c r="I462" s="63" t="s">
        <v>359</v>
      </c>
      <c r="J462" s="77">
        <f>'3.ВС'!J263</f>
        <v>0</v>
      </c>
      <c r="K462" s="77">
        <f>'3.ВС'!K263</f>
        <v>0</v>
      </c>
      <c r="L462" s="77">
        <f>'3.ВС'!L263</f>
        <v>0</v>
      </c>
      <c r="M462" s="77">
        <f>'3.ВС'!M263</f>
        <v>0</v>
      </c>
      <c r="N462" s="77">
        <f>'3.ВС'!N263</f>
        <v>20000</v>
      </c>
      <c r="O462" s="77">
        <f>'3.ВС'!O263</f>
        <v>0</v>
      </c>
      <c r="P462" s="77">
        <f>'3.ВС'!P263</f>
        <v>20000</v>
      </c>
      <c r="Q462" s="77">
        <f>'3.ВС'!Q263</f>
        <v>0</v>
      </c>
      <c r="R462" s="77">
        <f>'3.ВС'!R263</f>
        <v>20000</v>
      </c>
      <c r="S462" s="77">
        <f>'3.ВС'!S263</f>
        <v>0</v>
      </c>
      <c r="T462" s="77">
        <f>'3.ВС'!T263</f>
        <v>20000</v>
      </c>
      <c r="U462" s="77">
        <f>'3.ВС'!U263</f>
        <v>0</v>
      </c>
      <c r="V462" s="77">
        <f>'3.ВС'!V263</f>
        <v>60000</v>
      </c>
      <c r="W462" s="77">
        <f>'3.ВС'!W263</f>
        <v>0</v>
      </c>
      <c r="X462" s="77">
        <f>'3.ВС'!X263</f>
        <v>60000</v>
      </c>
      <c r="Y462" s="77">
        <f>'3.ВС'!Y263</f>
        <v>0</v>
      </c>
      <c r="Z462" s="77">
        <f>'3.ВС'!Z263</f>
        <v>80000</v>
      </c>
      <c r="AA462" s="77">
        <f>'3.ВС'!AA263</f>
        <v>0</v>
      </c>
      <c r="AB462" s="77">
        <f>'3.ВС'!AB263</f>
        <v>80000</v>
      </c>
      <c r="AC462" s="77">
        <f>'3.ВС'!AC263</f>
        <v>0</v>
      </c>
      <c r="AD462" s="77">
        <f>'3.ВС'!AD263</f>
        <v>0</v>
      </c>
      <c r="AE462" s="77">
        <f>'3.ВС'!AE263</f>
        <v>0</v>
      </c>
      <c r="AF462" s="77">
        <f>'3.ВС'!AF263</f>
        <v>0</v>
      </c>
      <c r="AG462" s="77">
        <f>'3.ВС'!AG263</f>
        <v>0</v>
      </c>
      <c r="AH462" s="77">
        <f>'3.ВС'!AH263</f>
        <v>0</v>
      </c>
      <c r="AI462" s="77">
        <f>'3.ВС'!AI263</f>
        <v>0</v>
      </c>
      <c r="AJ462" s="77">
        <f>'3.ВС'!AJ263</f>
        <v>0</v>
      </c>
      <c r="AK462" s="77">
        <f>'3.ВС'!AK263</f>
        <v>0</v>
      </c>
      <c r="AL462" s="77">
        <f>'3.ВС'!AL263</f>
        <v>0</v>
      </c>
      <c r="AM462" s="77">
        <f>'3.ВС'!AM263</f>
        <v>0</v>
      </c>
      <c r="AN462" s="77">
        <f>'3.ВС'!AN263</f>
        <v>0</v>
      </c>
      <c r="AO462" s="77">
        <f>'3.ВС'!AO263</f>
        <v>0</v>
      </c>
      <c r="AP462" s="77">
        <f>'3.ВС'!AP263</f>
        <v>0</v>
      </c>
      <c r="AQ462" s="77">
        <f>'3.ВС'!AQ263</f>
        <v>0</v>
      </c>
      <c r="AR462" s="77">
        <f>'3.ВС'!AR263</f>
        <v>0</v>
      </c>
      <c r="AS462" s="77">
        <f>'3.ВС'!AS263</f>
        <v>0</v>
      </c>
      <c r="AT462" s="77">
        <f>'3.ВС'!AT263</f>
        <v>0</v>
      </c>
      <c r="AU462" s="77">
        <f>'3.ВС'!AU263</f>
        <v>0</v>
      </c>
      <c r="AV462" s="77">
        <f>'3.ВС'!AV263</f>
        <v>0</v>
      </c>
      <c r="AW462" s="77">
        <f>'3.ВС'!AW263</f>
        <v>0</v>
      </c>
      <c r="AX462" s="77">
        <f>'3.ВС'!AX263</f>
        <v>0</v>
      </c>
      <c r="AY462" s="77">
        <f>'3.ВС'!AY263</f>
        <v>0</v>
      </c>
      <c r="AZ462" s="77">
        <f>'3.ВС'!AZ263</f>
        <v>0</v>
      </c>
      <c r="BA462" s="77">
        <f>'3.ВС'!BA263</f>
        <v>0</v>
      </c>
      <c r="BB462" s="103">
        <v>0</v>
      </c>
      <c r="BC462" s="103">
        <v>0</v>
      </c>
    </row>
    <row r="463" spans="1:55" s="116" customFormat="1" ht="28.5" x14ac:dyDescent="0.25">
      <c r="A463" s="13" t="s">
        <v>550</v>
      </c>
      <c r="B463" s="128">
        <v>70</v>
      </c>
      <c r="C463" s="128">
        <v>0</v>
      </c>
      <c r="D463" s="113" t="s">
        <v>812</v>
      </c>
      <c r="E463" s="128">
        <v>852</v>
      </c>
      <c r="F463" s="113"/>
      <c r="G463" s="113"/>
      <c r="H463" s="113"/>
      <c r="I463" s="113"/>
      <c r="J463" s="76"/>
      <c r="K463" s="76"/>
      <c r="L463" s="76"/>
      <c r="M463" s="76"/>
      <c r="N463" s="76"/>
      <c r="O463" s="76"/>
      <c r="P463" s="76"/>
      <c r="Q463" s="76"/>
      <c r="R463" s="76">
        <f>R464</f>
        <v>0</v>
      </c>
      <c r="S463" s="76">
        <f t="shared" ref="S463:AC465" si="274">S464</f>
        <v>0</v>
      </c>
      <c r="T463" s="76">
        <f t="shared" si="274"/>
        <v>0</v>
      </c>
      <c r="U463" s="76">
        <f t="shared" si="274"/>
        <v>0</v>
      </c>
      <c r="V463" s="76">
        <f t="shared" si="274"/>
        <v>40468.11</v>
      </c>
      <c r="W463" s="76">
        <f t="shared" si="274"/>
        <v>40468.11</v>
      </c>
      <c r="X463" s="76">
        <f t="shared" si="274"/>
        <v>0</v>
      </c>
      <c r="Y463" s="76">
        <f t="shared" si="274"/>
        <v>0</v>
      </c>
      <c r="Z463" s="76">
        <f t="shared" si="274"/>
        <v>40468.11</v>
      </c>
      <c r="AA463" s="76">
        <f t="shared" si="274"/>
        <v>40468.11</v>
      </c>
      <c r="AB463" s="76">
        <f t="shared" si="274"/>
        <v>0</v>
      </c>
      <c r="AC463" s="76">
        <f t="shared" si="274"/>
        <v>0</v>
      </c>
      <c r="AD463" s="76"/>
      <c r="AE463" s="76"/>
      <c r="AF463" s="76"/>
      <c r="AG463" s="76"/>
      <c r="AH463" s="76"/>
      <c r="AI463" s="76"/>
      <c r="AJ463" s="76"/>
      <c r="AK463" s="76"/>
      <c r="AL463" s="76"/>
      <c r="AM463" s="76"/>
      <c r="AN463" s="76"/>
      <c r="AO463" s="76"/>
      <c r="AP463" s="76"/>
      <c r="AQ463" s="76"/>
      <c r="AR463" s="76"/>
      <c r="AS463" s="76"/>
      <c r="AT463" s="76"/>
      <c r="AU463" s="76"/>
      <c r="AV463" s="76"/>
      <c r="AW463" s="76"/>
      <c r="AX463" s="76"/>
      <c r="AY463" s="76"/>
      <c r="AZ463" s="76"/>
      <c r="BA463" s="76"/>
      <c r="BB463" s="123">
        <v>0</v>
      </c>
      <c r="BC463" s="123">
        <v>0</v>
      </c>
    </row>
    <row r="464" spans="1:55" s="11" customFormat="1" ht="45" x14ac:dyDescent="0.25">
      <c r="A464" s="117" t="s">
        <v>372</v>
      </c>
      <c r="B464" s="12">
        <v>70</v>
      </c>
      <c r="C464" s="12">
        <v>0</v>
      </c>
      <c r="D464" s="63" t="s">
        <v>812</v>
      </c>
      <c r="E464" s="12">
        <v>852</v>
      </c>
      <c r="F464" s="63"/>
      <c r="G464" s="63"/>
      <c r="H464" s="63" t="s">
        <v>837</v>
      </c>
      <c r="I464" s="63"/>
      <c r="J464" s="77"/>
      <c r="K464" s="77"/>
      <c r="L464" s="77"/>
      <c r="M464" s="77"/>
      <c r="N464" s="77"/>
      <c r="O464" s="77"/>
      <c r="P464" s="77"/>
      <c r="Q464" s="77"/>
      <c r="R464" s="77">
        <f>R465</f>
        <v>0</v>
      </c>
      <c r="S464" s="77">
        <f t="shared" si="274"/>
        <v>0</v>
      </c>
      <c r="T464" s="77">
        <f t="shared" si="274"/>
        <v>0</v>
      </c>
      <c r="U464" s="77">
        <f t="shared" si="274"/>
        <v>0</v>
      </c>
      <c r="V464" s="77">
        <f t="shared" si="274"/>
        <v>40468.11</v>
      </c>
      <c r="W464" s="77">
        <f t="shared" si="274"/>
        <v>40468.11</v>
      </c>
      <c r="X464" s="77">
        <f t="shared" si="274"/>
        <v>0</v>
      </c>
      <c r="Y464" s="77">
        <f t="shared" si="274"/>
        <v>0</v>
      </c>
      <c r="Z464" s="77">
        <f t="shared" si="274"/>
        <v>40468.11</v>
      </c>
      <c r="AA464" s="77">
        <f t="shared" si="274"/>
        <v>40468.11</v>
      </c>
      <c r="AB464" s="77">
        <f t="shared" si="274"/>
        <v>0</v>
      </c>
      <c r="AC464" s="77">
        <f t="shared" si="274"/>
        <v>0</v>
      </c>
      <c r="AD464" s="77"/>
      <c r="AE464" s="77"/>
      <c r="AF464" s="77"/>
      <c r="AG464" s="77"/>
      <c r="AH464" s="77"/>
      <c r="AI464" s="77"/>
      <c r="AJ464" s="77"/>
      <c r="AK464" s="77"/>
      <c r="AL464" s="77"/>
      <c r="AM464" s="77"/>
      <c r="AN464" s="77"/>
      <c r="AO464" s="77"/>
      <c r="AP464" s="77"/>
      <c r="AQ464" s="77"/>
      <c r="AR464" s="77"/>
      <c r="AS464" s="77"/>
      <c r="AT464" s="77"/>
      <c r="AU464" s="77"/>
      <c r="AV464" s="77"/>
      <c r="AW464" s="77"/>
      <c r="AX464" s="77"/>
      <c r="AY464" s="77"/>
      <c r="AZ464" s="77"/>
      <c r="BA464" s="77"/>
      <c r="BB464" s="103">
        <v>0</v>
      </c>
      <c r="BC464" s="103">
        <v>0</v>
      </c>
    </row>
    <row r="465" spans="1:55" s="11" customFormat="1" ht="75" x14ac:dyDescent="0.25">
      <c r="A465" s="117" t="s">
        <v>333</v>
      </c>
      <c r="B465" s="12">
        <v>70</v>
      </c>
      <c r="C465" s="12">
        <v>0</v>
      </c>
      <c r="D465" s="63" t="s">
        <v>812</v>
      </c>
      <c r="E465" s="12">
        <v>852</v>
      </c>
      <c r="F465" s="63"/>
      <c r="G465" s="63"/>
      <c r="H465" s="63" t="s">
        <v>837</v>
      </c>
      <c r="I465" s="63" t="s">
        <v>334</v>
      </c>
      <c r="J465" s="77"/>
      <c r="K465" s="77"/>
      <c r="L465" s="77"/>
      <c r="M465" s="77"/>
      <c r="N465" s="77"/>
      <c r="O465" s="77"/>
      <c r="P465" s="77"/>
      <c r="Q465" s="77"/>
      <c r="R465" s="77">
        <f>R466</f>
        <v>0</v>
      </c>
      <c r="S465" s="77">
        <f t="shared" si="274"/>
        <v>0</v>
      </c>
      <c r="T465" s="77">
        <f t="shared" si="274"/>
        <v>0</v>
      </c>
      <c r="U465" s="77">
        <f t="shared" si="274"/>
        <v>0</v>
      </c>
      <c r="V465" s="77">
        <f t="shared" si="274"/>
        <v>40468.11</v>
      </c>
      <c r="W465" s="77">
        <f t="shared" si="274"/>
        <v>40468.11</v>
      </c>
      <c r="X465" s="77">
        <f t="shared" si="274"/>
        <v>0</v>
      </c>
      <c r="Y465" s="77">
        <f t="shared" si="274"/>
        <v>0</v>
      </c>
      <c r="Z465" s="77">
        <f t="shared" si="274"/>
        <v>40468.11</v>
      </c>
      <c r="AA465" s="77">
        <f t="shared" si="274"/>
        <v>40468.11</v>
      </c>
      <c r="AB465" s="77">
        <f t="shared" si="274"/>
        <v>0</v>
      </c>
      <c r="AC465" s="77">
        <f t="shared" si="274"/>
        <v>0</v>
      </c>
      <c r="AD465" s="77"/>
      <c r="AE465" s="77"/>
      <c r="AF465" s="77"/>
      <c r="AG465" s="77"/>
      <c r="AH465" s="77"/>
      <c r="AI465" s="77"/>
      <c r="AJ465" s="77"/>
      <c r="AK465" s="77"/>
      <c r="AL465" s="77"/>
      <c r="AM465" s="77"/>
      <c r="AN465" s="77"/>
      <c r="AO465" s="77"/>
      <c r="AP465" s="77"/>
      <c r="AQ465" s="77"/>
      <c r="AR465" s="77"/>
      <c r="AS465" s="77"/>
      <c r="AT465" s="77"/>
      <c r="AU465" s="77"/>
      <c r="AV465" s="77"/>
      <c r="AW465" s="77"/>
      <c r="AX465" s="77"/>
      <c r="AY465" s="77"/>
      <c r="AZ465" s="77"/>
      <c r="BA465" s="77"/>
      <c r="BB465" s="103">
        <v>0</v>
      </c>
      <c r="BC465" s="103">
        <v>0</v>
      </c>
    </row>
    <row r="466" spans="1:55" s="11" customFormat="1" ht="30" x14ac:dyDescent="0.25">
      <c r="A466" s="117" t="s">
        <v>335</v>
      </c>
      <c r="B466" s="12">
        <v>70</v>
      </c>
      <c r="C466" s="12">
        <v>0</v>
      </c>
      <c r="D466" s="63" t="s">
        <v>812</v>
      </c>
      <c r="E466" s="12">
        <v>852</v>
      </c>
      <c r="F466" s="63"/>
      <c r="G466" s="63"/>
      <c r="H466" s="63" t="s">
        <v>837</v>
      </c>
      <c r="I466" s="63" t="s">
        <v>336</v>
      </c>
      <c r="J466" s="77"/>
      <c r="K466" s="77"/>
      <c r="L466" s="77"/>
      <c r="M466" s="77"/>
      <c r="N466" s="77"/>
      <c r="O466" s="77"/>
      <c r="P466" s="77"/>
      <c r="Q466" s="77"/>
      <c r="R466" s="77">
        <f>'3.ВС'!R429</f>
        <v>0</v>
      </c>
      <c r="S466" s="77">
        <f>'3.ВС'!S429</f>
        <v>0</v>
      </c>
      <c r="T466" s="77">
        <f>'3.ВС'!T429</f>
        <v>0</v>
      </c>
      <c r="U466" s="77">
        <f>'3.ВС'!U429</f>
        <v>0</v>
      </c>
      <c r="V466" s="77">
        <f>'3.ВС'!V429</f>
        <v>40468.11</v>
      </c>
      <c r="W466" s="77">
        <f>'3.ВС'!W429</f>
        <v>40468.11</v>
      </c>
      <c r="X466" s="77">
        <f>'3.ВС'!X429</f>
        <v>0</v>
      </c>
      <c r="Y466" s="77">
        <f>'3.ВС'!Y429</f>
        <v>0</v>
      </c>
      <c r="Z466" s="77">
        <f>'3.ВС'!Z429</f>
        <v>40468.11</v>
      </c>
      <c r="AA466" s="77">
        <f>'3.ВС'!AA429</f>
        <v>40468.11</v>
      </c>
      <c r="AB466" s="77">
        <f>'3.ВС'!AB429</f>
        <v>0</v>
      </c>
      <c r="AC466" s="77">
        <f>'3.ВС'!AC429</f>
        <v>0</v>
      </c>
      <c r="AD466" s="77"/>
      <c r="AE466" s="77"/>
      <c r="AF466" s="77"/>
      <c r="AG466" s="77"/>
      <c r="AH466" s="77"/>
      <c r="AI466" s="77"/>
      <c r="AJ466" s="77"/>
      <c r="AK466" s="77"/>
      <c r="AL466" s="77"/>
      <c r="AM466" s="77"/>
      <c r="AN466" s="77"/>
      <c r="AO466" s="77"/>
      <c r="AP466" s="77"/>
      <c r="AQ466" s="77"/>
      <c r="AR466" s="77"/>
      <c r="AS466" s="77"/>
      <c r="AT466" s="77"/>
      <c r="AU466" s="77"/>
      <c r="AV466" s="77"/>
      <c r="AW466" s="77"/>
      <c r="AX466" s="77"/>
      <c r="AY466" s="77"/>
      <c r="AZ466" s="77"/>
      <c r="BA466" s="77"/>
      <c r="BB466" s="103">
        <v>0</v>
      </c>
      <c r="BC466" s="103">
        <v>0</v>
      </c>
    </row>
    <row r="467" spans="1:55" s="116" customFormat="1" ht="28.5" x14ac:dyDescent="0.25">
      <c r="A467" s="155" t="s">
        <v>617</v>
      </c>
      <c r="B467" s="128">
        <v>70</v>
      </c>
      <c r="C467" s="128">
        <v>0</v>
      </c>
      <c r="D467" s="113" t="s">
        <v>812</v>
      </c>
      <c r="E467" s="112">
        <v>853</v>
      </c>
      <c r="F467" s="113"/>
      <c r="G467" s="113"/>
      <c r="H467" s="113"/>
      <c r="I467" s="113"/>
      <c r="J467" s="76">
        <f t="shared" ref="J467:BA467" si="275">J471+J473</f>
        <v>500000</v>
      </c>
      <c r="K467" s="76">
        <f t="shared" si="275"/>
        <v>0</v>
      </c>
      <c r="L467" s="76">
        <f t="shared" si="275"/>
        <v>500000</v>
      </c>
      <c r="M467" s="76">
        <f t="shared" si="275"/>
        <v>0</v>
      </c>
      <c r="N467" s="76">
        <f t="shared" si="275"/>
        <v>480000</v>
      </c>
      <c r="O467" s="76">
        <f t="shared" si="275"/>
        <v>0</v>
      </c>
      <c r="P467" s="76">
        <f t="shared" si="275"/>
        <v>480000</v>
      </c>
      <c r="Q467" s="76">
        <f t="shared" si="275"/>
        <v>0</v>
      </c>
      <c r="R467" s="76">
        <f>R468+R471+R473</f>
        <v>980000</v>
      </c>
      <c r="S467" s="76">
        <f t="shared" ref="S467:AC467" si="276">S468+S471+S473</f>
        <v>0</v>
      </c>
      <c r="T467" s="76">
        <f t="shared" si="276"/>
        <v>980000</v>
      </c>
      <c r="U467" s="76">
        <f t="shared" si="276"/>
        <v>0</v>
      </c>
      <c r="V467" s="76">
        <f t="shared" si="276"/>
        <v>91439.53</v>
      </c>
      <c r="W467" s="76">
        <f t="shared" si="276"/>
        <v>151439.53</v>
      </c>
      <c r="X467" s="76">
        <f t="shared" si="276"/>
        <v>-60000</v>
      </c>
      <c r="Y467" s="76">
        <f t="shared" si="276"/>
        <v>0</v>
      </c>
      <c r="Z467" s="76">
        <f t="shared" si="276"/>
        <v>1071439.53</v>
      </c>
      <c r="AA467" s="76">
        <f t="shared" si="276"/>
        <v>151439.53</v>
      </c>
      <c r="AB467" s="76">
        <f t="shared" si="276"/>
        <v>920000</v>
      </c>
      <c r="AC467" s="76">
        <f t="shared" si="276"/>
        <v>0</v>
      </c>
      <c r="AD467" s="76">
        <f t="shared" si="275"/>
        <v>3068019</v>
      </c>
      <c r="AE467" s="76">
        <f t="shared" si="275"/>
        <v>0</v>
      </c>
      <c r="AF467" s="76">
        <f t="shared" si="275"/>
        <v>3068019</v>
      </c>
      <c r="AG467" s="76">
        <f t="shared" si="275"/>
        <v>0</v>
      </c>
      <c r="AH467" s="76">
        <f t="shared" si="275"/>
        <v>1740.15</v>
      </c>
      <c r="AI467" s="76">
        <f t="shared" si="275"/>
        <v>0</v>
      </c>
      <c r="AJ467" s="76">
        <f t="shared" si="275"/>
        <v>1740.15</v>
      </c>
      <c r="AK467" s="76">
        <f t="shared" si="275"/>
        <v>0</v>
      </c>
      <c r="AL467" s="76">
        <f t="shared" si="275"/>
        <v>3069759.15</v>
      </c>
      <c r="AM467" s="76">
        <f t="shared" si="275"/>
        <v>0</v>
      </c>
      <c r="AN467" s="76">
        <f t="shared" si="275"/>
        <v>3069759.15</v>
      </c>
      <c r="AO467" s="76">
        <f t="shared" si="275"/>
        <v>0</v>
      </c>
      <c r="AP467" s="76">
        <f t="shared" si="275"/>
        <v>6116341</v>
      </c>
      <c r="AQ467" s="76">
        <f t="shared" si="275"/>
        <v>0</v>
      </c>
      <c r="AR467" s="76">
        <f t="shared" si="275"/>
        <v>6116341</v>
      </c>
      <c r="AS467" s="76">
        <f t="shared" si="275"/>
        <v>0</v>
      </c>
      <c r="AT467" s="76">
        <f t="shared" si="275"/>
        <v>2.1800000000000002</v>
      </c>
      <c r="AU467" s="76">
        <f t="shared" si="275"/>
        <v>0</v>
      </c>
      <c r="AV467" s="76">
        <f t="shared" si="275"/>
        <v>2.1800000000000002</v>
      </c>
      <c r="AW467" s="76">
        <f t="shared" si="275"/>
        <v>0</v>
      </c>
      <c r="AX467" s="76">
        <f t="shared" si="275"/>
        <v>6116343.1799999997</v>
      </c>
      <c r="AY467" s="76">
        <f t="shared" si="275"/>
        <v>0</v>
      </c>
      <c r="AZ467" s="76">
        <f t="shared" si="275"/>
        <v>6116343.1799999997</v>
      </c>
      <c r="BA467" s="76">
        <f t="shared" si="275"/>
        <v>0</v>
      </c>
      <c r="BB467" s="123">
        <v>0</v>
      </c>
      <c r="BC467" s="123">
        <v>0</v>
      </c>
    </row>
    <row r="468" spans="1:55" s="11" customFormat="1" ht="45" x14ac:dyDescent="0.25">
      <c r="A468" s="117" t="s">
        <v>372</v>
      </c>
      <c r="B468" s="12">
        <v>70</v>
      </c>
      <c r="C468" s="12">
        <v>0</v>
      </c>
      <c r="D468" s="63" t="s">
        <v>812</v>
      </c>
      <c r="E468" s="12">
        <v>853</v>
      </c>
      <c r="F468" s="63"/>
      <c r="G468" s="63"/>
      <c r="H468" s="63" t="s">
        <v>837</v>
      </c>
      <c r="I468" s="63"/>
      <c r="J468" s="77"/>
      <c r="K468" s="77"/>
      <c r="L468" s="77"/>
      <c r="M468" s="77"/>
      <c r="N468" s="77"/>
      <c r="O468" s="77"/>
      <c r="P468" s="77"/>
      <c r="Q468" s="77"/>
      <c r="R468" s="77">
        <f>R469</f>
        <v>0</v>
      </c>
      <c r="S468" s="77">
        <f t="shared" ref="S468:AC469" si="277">S469</f>
        <v>0</v>
      </c>
      <c r="T468" s="77">
        <f t="shared" si="277"/>
        <v>0</v>
      </c>
      <c r="U468" s="77">
        <f t="shared" si="277"/>
        <v>0</v>
      </c>
      <c r="V468" s="77">
        <f t="shared" si="277"/>
        <v>151439.53</v>
      </c>
      <c r="W468" s="77">
        <f t="shared" si="277"/>
        <v>151439.53</v>
      </c>
      <c r="X468" s="77">
        <f t="shared" si="277"/>
        <v>0</v>
      </c>
      <c r="Y468" s="77">
        <f t="shared" si="277"/>
        <v>0</v>
      </c>
      <c r="Z468" s="77">
        <f t="shared" si="277"/>
        <v>151439.53</v>
      </c>
      <c r="AA468" s="77">
        <f t="shared" si="277"/>
        <v>151439.53</v>
      </c>
      <c r="AB468" s="77">
        <f t="shared" si="277"/>
        <v>0</v>
      </c>
      <c r="AC468" s="77">
        <f t="shared" si="277"/>
        <v>0</v>
      </c>
      <c r="AD468" s="77"/>
      <c r="AE468" s="77"/>
      <c r="AF468" s="77"/>
      <c r="AG468" s="77"/>
      <c r="AH468" s="77"/>
      <c r="AI468" s="77"/>
      <c r="AJ468" s="77"/>
      <c r="AK468" s="77"/>
      <c r="AL468" s="77"/>
      <c r="AM468" s="77"/>
      <c r="AN468" s="77"/>
      <c r="AO468" s="77"/>
      <c r="AP468" s="77"/>
      <c r="AQ468" s="77"/>
      <c r="AR468" s="77"/>
      <c r="AS468" s="77"/>
      <c r="AT468" s="77"/>
      <c r="AU468" s="77"/>
      <c r="AV468" s="77"/>
      <c r="AW468" s="77"/>
      <c r="AX468" s="77"/>
      <c r="AY468" s="77"/>
      <c r="AZ468" s="77"/>
      <c r="BA468" s="77"/>
      <c r="BB468" s="103">
        <v>0</v>
      </c>
      <c r="BC468" s="103">
        <v>0</v>
      </c>
    </row>
    <row r="469" spans="1:55" s="11" customFormat="1" ht="75" x14ac:dyDescent="0.25">
      <c r="A469" s="117" t="s">
        <v>333</v>
      </c>
      <c r="B469" s="12">
        <v>70</v>
      </c>
      <c r="C469" s="12">
        <v>0</v>
      </c>
      <c r="D469" s="63" t="s">
        <v>812</v>
      </c>
      <c r="E469" s="12">
        <v>853</v>
      </c>
      <c r="F469" s="63"/>
      <c r="G469" s="63"/>
      <c r="H469" s="63" t="s">
        <v>837</v>
      </c>
      <c r="I469" s="63" t="s">
        <v>334</v>
      </c>
      <c r="J469" s="77"/>
      <c r="K469" s="77"/>
      <c r="L469" s="77"/>
      <c r="M469" s="77"/>
      <c r="N469" s="77"/>
      <c r="O469" s="77"/>
      <c r="P469" s="77"/>
      <c r="Q469" s="77"/>
      <c r="R469" s="77">
        <f>R470</f>
        <v>0</v>
      </c>
      <c r="S469" s="77">
        <f t="shared" si="277"/>
        <v>0</v>
      </c>
      <c r="T469" s="77">
        <f t="shared" si="277"/>
        <v>0</v>
      </c>
      <c r="U469" s="77">
        <f t="shared" si="277"/>
        <v>0</v>
      </c>
      <c r="V469" s="77">
        <f t="shared" si="277"/>
        <v>151439.53</v>
      </c>
      <c r="W469" s="77">
        <f t="shared" si="277"/>
        <v>151439.53</v>
      </c>
      <c r="X469" s="77">
        <f t="shared" si="277"/>
        <v>0</v>
      </c>
      <c r="Y469" s="77">
        <f t="shared" si="277"/>
        <v>0</v>
      </c>
      <c r="Z469" s="77">
        <f t="shared" si="277"/>
        <v>151439.53</v>
      </c>
      <c r="AA469" s="77">
        <f t="shared" si="277"/>
        <v>151439.53</v>
      </c>
      <c r="AB469" s="77">
        <f t="shared" si="277"/>
        <v>0</v>
      </c>
      <c r="AC469" s="77">
        <f t="shared" si="277"/>
        <v>0</v>
      </c>
      <c r="AD469" s="77"/>
      <c r="AE469" s="77"/>
      <c r="AF469" s="77"/>
      <c r="AG469" s="77"/>
      <c r="AH469" s="77"/>
      <c r="AI469" s="77"/>
      <c r="AJ469" s="77"/>
      <c r="AK469" s="77"/>
      <c r="AL469" s="77"/>
      <c r="AM469" s="77"/>
      <c r="AN469" s="77"/>
      <c r="AO469" s="77"/>
      <c r="AP469" s="77"/>
      <c r="AQ469" s="77"/>
      <c r="AR469" s="77"/>
      <c r="AS469" s="77"/>
      <c r="AT469" s="77"/>
      <c r="AU469" s="77"/>
      <c r="AV469" s="77"/>
      <c r="AW469" s="77"/>
      <c r="AX469" s="77"/>
      <c r="AY469" s="77"/>
      <c r="AZ469" s="77"/>
      <c r="BA469" s="77"/>
      <c r="BB469" s="103">
        <v>0</v>
      </c>
      <c r="BC469" s="103">
        <v>0</v>
      </c>
    </row>
    <row r="470" spans="1:55" s="11" customFormat="1" ht="30" x14ac:dyDescent="0.25">
      <c r="A470" s="117" t="s">
        <v>335</v>
      </c>
      <c r="B470" s="12">
        <v>70</v>
      </c>
      <c r="C470" s="12">
        <v>0</v>
      </c>
      <c r="D470" s="63" t="s">
        <v>812</v>
      </c>
      <c r="E470" s="12">
        <v>853</v>
      </c>
      <c r="F470" s="63"/>
      <c r="G470" s="63"/>
      <c r="H470" s="63" t="s">
        <v>837</v>
      </c>
      <c r="I470" s="63" t="s">
        <v>336</v>
      </c>
      <c r="J470" s="77"/>
      <c r="K470" s="77"/>
      <c r="L470" s="77"/>
      <c r="M470" s="77"/>
      <c r="N470" s="77"/>
      <c r="O470" s="77"/>
      <c r="P470" s="77"/>
      <c r="Q470" s="77"/>
      <c r="R470" s="77">
        <f>'3.ВС'!R466</f>
        <v>0</v>
      </c>
      <c r="S470" s="77">
        <f>'3.ВС'!S466</f>
        <v>0</v>
      </c>
      <c r="T470" s="77">
        <f>'3.ВС'!T466</f>
        <v>0</v>
      </c>
      <c r="U470" s="77">
        <f>'3.ВС'!U466</f>
        <v>0</v>
      </c>
      <c r="V470" s="77">
        <f>'3.ВС'!V466</f>
        <v>151439.53</v>
      </c>
      <c r="W470" s="77">
        <f>'3.ВС'!W466</f>
        <v>151439.53</v>
      </c>
      <c r="X470" s="77">
        <f>'3.ВС'!X466</f>
        <v>0</v>
      </c>
      <c r="Y470" s="77">
        <f>'3.ВС'!Y466</f>
        <v>0</v>
      </c>
      <c r="Z470" s="77">
        <f>'3.ВС'!Z466</f>
        <v>151439.53</v>
      </c>
      <c r="AA470" s="77">
        <f>'3.ВС'!AA466</f>
        <v>151439.53</v>
      </c>
      <c r="AB470" s="77">
        <f>'3.ВС'!AB466</f>
        <v>0</v>
      </c>
      <c r="AC470" s="77">
        <f>'3.ВС'!AC466</f>
        <v>0</v>
      </c>
      <c r="AD470" s="77"/>
      <c r="AE470" s="77"/>
      <c r="AF470" s="77"/>
      <c r="AG470" s="77"/>
      <c r="AH470" s="77"/>
      <c r="AI470" s="77"/>
      <c r="AJ470" s="77"/>
      <c r="AK470" s="77"/>
      <c r="AL470" s="77"/>
      <c r="AM470" s="77"/>
      <c r="AN470" s="77"/>
      <c r="AO470" s="77"/>
      <c r="AP470" s="77"/>
      <c r="AQ470" s="77"/>
      <c r="AR470" s="77"/>
      <c r="AS470" s="77"/>
      <c r="AT470" s="77"/>
      <c r="AU470" s="77"/>
      <c r="AV470" s="77"/>
      <c r="AW470" s="77"/>
      <c r="AX470" s="77"/>
      <c r="AY470" s="77"/>
      <c r="AZ470" s="77"/>
      <c r="BA470" s="77"/>
      <c r="BB470" s="103">
        <v>0</v>
      </c>
      <c r="BC470" s="103">
        <v>0</v>
      </c>
    </row>
    <row r="471" spans="1:55" s="11" customFormat="1" hidden="1" x14ac:dyDescent="0.25">
      <c r="A471" s="154" t="s">
        <v>626</v>
      </c>
      <c r="B471" s="12">
        <v>70</v>
      </c>
      <c r="C471" s="12">
        <v>0</v>
      </c>
      <c r="D471" s="63" t="s">
        <v>812</v>
      </c>
      <c r="E471" s="12">
        <v>853</v>
      </c>
      <c r="F471" s="63"/>
      <c r="G471" s="63"/>
      <c r="H471" s="63" t="s">
        <v>839</v>
      </c>
      <c r="I471" s="63"/>
      <c r="J471" s="77">
        <f t="shared" ref="J471:BA471" si="278">J472</f>
        <v>0</v>
      </c>
      <c r="K471" s="77">
        <f t="shared" si="278"/>
        <v>0</v>
      </c>
      <c r="L471" s="77">
        <f t="shared" si="278"/>
        <v>0</v>
      </c>
      <c r="M471" s="77">
        <f t="shared" si="278"/>
        <v>0</v>
      </c>
      <c r="N471" s="77">
        <f t="shared" si="278"/>
        <v>0</v>
      </c>
      <c r="O471" s="77">
        <f t="shared" si="278"/>
        <v>0</v>
      </c>
      <c r="P471" s="77">
        <f t="shared" si="278"/>
        <v>0</v>
      </c>
      <c r="Q471" s="77">
        <f t="shared" si="278"/>
        <v>0</v>
      </c>
      <c r="R471" s="77">
        <f t="shared" si="278"/>
        <v>0</v>
      </c>
      <c r="S471" s="77">
        <f t="shared" si="278"/>
        <v>0</v>
      </c>
      <c r="T471" s="77">
        <f t="shared" si="278"/>
        <v>0</v>
      </c>
      <c r="U471" s="77">
        <f t="shared" si="278"/>
        <v>0</v>
      </c>
      <c r="V471" s="77">
        <f t="shared" si="278"/>
        <v>0</v>
      </c>
      <c r="W471" s="77">
        <f t="shared" si="278"/>
        <v>0</v>
      </c>
      <c r="X471" s="77">
        <f t="shared" si="278"/>
        <v>0</v>
      </c>
      <c r="Y471" s="77">
        <f t="shared" si="278"/>
        <v>0</v>
      </c>
      <c r="Z471" s="77">
        <f t="shared" si="278"/>
        <v>0</v>
      </c>
      <c r="AA471" s="77">
        <f t="shared" si="278"/>
        <v>0</v>
      </c>
      <c r="AB471" s="77">
        <f t="shared" si="278"/>
        <v>0</v>
      </c>
      <c r="AC471" s="77">
        <f t="shared" si="278"/>
        <v>0</v>
      </c>
      <c r="AD471" s="77">
        <f t="shared" si="278"/>
        <v>3068019</v>
      </c>
      <c r="AE471" s="77">
        <f t="shared" si="278"/>
        <v>0</v>
      </c>
      <c r="AF471" s="77">
        <f t="shared" si="278"/>
        <v>3068019</v>
      </c>
      <c r="AG471" s="77">
        <f t="shared" si="278"/>
        <v>0</v>
      </c>
      <c r="AH471" s="77">
        <f t="shared" si="278"/>
        <v>1740.15</v>
      </c>
      <c r="AI471" s="77">
        <f t="shared" si="278"/>
        <v>0</v>
      </c>
      <c r="AJ471" s="77">
        <f t="shared" si="278"/>
        <v>1740.15</v>
      </c>
      <c r="AK471" s="77">
        <f t="shared" si="278"/>
        <v>0</v>
      </c>
      <c r="AL471" s="77">
        <f t="shared" si="278"/>
        <v>3069759.15</v>
      </c>
      <c r="AM471" s="77">
        <f t="shared" si="278"/>
        <v>0</v>
      </c>
      <c r="AN471" s="77">
        <f t="shared" si="278"/>
        <v>3069759.15</v>
      </c>
      <c r="AO471" s="77">
        <f t="shared" si="278"/>
        <v>0</v>
      </c>
      <c r="AP471" s="77">
        <f t="shared" si="278"/>
        <v>6116341</v>
      </c>
      <c r="AQ471" s="77">
        <f t="shared" si="278"/>
        <v>0</v>
      </c>
      <c r="AR471" s="77">
        <f t="shared" si="278"/>
        <v>6116341</v>
      </c>
      <c r="AS471" s="77">
        <f t="shared" si="278"/>
        <v>0</v>
      </c>
      <c r="AT471" s="77">
        <f t="shared" si="278"/>
        <v>2.1800000000000002</v>
      </c>
      <c r="AU471" s="77">
        <f t="shared" si="278"/>
        <v>0</v>
      </c>
      <c r="AV471" s="77">
        <f t="shared" si="278"/>
        <v>2.1800000000000002</v>
      </c>
      <c r="AW471" s="77">
        <f t="shared" si="278"/>
        <v>0</v>
      </c>
      <c r="AX471" s="77">
        <f t="shared" si="278"/>
        <v>6116343.1799999997</v>
      </c>
      <c r="AY471" s="77">
        <f t="shared" si="278"/>
        <v>0</v>
      </c>
      <c r="AZ471" s="77">
        <f t="shared" si="278"/>
        <v>6116343.1799999997</v>
      </c>
      <c r="BA471" s="77">
        <f t="shared" si="278"/>
        <v>0</v>
      </c>
      <c r="BB471" s="103">
        <v>0</v>
      </c>
      <c r="BC471" s="103">
        <v>0</v>
      </c>
    </row>
    <row r="472" spans="1:55" s="11" customFormat="1" hidden="1" x14ac:dyDescent="0.25">
      <c r="A472" s="15" t="s">
        <v>624</v>
      </c>
      <c r="B472" s="12">
        <v>70</v>
      </c>
      <c r="C472" s="12">
        <v>0</v>
      </c>
      <c r="D472" s="63" t="s">
        <v>812</v>
      </c>
      <c r="E472" s="12">
        <v>853</v>
      </c>
      <c r="F472" s="63"/>
      <c r="G472" s="63"/>
      <c r="H472" s="63" t="s">
        <v>839</v>
      </c>
      <c r="I472" s="63" t="s">
        <v>625</v>
      </c>
      <c r="J472" s="77">
        <f>'3.ВС'!J474</f>
        <v>0</v>
      </c>
      <c r="K472" s="77">
        <f>'3.ВС'!K474</f>
        <v>0</v>
      </c>
      <c r="L472" s="77">
        <f>'3.ВС'!L474</f>
        <v>0</v>
      </c>
      <c r="M472" s="77">
        <f>'3.ВС'!M474</f>
        <v>0</v>
      </c>
      <c r="N472" s="77">
        <f>'3.ВС'!N474</f>
        <v>0</v>
      </c>
      <c r="O472" s="77">
        <f>'3.ВС'!O474</f>
        <v>0</v>
      </c>
      <c r="P472" s="77">
        <f>'3.ВС'!P474</f>
        <v>0</v>
      </c>
      <c r="Q472" s="77">
        <f>'3.ВС'!Q474</f>
        <v>0</v>
      </c>
      <c r="R472" s="77">
        <f>'3.ВС'!R474</f>
        <v>0</v>
      </c>
      <c r="S472" s="77">
        <f>'3.ВС'!S474</f>
        <v>0</v>
      </c>
      <c r="T472" s="77">
        <f>'3.ВС'!T474</f>
        <v>0</v>
      </c>
      <c r="U472" s="77">
        <f>'3.ВС'!U474</f>
        <v>0</v>
      </c>
      <c r="V472" s="77">
        <f>'3.ВС'!V474</f>
        <v>0</v>
      </c>
      <c r="W472" s="77">
        <f>'3.ВС'!W474</f>
        <v>0</v>
      </c>
      <c r="X472" s="77">
        <f>'3.ВС'!X474</f>
        <v>0</v>
      </c>
      <c r="Y472" s="77">
        <f>'3.ВС'!Y474</f>
        <v>0</v>
      </c>
      <c r="Z472" s="77">
        <f>'3.ВС'!Z474</f>
        <v>0</v>
      </c>
      <c r="AA472" s="77">
        <f>'3.ВС'!AA474</f>
        <v>0</v>
      </c>
      <c r="AB472" s="77">
        <f>'3.ВС'!AB474</f>
        <v>0</v>
      </c>
      <c r="AC472" s="77">
        <f>'3.ВС'!AC474</f>
        <v>0</v>
      </c>
      <c r="AD472" s="77">
        <f>'3.ВС'!AD474</f>
        <v>3068019</v>
      </c>
      <c r="AE472" s="77">
        <f>'3.ВС'!AE474</f>
        <v>0</v>
      </c>
      <c r="AF472" s="77">
        <f>'3.ВС'!AF474</f>
        <v>3068019</v>
      </c>
      <c r="AG472" s="77">
        <f>'3.ВС'!AG474</f>
        <v>0</v>
      </c>
      <c r="AH472" s="77">
        <f>'3.ВС'!AH474</f>
        <v>1740.15</v>
      </c>
      <c r="AI472" s="77">
        <f>'3.ВС'!AI474</f>
        <v>0</v>
      </c>
      <c r="AJ472" s="77">
        <f>'3.ВС'!AJ474</f>
        <v>1740.15</v>
      </c>
      <c r="AK472" s="77">
        <f>'3.ВС'!AK474</f>
        <v>0</v>
      </c>
      <c r="AL472" s="77">
        <f>'3.ВС'!AL474</f>
        <v>3069759.15</v>
      </c>
      <c r="AM472" s="77">
        <f>'3.ВС'!AM474</f>
        <v>0</v>
      </c>
      <c r="AN472" s="77">
        <f>'3.ВС'!AN474</f>
        <v>3069759.15</v>
      </c>
      <c r="AO472" s="77">
        <f>'3.ВС'!AO474</f>
        <v>0</v>
      </c>
      <c r="AP472" s="77">
        <f>'3.ВС'!AP474</f>
        <v>6116341</v>
      </c>
      <c r="AQ472" s="77">
        <f>'3.ВС'!AQ474</f>
        <v>0</v>
      </c>
      <c r="AR472" s="77">
        <f>'3.ВС'!AR474</f>
        <v>6116341</v>
      </c>
      <c r="AS472" s="77">
        <f>'3.ВС'!AS474</f>
        <v>0</v>
      </c>
      <c r="AT472" s="77">
        <f>'3.ВС'!AT474</f>
        <v>2.1800000000000002</v>
      </c>
      <c r="AU472" s="77">
        <f>'3.ВС'!AU474</f>
        <v>0</v>
      </c>
      <c r="AV472" s="77">
        <f>'3.ВС'!AV474</f>
        <v>2.1800000000000002</v>
      </c>
      <c r="AW472" s="77">
        <f>'3.ВС'!AW474</f>
        <v>0</v>
      </c>
      <c r="AX472" s="77">
        <f>'3.ВС'!AX474</f>
        <v>6116343.1799999997</v>
      </c>
      <c r="AY472" s="77">
        <f>'3.ВС'!AY474</f>
        <v>0</v>
      </c>
      <c r="AZ472" s="77">
        <f>'3.ВС'!AZ474</f>
        <v>6116343.1799999997</v>
      </c>
      <c r="BA472" s="77">
        <f>'3.ВС'!BA474</f>
        <v>0</v>
      </c>
      <c r="BB472" s="103">
        <v>0</v>
      </c>
      <c r="BC472" s="103">
        <v>0</v>
      </c>
    </row>
    <row r="473" spans="1:55" s="11" customFormat="1" x14ac:dyDescent="0.25">
      <c r="A473" s="148" t="s">
        <v>531</v>
      </c>
      <c r="B473" s="12">
        <v>70</v>
      </c>
      <c r="C473" s="12">
        <v>0</v>
      </c>
      <c r="D473" s="63" t="s">
        <v>812</v>
      </c>
      <c r="E473" s="12">
        <v>853</v>
      </c>
      <c r="F473" s="63" t="s">
        <v>328</v>
      </c>
      <c r="G473" s="63" t="s">
        <v>511</v>
      </c>
      <c r="H473" s="63" t="s">
        <v>838</v>
      </c>
      <c r="I473" s="63"/>
      <c r="J473" s="77">
        <f t="shared" ref="J473:AT474" si="279">J474</f>
        <v>500000</v>
      </c>
      <c r="K473" s="77">
        <f t="shared" si="279"/>
        <v>0</v>
      </c>
      <c r="L473" s="77">
        <f t="shared" si="279"/>
        <v>500000</v>
      </c>
      <c r="M473" s="77">
        <f t="shared" si="279"/>
        <v>0</v>
      </c>
      <c r="N473" s="77">
        <f t="shared" si="279"/>
        <v>480000</v>
      </c>
      <c r="O473" s="77">
        <f t="shared" si="279"/>
        <v>0</v>
      </c>
      <c r="P473" s="77">
        <f t="shared" si="279"/>
        <v>480000</v>
      </c>
      <c r="Q473" s="77">
        <f t="shared" si="279"/>
        <v>0</v>
      </c>
      <c r="R473" s="77">
        <f t="shared" si="279"/>
        <v>980000</v>
      </c>
      <c r="S473" s="77">
        <f t="shared" si="279"/>
        <v>0</v>
      </c>
      <c r="T473" s="77">
        <f t="shared" si="279"/>
        <v>980000</v>
      </c>
      <c r="U473" s="77">
        <f t="shared" si="279"/>
        <v>0</v>
      </c>
      <c r="V473" s="77">
        <f t="shared" si="279"/>
        <v>-60000</v>
      </c>
      <c r="W473" s="77">
        <f t="shared" si="279"/>
        <v>0</v>
      </c>
      <c r="X473" s="77">
        <f t="shared" si="279"/>
        <v>-60000</v>
      </c>
      <c r="Y473" s="77">
        <f t="shared" si="279"/>
        <v>0</v>
      </c>
      <c r="Z473" s="77">
        <f t="shared" si="279"/>
        <v>920000</v>
      </c>
      <c r="AA473" s="77">
        <f t="shared" si="279"/>
        <v>0</v>
      </c>
      <c r="AB473" s="77">
        <f t="shared" si="279"/>
        <v>920000</v>
      </c>
      <c r="AC473" s="77">
        <f t="shared" si="279"/>
        <v>0</v>
      </c>
      <c r="AD473" s="77">
        <f t="shared" si="279"/>
        <v>0</v>
      </c>
      <c r="AE473" s="77">
        <f t="shared" si="279"/>
        <v>0</v>
      </c>
      <c r="AF473" s="77">
        <f t="shared" si="279"/>
        <v>0</v>
      </c>
      <c r="AG473" s="77">
        <f t="shared" si="279"/>
        <v>0</v>
      </c>
      <c r="AH473" s="77">
        <f t="shared" si="279"/>
        <v>0</v>
      </c>
      <c r="AI473" s="77">
        <f t="shared" si="279"/>
        <v>0</v>
      </c>
      <c r="AJ473" s="77">
        <f t="shared" si="279"/>
        <v>0</v>
      </c>
      <c r="AK473" s="77">
        <f t="shared" si="279"/>
        <v>0</v>
      </c>
      <c r="AL473" s="77">
        <f t="shared" si="279"/>
        <v>0</v>
      </c>
      <c r="AM473" s="77">
        <f t="shared" si="279"/>
        <v>0</v>
      </c>
      <c r="AN473" s="77">
        <f t="shared" si="279"/>
        <v>0</v>
      </c>
      <c r="AO473" s="77">
        <f t="shared" si="279"/>
        <v>0</v>
      </c>
      <c r="AP473" s="77">
        <f t="shared" si="279"/>
        <v>0</v>
      </c>
      <c r="AQ473" s="77">
        <f t="shared" si="279"/>
        <v>0</v>
      </c>
      <c r="AR473" s="77">
        <f t="shared" si="279"/>
        <v>0</v>
      </c>
      <c r="AS473" s="77">
        <f t="shared" si="279"/>
        <v>0</v>
      </c>
      <c r="AT473" s="77">
        <f t="shared" si="279"/>
        <v>0</v>
      </c>
      <c r="AU473" s="77">
        <f t="shared" ref="AT473:BA474" si="280">AU474</f>
        <v>0</v>
      </c>
      <c r="AV473" s="77">
        <f t="shared" si="280"/>
        <v>0</v>
      </c>
      <c r="AW473" s="77">
        <f t="shared" si="280"/>
        <v>0</v>
      </c>
      <c r="AX473" s="77">
        <f t="shared" si="280"/>
        <v>0</v>
      </c>
      <c r="AY473" s="77">
        <f t="shared" si="280"/>
        <v>0</v>
      </c>
      <c r="AZ473" s="77">
        <f t="shared" si="280"/>
        <v>0</v>
      </c>
      <c r="BA473" s="77">
        <f t="shared" si="280"/>
        <v>0</v>
      </c>
      <c r="BB473" s="103">
        <v>0</v>
      </c>
      <c r="BC473" s="103">
        <v>0</v>
      </c>
    </row>
    <row r="474" spans="1:55" s="11" customFormat="1" x14ac:dyDescent="0.25">
      <c r="A474" s="27" t="s">
        <v>360</v>
      </c>
      <c r="B474" s="12">
        <v>70</v>
      </c>
      <c r="C474" s="12">
        <v>0</v>
      </c>
      <c r="D474" s="63" t="s">
        <v>812</v>
      </c>
      <c r="E474" s="12">
        <v>853</v>
      </c>
      <c r="F474" s="63" t="s">
        <v>328</v>
      </c>
      <c r="G474" s="63" t="s">
        <v>511</v>
      </c>
      <c r="H474" s="63" t="s">
        <v>838</v>
      </c>
      <c r="I474" s="63" t="s">
        <v>361</v>
      </c>
      <c r="J474" s="77">
        <f t="shared" si="279"/>
        <v>500000</v>
      </c>
      <c r="K474" s="77">
        <f t="shared" si="279"/>
        <v>0</v>
      </c>
      <c r="L474" s="77">
        <f t="shared" si="279"/>
        <v>500000</v>
      </c>
      <c r="M474" s="77">
        <f t="shared" si="279"/>
        <v>0</v>
      </c>
      <c r="N474" s="77">
        <f t="shared" si="279"/>
        <v>480000</v>
      </c>
      <c r="O474" s="77">
        <f t="shared" si="279"/>
        <v>0</v>
      </c>
      <c r="P474" s="77">
        <f t="shared" si="279"/>
        <v>480000</v>
      </c>
      <c r="Q474" s="77">
        <f t="shared" si="279"/>
        <v>0</v>
      </c>
      <c r="R474" s="77">
        <f t="shared" si="279"/>
        <v>980000</v>
      </c>
      <c r="S474" s="77">
        <f t="shared" si="279"/>
        <v>0</v>
      </c>
      <c r="T474" s="77">
        <f t="shared" si="279"/>
        <v>980000</v>
      </c>
      <c r="U474" s="77">
        <f t="shared" si="279"/>
        <v>0</v>
      </c>
      <c r="V474" s="77">
        <f t="shared" si="279"/>
        <v>-60000</v>
      </c>
      <c r="W474" s="77">
        <f t="shared" si="279"/>
        <v>0</v>
      </c>
      <c r="X474" s="77">
        <f t="shared" si="279"/>
        <v>-60000</v>
      </c>
      <c r="Y474" s="77">
        <f t="shared" si="279"/>
        <v>0</v>
      </c>
      <c r="Z474" s="77">
        <f t="shared" si="279"/>
        <v>920000</v>
      </c>
      <c r="AA474" s="77">
        <f t="shared" si="279"/>
        <v>0</v>
      </c>
      <c r="AB474" s="77">
        <f t="shared" si="279"/>
        <v>920000</v>
      </c>
      <c r="AC474" s="77">
        <f t="shared" si="279"/>
        <v>0</v>
      </c>
      <c r="AD474" s="77">
        <f t="shared" si="279"/>
        <v>0</v>
      </c>
      <c r="AE474" s="77">
        <f t="shared" si="279"/>
        <v>0</v>
      </c>
      <c r="AF474" s="77">
        <f t="shared" si="279"/>
        <v>0</v>
      </c>
      <c r="AG474" s="77">
        <f t="shared" si="279"/>
        <v>0</v>
      </c>
      <c r="AH474" s="77">
        <f t="shared" si="279"/>
        <v>0</v>
      </c>
      <c r="AI474" s="77">
        <f t="shared" si="279"/>
        <v>0</v>
      </c>
      <c r="AJ474" s="77">
        <f t="shared" si="279"/>
        <v>0</v>
      </c>
      <c r="AK474" s="77">
        <f t="shared" si="279"/>
        <v>0</v>
      </c>
      <c r="AL474" s="77">
        <f t="shared" si="279"/>
        <v>0</v>
      </c>
      <c r="AM474" s="77">
        <f t="shared" si="279"/>
        <v>0</v>
      </c>
      <c r="AN474" s="77">
        <f t="shared" si="279"/>
        <v>0</v>
      </c>
      <c r="AO474" s="77">
        <f t="shared" si="279"/>
        <v>0</v>
      </c>
      <c r="AP474" s="77">
        <f t="shared" si="279"/>
        <v>0</v>
      </c>
      <c r="AQ474" s="77">
        <f t="shared" si="279"/>
        <v>0</v>
      </c>
      <c r="AR474" s="77">
        <f t="shared" si="279"/>
        <v>0</v>
      </c>
      <c r="AS474" s="77">
        <f t="shared" si="279"/>
        <v>0</v>
      </c>
      <c r="AT474" s="77">
        <f t="shared" si="280"/>
        <v>0</v>
      </c>
      <c r="AU474" s="77">
        <f t="shared" si="280"/>
        <v>0</v>
      </c>
      <c r="AV474" s="77">
        <f t="shared" si="280"/>
        <v>0</v>
      </c>
      <c r="AW474" s="77">
        <f t="shared" si="280"/>
        <v>0</v>
      </c>
      <c r="AX474" s="77">
        <f t="shared" si="280"/>
        <v>0</v>
      </c>
      <c r="AY474" s="77">
        <f t="shared" si="280"/>
        <v>0</v>
      </c>
      <c r="AZ474" s="77">
        <f t="shared" si="280"/>
        <v>0</v>
      </c>
      <c r="BA474" s="77">
        <f t="shared" si="280"/>
        <v>0</v>
      </c>
      <c r="BB474" s="103">
        <v>0</v>
      </c>
      <c r="BC474" s="103">
        <v>0</v>
      </c>
    </row>
    <row r="475" spans="1:55" s="11" customFormat="1" x14ac:dyDescent="0.25">
      <c r="A475" s="15" t="s">
        <v>624</v>
      </c>
      <c r="B475" s="12">
        <v>70</v>
      </c>
      <c r="C475" s="12">
        <v>0</v>
      </c>
      <c r="D475" s="63" t="s">
        <v>812</v>
      </c>
      <c r="E475" s="12">
        <v>853</v>
      </c>
      <c r="F475" s="63" t="s">
        <v>328</v>
      </c>
      <c r="G475" s="63" t="s">
        <v>511</v>
      </c>
      <c r="H475" s="63" t="s">
        <v>838</v>
      </c>
      <c r="I475" s="63" t="s">
        <v>625</v>
      </c>
      <c r="J475" s="77">
        <f>'3.ВС'!J470</f>
        <v>500000</v>
      </c>
      <c r="K475" s="77">
        <f>'3.ВС'!K470</f>
        <v>0</v>
      </c>
      <c r="L475" s="77">
        <f>'3.ВС'!L470</f>
        <v>500000</v>
      </c>
      <c r="M475" s="77">
        <f>'3.ВС'!M470</f>
        <v>0</v>
      </c>
      <c r="N475" s="77">
        <f>'3.ВС'!N470</f>
        <v>480000</v>
      </c>
      <c r="O475" s="77">
        <f>'3.ВС'!O470</f>
        <v>0</v>
      </c>
      <c r="P475" s="77">
        <f>'3.ВС'!P470</f>
        <v>480000</v>
      </c>
      <c r="Q475" s="77">
        <f>'3.ВС'!Q470</f>
        <v>0</v>
      </c>
      <c r="R475" s="77">
        <f>'3.ВС'!R470</f>
        <v>980000</v>
      </c>
      <c r="S475" s="77">
        <f>'3.ВС'!S470</f>
        <v>0</v>
      </c>
      <c r="T475" s="77">
        <f>'3.ВС'!T470</f>
        <v>980000</v>
      </c>
      <c r="U475" s="77">
        <f>'3.ВС'!U470</f>
        <v>0</v>
      </c>
      <c r="V475" s="77">
        <f>'3.ВС'!V470</f>
        <v>-60000</v>
      </c>
      <c r="W475" s="77">
        <f>'3.ВС'!W470</f>
        <v>0</v>
      </c>
      <c r="X475" s="77">
        <f>'3.ВС'!X470</f>
        <v>-60000</v>
      </c>
      <c r="Y475" s="77">
        <f>'3.ВС'!Y470</f>
        <v>0</v>
      </c>
      <c r="Z475" s="77">
        <f>'3.ВС'!Z470</f>
        <v>920000</v>
      </c>
      <c r="AA475" s="77">
        <f>'3.ВС'!AA470</f>
        <v>0</v>
      </c>
      <c r="AB475" s="77">
        <f>'3.ВС'!AB470</f>
        <v>920000</v>
      </c>
      <c r="AC475" s="77">
        <f>'3.ВС'!AC470</f>
        <v>0</v>
      </c>
      <c r="AD475" s="77">
        <f>'3.ВС'!AD470</f>
        <v>0</v>
      </c>
      <c r="AE475" s="77">
        <f>'3.ВС'!AE470</f>
        <v>0</v>
      </c>
      <c r="AF475" s="77">
        <f>'3.ВС'!AF470</f>
        <v>0</v>
      </c>
      <c r="AG475" s="77">
        <f>'3.ВС'!AG470</f>
        <v>0</v>
      </c>
      <c r="AH475" s="77">
        <f>'3.ВС'!AH470</f>
        <v>0</v>
      </c>
      <c r="AI475" s="77">
        <f>'3.ВС'!AI470</f>
        <v>0</v>
      </c>
      <c r="AJ475" s="77">
        <f>'3.ВС'!AJ470</f>
        <v>0</v>
      </c>
      <c r="AK475" s="77">
        <f>'3.ВС'!AK470</f>
        <v>0</v>
      </c>
      <c r="AL475" s="77">
        <f>'3.ВС'!AL470</f>
        <v>0</v>
      </c>
      <c r="AM475" s="77">
        <f>'3.ВС'!AM470</f>
        <v>0</v>
      </c>
      <c r="AN475" s="77">
        <f>'3.ВС'!AN470</f>
        <v>0</v>
      </c>
      <c r="AO475" s="77">
        <f>'3.ВС'!AO470</f>
        <v>0</v>
      </c>
      <c r="AP475" s="77">
        <f>'3.ВС'!AP470</f>
        <v>0</v>
      </c>
      <c r="AQ475" s="77">
        <f>'3.ВС'!AQ470</f>
        <v>0</v>
      </c>
      <c r="AR475" s="77">
        <f>'3.ВС'!AR470</f>
        <v>0</v>
      </c>
      <c r="AS475" s="77">
        <f>'3.ВС'!AS470</f>
        <v>0</v>
      </c>
      <c r="AT475" s="77">
        <f>'3.ВС'!AT470</f>
        <v>0</v>
      </c>
      <c r="AU475" s="77">
        <f>'3.ВС'!AU470</f>
        <v>0</v>
      </c>
      <c r="AV475" s="77">
        <f>'3.ВС'!AV470</f>
        <v>0</v>
      </c>
      <c r="AW475" s="77">
        <f>'3.ВС'!AW470</f>
        <v>0</v>
      </c>
      <c r="AX475" s="77">
        <f>'3.ВС'!AX470</f>
        <v>0</v>
      </c>
      <c r="AY475" s="77">
        <f>'3.ВС'!AY470</f>
        <v>0</v>
      </c>
      <c r="AZ475" s="77">
        <f>'3.ВС'!AZ470</f>
        <v>0</v>
      </c>
      <c r="BA475" s="77">
        <f>'3.ВС'!BA470</f>
        <v>0</v>
      </c>
      <c r="BB475" s="103">
        <v>0</v>
      </c>
      <c r="BC475" s="103">
        <v>0</v>
      </c>
    </row>
    <row r="476" spans="1:55" s="116" customFormat="1" ht="28.5" hidden="1" x14ac:dyDescent="0.25">
      <c r="A476" s="155" t="s">
        <v>638</v>
      </c>
      <c r="B476" s="112">
        <v>70</v>
      </c>
      <c r="C476" s="112">
        <v>0</v>
      </c>
      <c r="D476" s="113" t="s">
        <v>812</v>
      </c>
      <c r="E476" s="112">
        <v>854</v>
      </c>
      <c r="F476" s="112"/>
      <c r="G476" s="113"/>
      <c r="H476" s="113"/>
      <c r="I476" s="113"/>
      <c r="J476" s="76">
        <f t="shared" ref="J476:BA476" si="281">J477</f>
        <v>357700</v>
      </c>
      <c r="K476" s="76">
        <f t="shared" si="281"/>
        <v>0</v>
      </c>
      <c r="L476" s="76">
        <f t="shared" si="281"/>
        <v>357700</v>
      </c>
      <c r="M476" s="76">
        <f t="shared" si="281"/>
        <v>0</v>
      </c>
      <c r="N476" s="76">
        <f t="shared" si="281"/>
        <v>30100</v>
      </c>
      <c r="O476" s="76">
        <f t="shared" si="281"/>
        <v>0</v>
      </c>
      <c r="P476" s="76">
        <f t="shared" si="281"/>
        <v>30100</v>
      </c>
      <c r="Q476" s="76">
        <f t="shared" si="281"/>
        <v>0</v>
      </c>
      <c r="R476" s="76">
        <f t="shared" si="281"/>
        <v>387800</v>
      </c>
      <c r="S476" s="76">
        <f t="shared" si="281"/>
        <v>0</v>
      </c>
      <c r="T476" s="76">
        <f t="shared" si="281"/>
        <v>387800</v>
      </c>
      <c r="U476" s="76">
        <f t="shared" si="281"/>
        <v>0</v>
      </c>
      <c r="V476" s="76">
        <f t="shared" si="281"/>
        <v>0</v>
      </c>
      <c r="W476" s="76">
        <f t="shared" si="281"/>
        <v>0</v>
      </c>
      <c r="X476" s="76">
        <f t="shared" si="281"/>
        <v>0</v>
      </c>
      <c r="Y476" s="76">
        <f t="shared" si="281"/>
        <v>0</v>
      </c>
      <c r="Z476" s="76">
        <f t="shared" si="281"/>
        <v>387800</v>
      </c>
      <c r="AA476" s="76">
        <f t="shared" si="281"/>
        <v>0</v>
      </c>
      <c r="AB476" s="76">
        <f t="shared" si="281"/>
        <v>387800</v>
      </c>
      <c r="AC476" s="76">
        <f t="shared" si="281"/>
        <v>0</v>
      </c>
      <c r="AD476" s="76">
        <f t="shared" si="281"/>
        <v>323900</v>
      </c>
      <c r="AE476" s="76">
        <f t="shared" si="281"/>
        <v>0</v>
      </c>
      <c r="AF476" s="76">
        <f t="shared" si="281"/>
        <v>323900</v>
      </c>
      <c r="AG476" s="76">
        <f t="shared" si="281"/>
        <v>0</v>
      </c>
      <c r="AH476" s="76">
        <f t="shared" si="281"/>
        <v>0</v>
      </c>
      <c r="AI476" s="76">
        <f t="shared" si="281"/>
        <v>0</v>
      </c>
      <c r="AJ476" s="76">
        <f t="shared" si="281"/>
        <v>0</v>
      </c>
      <c r="AK476" s="76">
        <f t="shared" si="281"/>
        <v>0</v>
      </c>
      <c r="AL476" s="76">
        <f t="shared" si="281"/>
        <v>323900</v>
      </c>
      <c r="AM476" s="76">
        <f t="shared" si="281"/>
        <v>0</v>
      </c>
      <c r="AN476" s="76">
        <f t="shared" si="281"/>
        <v>323900</v>
      </c>
      <c r="AO476" s="76">
        <f t="shared" si="281"/>
        <v>0</v>
      </c>
      <c r="AP476" s="76">
        <f t="shared" si="281"/>
        <v>323900</v>
      </c>
      <c r="AQ476" s="76">
        <f t="shared" si="281"/>
        <v>0</v>
      </c>
      <c r="AR476" s="76">
        <f t="shared" si="281"/>
        <v>323900</v>
      </c>
      <c r="AS476" s="76">
        <f t="shared" si="281"/>
        <v>0</v>
      </c>
      <c r="AT476" s="76">
        <f t="shared" si="281"/>
        <v>0</v>
      </c>
      <c r="AU476" s="76">
        <f t="shared" si="281"/>
        <v>0</v>
      </c>
      <c r="AV476" s="76">
        <f t="shared" si="281"/>
        <v>0</v>
      </c>
      <c r="AW476" s="76">
        <f t="shared" si="281"/>
        <v>0</v>
      </c>
      <c r="AX476" s="76">
        <f t="shared" si="281"/>
        <v>323900</v>
      </c>
      <c r="AY476" s="76">
        <f t="shared" si="281"/>
        <v>0</v>
      </c>
      <c r="AZ476" s="76">
        <f t="shared" si="281"/>
        <v>323900</v>
      </c>
      <c r="BA476" s="76">
        <f t="shared" si="281"/>
        <v>0</v>
      </c>
      <c r="BB476" s="123">
        <v>0</v>
      </c>
      <c r="BC476" s="123">
        <v>0</v>
      </c>
    </row>
    <row r="477" spans="1:55" s="11" customFormat="1" ht="30" hidden="1" x14ac:dyDescent="0.25">
      <c r="A477" s="148" t="s">
        <v>354</v>
      </c>
      <c r="B477" s="12">
        <v>70</v>
      </c>
      <c r="C477" s="12">
        <v>0</v>
      </c>
      <c r="D477" s="63" t="s">
        <v>812</v>
      </c>
      <c r="E477" s="12">
        <v>854</v>
      </c>
      <c r="F477" s="63" t="s">
        <v>353</v>
      </c>
      <c r="G477" s="63" t="s">
        <v>401</v>
      </c>
      <c r="H477" s="63" t="s">
        <v>687</v>
      </c>
      <c r="I477" s="63"/>
      <c r="J477" s="77">
        <f t="shared" ref="J477:BA477" si="282">J478+J481</f>
        <v>357700</v>
      </c>
      <c r="K477" s="77">
        <f t="shared" si="282"/>
        <v>0</v>
      </c>
      <c r="L477" s="77">
        <f t="shared" si="282"/>
        <v>357700</v>
      </c>
      <c r="M477" s="77">
        <f t="shared" si="282"/>
        <v>0</v>
      </c>
      <c r="N477" s="77">
        <f t="shared" si="282"/>
        <v>30100</v>
      </c>
      <c r="O477" s="77">
        <f t="shared" si="282"/>
        <v>0</v>
      </c>
      <c r="P477" s="77">
        <f t="shared" si="282"/>
        <v>30100</v>
      </c>
      <c r="Q477" s="77">
        <f t="shared" si="282"/>
        <v>0</v>
      </c>
      <c r="R477" s="77">
        <f t="shared" si="282"/>
        <v>387800</v>
      </c>
      <c r="S477" s="77">
        <f t="shared" si="282"/>
        <v>0</v>
      </c>
      <c r="T477" s="77">
        <f t="shared" si="282"/>
        <v>387800</v>
      </c>
      <c r="U477" s="77">
        <f t="shared" si="282"/>
        <v>0</v>
      </c>
      <c r="V477" s="77">
        <f t="shared" si="282"/>
        <v>0</v>
      </c>
      <c r="W477" s="77">
        <f t="shared" si="282"/>
        <v>0</v>
      </c>
      <c r="X477" s="77">
        <f t="shared" si="282"/>
        <v>0</v>
      </c>
      <c r="Y477" s="77">
        <f t="shared" si="282"/>
        <v>0</v>
      </c>
      <c r="Z477" s="77">
        <f t="shared" si="282"/>
        <v>387800</v>
      </c>
      <c r="AA477" s="77">
        <f t="shared" si="282"/>
        <v>0</v>
      </c>
      <c r="AB477" s="77">
        <f t="shared" si="282"/>
        <v>387800</v>
      </c>
      <c r="AC477" s="77">
        <f t="shared" si="282"/>
        <v>0</v>
      </c>
      <c r="AD477" s="77">
        <f t="shared" si="282"/>
        <v>323900</v>
      </c>
      <c r="AE477" s="77">
        <f t="shared" si="282"/>
        <v>0</v>
      </c>
      <c r="AF477" s="77">
        <f t="shared" si="282"/>
        <v>323900</v>
      </c>
      <c r="AG477" s="77">
        <f t="shared" si="282"/>
        <v>0</v>
      </c>
      <c r="AH477" s="77">
        <f t="shared" si="282"/>
        <v>0</v>
      </c>
      <c r="AI477" s="77">
        <f t="shared" si="282"/>
        <v>0</v>
      </c>
      <c r="AJ477" s="77">
        <f t="shared" si="282"/>
        <v>0</v>
      </c>
      <c r="AK477" s="77">
        <f t="shared" si="282"/>
        <v>0</v>
      </c>
      <c r="AL477" s="77">
        <f t="shared" si="282"/>
        <v>323900</v>
      </c>
      <c r="AM477" s="77">
        <f t="shared" si="282"/>
        <v>0</v>
      </c>
      <c r="AN477" s="77">
        <f t="shared" si="282"/>
        <v>323900</v>
      </c>
      <c r="AO477" s="77">
        <f t="shared" si="282"/>
        <v>0</v>
      </c>
      <c r="AP477" s="77">
        <f t="shared" si="282"/>
        <v>323900</v>
      </c>
      <c r="AQ477" s="77">
        <f t="shared" si="282"/>
        <v>0</v>
      </c>
      <c r="AR477" s="77">
        <f t="shared" si="282"/>
        <v>323900</v>
      </c>
      <c r="AS477" s="77">
        <f t="shared" si="282"/>
        <v>0</v>
      </c>
      <c r="AT477" s="77">
        <f t="shared" si="282"/>
        <v>0</v>
      </c>
      <c r="AU477" s="77">
        <f t="shared" si="282"/>
        <v>0</v>
      </c>
      <c r="AV477" s="77">
        <f t="shared" si="282"/>
        <v>0</v>
      </c>
      <c r="AW477" s="77">
        <f t="shared" si="282"/>
        <v>0</v>
      </c>
      <c r="AX477" s="77">
        <f t="shared" si="282"/>
        <v>323900</v>
      </c>
      <c r="AY477" s="77">
        <f t="shared" si="282"/>
        <v>0</v>
      </c>
      <c r="AZ477" s="77">
        <f t="shared" si="282"/>
        <v>323900</v>
      </c>
      <c r="BA477" s="77">
        <f t="shared" si="282"/>
        <v>0</v>
      </c>
      <c r="BB477" s="103">
        <v>0</v>
      </c>
      <c r="BC477" s="103">
        <v>0</v>
      </c>
    </row>
    <row r="478" spans="1:55" s="11" customFormat="1" ht="75" hidden="1" x14ac:dyDescent="0.25">
      <c r="A478" s="15" t="s">
        <v>333</v>
      </c>
      <c r="B478" s="12">
        <v>70</v>
      </c>
      <c r="C478" s="12">
        <v>0</v>
      </c>
      <c r="D478" s="63" t="s">
        <v>812</v>
      </c>
      <c r="E478" s="12">
        <v>854</v>
      </c>
      <c r="F478" s="63" t="s">
        <v>328</v>
      </c>
      <c r="G478" s="63" t="s">
        <v>401</v>
      </c>
      <c r="H478" s="63" t="s">
        <v>687</v>
      </c>
      <c r="I478" s="63" t="s">
        <v>334</v>
      </c>
      <c r="J478" s="77">
        <f t="shared" ref="J478:BA478" si="283">J479</f>
        <v>301300</v>
      </c>
      <c r="K478" s="77">
        <f t="shared" si="283"/>
        <v>0</v>
      </c>
      <c r="L478" s="77">
        <f t="shared" si="283"/>
        <v>301300</v>
      </c>
      <c r="M478" s="77">
        <f t="shared" si="283"/>
        <v>0</v>
      </c>
      <c r="N478" s="77">
        <f t="shared" si="283"/>
        <v>30100</v>
      </c>
      <c r="O478" s="77">
        <f t="shared" si="283"/>
        <v>0</v>
      </c>
      <c r="P478" s="77">
        <f t="shared" si="283"/>
        <v>30100</v>
      </c>
      <c r="Q478" s="77">
        <f t="shared" si="283"/>
        <v>0</v>
      </c>
      <c r="R478" s="77">
        <f t="shared" si="283"/>
        <v>331400</v>
      </c>
      <c r="S478" s="77">
        <f t="shared" si="283"/>
        <v>0</v>
      </c>
      <c r="T478" s="77">
        <f t="shared" si="283"/>
        <v>331400</v>
      </c>
      <c r="U478" s="77">
        <f t="shared" si="283"/>
        <v>0</v>
      </c>
      <c r="V478" s="77">
        <f t="shared" si="283"/>
        <v>0</v>
      </c>
      <c r="W478" s="77">
        <f t="shared" si="283"/>
        <v>0</v>
      </c>
      <c r="X478" s="77">
        <f t="shared" si="283"/>
        <v>0</v>
      </c>
      <c r="Y478" s="77">
        <f t="shared" si="283"/>
        <v>0</v>
      </c>
      <c r="Z478" s="77">
        <f t="shared" si="283"/>
        <v>331400</v>
      </c>
      <c r="AA478" s="77">
        <f t="shared" si="283"/>
        <v>0</v>
      </c>
      <c r="AB478" s="77">
        <f t="shared" si="283"/>
        <v>331400</v>
      </c>
      <c r="AC478" s="77">
        <f t="shared" si="283"/>
        <v>0</v>
      </c>
      <c r="AD478" s="77">
        <f t="shared" si="283"/>
        <v>301300</v>
      </c>
      <c r="AE478" s="77">
        <f t="shared" si="283"/>
        <v>0</v>
      </c>
      <c r="AF478" s="77">
        <f t="shared" si="283"/>
        <v>301300</v>
      </c>
      <c r="AG478" s="77">
        <f t="shared" si="283"/>
        <v>0</v>
      </c>
      <c r="AH478" s="77">
        <f t="shared" si="283"/>
        <v>0</v>
      </c>
      <c r="AI478" s="77">
        <f t="shared" si="283"/>
        <v>0</v>
      </c>
      <c r="AJ478" s="77">
        <f t="shared" si="283"/>
        <v>0</v>
      </c>
      <c r="AK478" s="77">
        <f t="shared" si="283"/>
        <v>0</v>
      </c>
      <c r="AL478" s="77">
        <f t="shared" si="283"/>
        <v>301300</v>
      </c>
      <c r="AM478" s="77">
        <f t="shared" si="283"/>
        <v>0</v>
      </c>
      <c r="AN478" s="77">
        <f t="shared" si="283"/>
        <v>301300</v>
      </c>
      <c r="AO478" s="77">
        <f t="shared" si="283"/>
        <v>0</v>
      </c>
      <c r="AP478" s="77">
        <f t="shared" si="283"/>
        <v>301300</v>
      </c>
      <c r="AQ478" s="77">
        <f t="shared" si="283"/>
        <v>0</v>
      </c>
      <c r="AR478" s="77">
        <f t="shared" si="283"/>
        <v>301300</v>
      </c>
      <c r="AS478" s="77">
        <f t="shared" si="283"/>
        <v>0</v>
      </c>
      <c r="AT478" s="77">
        <f t="shared" si="283"/>
        <v>0</v>
      </c>
      <c r="AU478" s="77">
        <f t="shared" si="283"/>
        <v>0</v>
      </c>
      <c r="AV478" s="77">
        <f t="shared" si="283"/>
        <v>0</v>
      </c>
      <c r="AW478" s="77">
        <f t="shared" si="283"/>
        <v>0</v>
      </c>
      <c r="AX478" s="77">
        <f t="shared" si="283"/>
        <v>301300</v>
      </c>
      <c r="AY478" s="77">
        <f t="shared" si="283"/>
        <v>0</v>
      </c>
      <c r="AZ478" s="77">
        <f t="shared" si="283"/>
        <v>301300</v>
      </c>
      <c r="BA478" s="77">
        <f t="shared" si="283"/>
        <v>0</v>
      </c>
      <c r="BB478" s="103">
        <v>0</v>
      </c>
      <c r="BC478" s="103">
        <v>0</v>
      </c>
    </row>
    <row r="479" spans="1:55" s="11" customFormat="1" ht="30" hidden="1" x14ac:dyDescent="0.25">
      <c r="A479" s="15" t="s">
        <v>647</v>
      </c>
      <c r="B479" s="12">
        <v>70</v>
      </c>
      <c r="C479" s="12">
        <v>0</v>
      </c>
      <c r="D479" s="63" t="s">
        <v>812</v>
      </c>
      <c r="E479" s="12">
        <v>854</v>
      </c>
      <c r="F479" s="63" t="s">
        <v>328</v>
      </c>
      <c r="G479" s="63" t="s">
        <v>401</v>
      </c>
      <c r="H479" s="63" t="s">
        <v>687</v>
      </c>
      <c r="I479" s="63" t="s">
        <v>336</v>
      </c>
      <c r="J479" s="77">
        <f>'3.ВС'!J489</f>
        <v>301300</v>
      </c>
      <c r="K479" s="77">
        <f>'3.ВС'!K489</f>
        <v>0</v>
      </c>
      <c r="L479" s="77">
        <f>'3.ВС'!L489</f>
        <v>301300</v>
      </c>
      <c r="M479" s="77">
        <f>'3.ВС'!M489</f>
        <v>0</v>
      </c>
      <c r="N479" s="77">
        <f>'3.ВС'!N489</f>
        <v>30100</v>
      </c>
      <c r="O479" s="77">
        <f>'3.ВС'!O489</f>
        <v>0</v>
      </c>
      <c r="P479" s="77">
        <f>'3.ВС'!P489</f>
        <v>30100</v>
      </c>
      <c r="Q479" s="77">
        <f>'3.ВС'!Q489</f>
        <v>0</v>
      </c>
      <c r="R479" s="77">
        <f>'3.ВС'!R489</f>
        <v>331400</v>
      </c>
      <c r="S479" s="77">
        <f>'3.ВС'!S489</f>
        <v>0</v>
      </c>
      <c r="T479" s="77">
        <f>'3.ВС'!T489</f>
        <v>331400</v>
      </c>
      <c r="U479" s="77">
        <f>'3.ВС'!U489</f>
        <v>0</v>
      </c>
      <c r="V479" s="77">
        <f>'3.ВС'!V489</f>
        <v>0</v>
      </c>
      <c r="W479" s="77">
        <f>'3.ВС'!W489</f>
        <v>0</v>
      </c>
      <c r="X479" s="77">
        <f>'3.ВС'!X489</f>
        <v>0</v>
      </c>
      <c r="Y479" s="77">
        <f>'3.ВС'!Y489</f>
        <v>0</v>
      </c>
      <c r="Z479" s="77">
        <f>'3.ВС'!Z489</f>
        <v>331400</v>
      </c>
      <c r="AA479" s="77">
        <f>'3.ВС'!AA489</f>
        <v>0</v>
      </c>
      <c r="AB479" s="77">
        <f>'3.ВС'!AB489</f>
        <v>331400</v>
      </c>
      <c r="AC479" s="77">
        <f>'3.ВС'!AC489</f>
        <v>0</v>
      </c>
      <c r="AD479" s="77">
        <f>'3.ВС'!AD489</f>
        <v>301300</v>
      </c>
      <c r="AE479" s="77">
        <f>'3.ВС'!AE489</f>
        <v>0</v>
      </c>
      <c r="AF479" s="77">
        <f>'3.ВС'!AF489</f>
        <v>301300</v>
      </c>
      <c r="AG479" s="77">
        <f>'3.ВС'!AG489</f>
        <v>0</v>
      </c>
      <c r="AH479" s="77">
        <f>'3.ВС'!AH489</f>
        <v>0</v>
      </c>
      <c r="AI479" s="77">
        <f>'3.ВС'!AI489</f>
        <v>0</v>
      </c>
      <c r="AJ479" s="77">
        <f>'3.ВС'!AJ489</f>
        <v>0</v>
      </c>
      <c r="AK479" s="77">
        <f>'3.ВС'!AK489</f>
        <v>0</v>
      </c>
      <c r="AL479" s="77">
        <f>'3.ВС'!AL489</f>
        <v>301300</v>
      </c>
      <c r="AM479" s="77">
        <f>'3.ВС'!AM489</f>
        <v>0</v>
      </c>
      <c r="AN479" s="77">
        <f>'3.ВС'!AN489</f>
        <v>301300</v>
      </c>
      <c r="AO479" s="77">
        <f>'3.ВС'!AO489</f>
        <v>0</v>
      </c>
      <c r="AP479" s="77">
        <f>'3.ВС'!AP489</f>
        <v>301300</v>
      </c>
      <c r="AQ479" s="77">
        <f>'3.ВС'!AQ489</f>
        <v>0</v>
      </c>
      <c r="AR479" s="77">
        <f>'3.ВС'!AR489</f>
        <v>301300</v>
      </c>
      <c r="AS479" s="77">
        <f>'3.ВС'!AS489</f>
        <v>0</v>
      </c>
      <c r="AT479" s="77">
        <f>'3.ВС'!AT489</f>
        <v>0</v>
      </c>
      <c r="AU479" s="77">
        <f>'3.ВС'!AU489</f>
        <v>0</v>
      </c>
      <c r="AV479" s="77">
        <f>'3.ВС'!AV489</f>
        <v>0</v>
      </c>
      <c r="AW479" s="77">
        <f>'3.ВС'!AW489</f>
        <v>0</v>
      </c>
      <c r="AX479" s="77">
        <f>'3.ВС'!AX489</f>
        <v>301300</v>
      </c>
      <c r="AY479" s="77">
        <f>'3.ВС'!AY489</f>
        <v>0</v>
      </c>
      <c r="AZ479" s="77">
        <f>'3.ВС'!AZ489</f>
        <v>301300</v>
      </c>
      <c r="BA479" s="77">
        <f>'3.ВС'!BA489</f>
        <v>0</v>
      </c>
      <c r="BB479" s="103">
        <v>0</v>
      </c>
      <c r="BC479" s="103">
        <v>0</v>
      </c>
    </row>
    <row r="480" spans="1:55" s="11" customFormat="1" ht="30" hidden="1" x14ac:dyDescent="0.25">
      <c r="A480" s="27" t="s">
        <v>337</v>
      </c>
      <c r="B480" s="12">
        <v>70</v>
      </c>
      <c r="C480" s="12">
        <v>0</v>
      </c>
      <c r="D480" s="63" t="s">
        <v>812</v>
      </c>
      <c r="E480" s="12">
        <v>854</v>
      </c>
      <c r="F480" s="63" t="s">
        <v>328</v>
      </c>
      <c r="G480" s="63" t="s">
        <v>401</v>
      </c>
      <c r="H480" s="63" t="s">
        <v>687</v>
      </c>
      <c r="I480" s="63" t="s">
        <v>338</v>
      </c>
      <c r="J480" s="77">
        <f t="shared" ref="J480:BA480" si="284">J481</f>
        <v>56400</v>
      </c>
      <c r="K480" s="77">
        <f t="shared" si="284"/>
        <v>0</v>
      </c>
      <c r="L480" s="77">
        <f t="shared" si="284"/>
        <v>56400</v>
      </c>
      <c r="M480" s="77">
        <f t="shared" si="284"/>
        <v>0</v>
      </c>
      <c r="N480" s="77">
        <f t="shared" si="284"/>
        <v>0</v>
      </c>
      <c r="O480" s="77">
        <f t="shared" si="284"/>
        <v>0</v>
      </c>
      <c r="P480" s="77">
        <f t="shared" si="284"/>
        <v>0</v>
      </c>
      <c r="Q480" s="77">
        <f t="shared" si="284"/>
        <v>0</v>
      </c>
      <c r="R480" s="77">
        <f t="shared" si="284"/>
        <v>56400</v>
      </c>
      <c r="S480" s="77">
        <f t="shared" si="284"/>
        <v>0</v>
      </c>
      <c r="T480" s="77">
        <f t="shared" si="284"/>
        <v>56400</v>
      </c>
      <c r="U480" s="77">
        <f t="shared" si="284"/>
        <v>0</v>
      </c>
      <c r="V480" s="77">
        <f t="shared" si="284"/>
        <v>0</v>
      </c>
      <c r="W480" s="77">
        <f t="shared" si="284"/>
        <v>0</v>
      </c>
      <c r="X480" s="77">
        <f t="shared" si="284"/>
        <v>0</v>
      </c>
      <c r="Y480" s="77">
        <f t="shared" si="284"/>
        <v>0</v>
      </c>
      <c r="Z480" s="77">
        <f t="shared" si="284"/>
        <v>56400</v>
      </c>
      <c r="AA480" s="77">
        <f t="shared" si="284"/>
        <v>0</v>
      </c>
      <c r="AB480" s="77">
        <f t="shared" si="284"/>
        <v>56400</v>
      </c>
      <c r="AC480" s="77">
        <f t="shared" si="284"/>
        <v>0</v>
      </c>
      <c r="AD480" s="77">
        <f t="shared" si="284"/>
        <v>22600</v>
      </c>
      <c r="AE480" s="77">
        <f t="shared" si="284"/>
        <v>0</v>
      </c>
      <c r="AF480" s="77">
        <f t="shared" si="284"/>
        <v>22600</v>
      </c>
      <c r="AG480" s="77">
        <f t="shared" si="284"/>
        <v>0</v>
      </c>
      <c r="AH480" s="77">
        <f t="shared" si="284"/>
        <v>0</v>
      </c>
      <c r="AI480" s="77">
        <f t="shared" si="284"/>
        <v>0</v>
      </c>
      <c r="AJ480" s="77">
        <f t="shared" si="284"/>
        <v>0</v>
      </c>
      <c r="AK480" s="77">
        <f t="shared" si="284"/>
        <v>0</v>
      </c>
      <c r="AL480" s="77">
        <f t="shared" si="284"/>
        <v>22600</v>
      </c>
      <c r="AM480" s="77">
        <f t="shared" si="284"/>
        <v>0</v>
      </c>
      <c r="AN480" s="77">
        <f t="shared" si="284"/>
        <v>22600</v>
      </c>
      <c r="AO480" s="77">
        <f t="shared" si="284"/>
        <v>0</v>
      </c>
      <c r="AP480" s="77">
        <f t="shared" si="284"/>
        <v>22600</v>
      </c>
      <c r="AQ480" s="77">
        <f t="shared" si="284"/>
        <v>0</v>
      </c>
      <c r="AR480" s="77">
        <f t="shared" si="284"/>
        <v>22600</v>
      </c>
      <c r="AS480" s="77">
        <f t="shared" si="284"/>
        <v>0</v>
      </c>
      <c r="AT480" s="77">
        <f t="shared" si="284"/>
        <v>0</v>
      </c>
      <c r="AU480" s="77">
        <f t="shared" si="284"/>
        <v>0</v>
      </c>
      <c r="AV480" s="77">
        <f t="shared" si="284"/>
        <v>0</v>
      </c>
      <c r="AW480" s="77">
        <f t="shared" si="284"/>
        <v>0</v>
      </c>
      <c r="AX480" s="77">
        <f t="shared" si="284"/>
        <v>22600</v>
      </c>
      <c r="AY480" s="77">
        <f t="shared" si="284"/>
        <v>0</v>
      </c>
      <c r="AZ480" s="77">
        <f t="shared" si="284"/>
        <v>22600</v>
      </c>
      <c r="BA480" s="77">
        <f t="shared" si="284"/>
        <v>0</v>
      </c>
      <c r="BB480" s="103">
        <v>0</v>
      </c>
      <c r="BC480" s="103">
        <v>0</v>
      </c>
    </row>
    <row r="481" spans="1:55" s="11" customFormat="1" ht="45" hidden="1" x14ac:dyDescent="0.25">
      <c r="A481" s="27" t="s">
        <v>339</v>
      </c>
      <c r="B481" s="12">
        <v>70</v>
      </c>
      <c r="C481" s="12">
        <v>0</v>
      </c>
      <c r="D481" s="63" t="s">
        <v>812</v>
      </c>
      <c r="E481" s="12">
        <v>854</v>
      </c>
      <c r="F481" s="63" t="s">
        <v>328</v>
      </c>
      <c r="G481" s="63" t="s">
        <v>401</v>
      </c>
      <c r="H481" s="63" t="s">
        <v>687</v>
      </c>
      <c r="I481" s="63" t="s">
        <v>340</v>
      </c>
      <c r="J481" s="77">
        <f>'3.ВС'!J491</f>
        <v>56400</v>
      </c>
      <c r="K481" s="77">
        <f>'3.ВС'!K491</f>
        <v>0</v>
      </c>
      <c r="L481" s="77">
        <f>'3.ВС'!L491</f>
        <v>56400</v>
      </c>
      <c r="M481" s="77">
        <f>'3.ВС'!M491</f>
        <v>0</v>
      </c>
      <c r="N481" s="77">
        <f>'3.ВС'!N491</f>
        <v>0</v>
      </c>
      <c r="O481" s="77">
        <f>'3.ВС'!O491</f>
        <v>0</v>
      </c>
      <c r="P481" s="77">
        <f>'3.ВС'!P491</f>
        <v>0</v>
      </c>
      <c r="Q481" s="77">
        <f>'3.ВС'!Q491</f>
        <v>0</v>
      </c>
      <c r="R481" s="77">
        <f>'3.ВС'!R491</f>
        <v>56400</v>
      </c>
      <c r="S481" s="77">
        <f>'3.ВС'!S491</f>
        <v>0</v>
      </c>
      <c r="T481" s="77">
        <f>'3.ВС'!T491</f>
        <v>56400</v>
      </c>
      <c r="U481" s="77">
        <f>'3.ВС'!U491</f>
        <v>0</v>
      </c>
      <c r="V481" s="77">
        <f>'3.ВС'!V491</f>
        <v>0</v>
      </c>
      <c r="W481" s="77">
        <f>'3.ВС'!W491</f>
        <v>0</v>
      </c>
      <c r="X481" s="77">
        <f>'3.ВС'!X491</f>
        <v>0</v>
      </c>
      <c r="Y481" s="77">
        <f>'3.ВС'!Y491</f>
        <v>0</v>
      </c>
      <c r="Z481" s="77">
        <f>'3.ВС'!Z491</f>
        <v>56400</v>
      </c>
      <c r="AA481" s="77">
        <f>'3.ВС'!AA491</f>
        <v>0</v>
      </c>
      <c r="AB481" s="77">
        <f>'3.ВС'!AB491</f>
        <v>56400</v>
      </c>
      <c r="AC481" s="77">
        <f>'3.ВС'!AC491</f>
        <v>0</v>
      </c>
      <c r="AD481" s="77">
        <f>'3.ВС'!AD491</f>
        <v>22600</v>
      </c>
      <c r="AE481" s="77">
        <f>'3.ВС'!AE491</f>
        <v>0</v>
      </c>
      <c r="AF481" s="77">
        <f>'3.ВС'!AF491</f>
        <v>22600</v>
      </c>
      <c r="AG481" s="77">
        <f>'3.ВС'!AG491</f>
        <v>0</v>
      </c>
      <c r="AH481" s="77">
        <f>'3.ВС'!AH491</f>
        <v>0</v>
      </c>
      <c r="AI481" s="77">
        <f>'3.ВС'!AI491</f>
        <v>0</v>
      </c>
      <c r="AJ481" s="77">
        <f>'3.ВС'!AJ491</f>
        <v>0</v>
      </c>
      <c r="AK481" s="77">
        <f>'3.ВС'!AK491</f>
        <v>0</v>
      </c>
      <c r="AL481" s="77">
        <f>'3.ВС'!AL491</f>
        <v>22600</v>
      </c>
      <c r="AM481" s="77">
        <f>'3.ВС'!AM491</f>
        <v>0</v>
      </c>
      <c r="AN481" s="77">
        <f>'3.ВС'!AN491</f>
        <v>22600</v>
      </c>
      <c r="AO481" s="77">
        <f>'3.ВС'!AO491</f>
        <v>0</v>
      </c>
      <c r="AP481" s="77">
        <f>'3.ВС'!AP491</f>
        <v>22600</v>
      </c>
      <c r="AQ481" s="77">
        <f>'3.ВС'!AQ491</f>
        <v>0</v>
      </c>
      <c r="AR481" s="77">
        <f>'3.ВС'!AR491</f>
        <v>22600</v>
      </c>
      <c r="AS481" s="77">
        <f>'3.ВС'!AS491</f>
        <v>0</v>
      </c>
      <c r="AT481" s="77">
        <f>'3.ВС'!AT491</f>
        <v>0</v>
      </c>
      <c r="AU481" s="77">
        <f>'3.ВС'!AU491</f>
        <v>0</v>
      </c>
      <c r="AV481" s="77">
        <f>'3.ВС'!AV491</f>
        <v>0</v>
      </c>
      <c r="AW481" s="77">
        <f>'3.ВС'!AW491</f>
        <v>0</v>
      </c>
      <c r="AX481" s="77">
        <f>'3.ВС'!AX491</f>
        <v>22600</v>
      </c>
      <c r="AY481" s="77">
        <f>'3.ВС'!AY491</f>
        <v>0</v>
      </c>
      <c r="AZ481" s="77">
        <f>'3.ВС'!AZ491</f>
        <v>22600</v>
      </c>
      <c r="BA481" s="77">
        <f>'3.ВС'!BA491</f>
        <v>0</v>
      </c>
      <c r="BB481" s="103">
        <v>0</v>
      </c>
      <c r="BC481" s="103">
        <v>0</v>
      </c>
    </row>
    <row r="482" spans="1:55" s="116" customFormat="1" ht="28.5" hidden="1" x14ac:dyDescent="0.25">
      <c r="A482" s="155" t="s">
        <v>641</v>
      </c>
      <c r="B482" s="128">
        <v>70</v>
      </c>
      <c r="C482" s="128">
        <v>0</v>
      </c>
      <c r="D482" s="113" t="s">
        <v>812</v>
      </c>
      <c r="E482" s="128">
        <v>857</v>
      </c>
      <c r="F482" s="113"/>
      <c r="G482" s="113"/>
      <c r="H482" s="113"/>
      <c r="I482" s="113"/>
      <c r="J482" s="76">
        <f t="shared" ref="J482:BA482" si="285">J483+J486+J489</f>
        <v>709100</v>
      </c>
      <c r="K482" s="76">
        <f t="shared" si="285"/>
        <v>0</v>
      </c>
      <c r="L482" s="76">
        <f t="shared" si="285"/>
        <v>691100</v>
      </c>
      <c r="M482" s="76">
        <f t="shared" si="285"/>
        <v>18000</v>
      </c>
      <c r="N482" s="76">
        <f t="shared" si="285"/>
        <v>58100</v>
      </c>
      <c r="O482" s="76">
        <f t="shared" si="285"/>
        <v>0</v>
      </c>
      <c r="P482" s="76">
        <f t="shared" si="285"/>
        <v>58100</v>
      </c>
      <c r="Q482" s="76">
        <f t="shared" si="285"/>
        <v>0</v>
      </c>
      <c r="R482" s="76">
        <f t="shared" si="285"/>
        <v>767200</v>
      </c>
      <c r="S482" s="76">
        <f t="shared" si="285"/>
        <v>0</v>
      </c>
      <c r="T482" s="76">
        <f t="shared" si="285"/>
        <v>749200</v>
      </c>
      <c r="U482" s="76">
        <f t="shared" si="285"/>
        <v>18000</v>
      </c>
      <c r="V482" s="76">
        <f t="shared" si="285"/>
        <v>0</v>
      </c>
      <c r="W482" s="76">
        <f t="shared" si="285"/>
        <v>0</v>
      </c>
      <c r="X482" s="76">
        <f t="shared" si="285"/>
        <v>0</v>
      </c>
      <c r="Y482" s="76">
        <f t="shared" si="285"/>
        <v>0</v>
      </c>
      <c r="Z482" s="76">
        <f t="shared" si="285"/>
        <v>767200</v>
      </c>
      <c r="AA482" s="76">
        <f t="shared" si="285"/>
        <v>0</v>
      </c>
      <c r="AB482" s="76">
        <f t="shared" si="285"/>
        <v>749200</v>
      </c>
      <c r="AC482" s="76">
        <f t="shared" si="285"/>
        <v>18000</v>
      </c>
      <c r="AD482" s="76">
        <f t="shared" si="285"/>
        <v>686600</v>
      </c>
      <c r="AE482" s="76">
        <f t="shared" si="285"/>
        <v>0</v>
      </c>
      <c r="AF482" s="76">
        <f t="shared" si="285"/>
        <v>668600</v>
      </c>
      <c r="AG482" s="76">
        <f t="shared" si="285"/>
        <v>18000</v>
      </c>
      <c r="AH482" s="76">
        <f t="shared" si="285"/>
        <v>0</v>
      </c>
      <c r="AI482" s="76">
        <f t="shared" si="285"/>
        <v>0</v>
      </c>
      <c r="AJ482" s="76">
        <f t="shared" si="285"/>
        <v>0</v>
      </c>
      <c r="AK482" s="76">
        <f t="shared" si="285"/>
        <v>0</v>
      </c>
      <c r="AL482" s="76">
        <f t="shared" si="285"/>
        <v>686600</v>
      </c>
      <c r="AM482" s="76">
        <f t="shared" si="285"/>
        <v>0</v>
      </c>
      <c r="AN482" s="76">
        <f t="shared" si="285"/>
        <v>668600</v>
      </c>
      <c r="AO482" s="76">
        <f t="shared" si="285"/>
        <v>18000</v>
      </c>
      <c r="AP482" s="76">
        <f t="shared" si="285"/>
        <v>686600</v>
      </c>
      <c r="AQ482" s="76">
        <f t="shared" si="285"/>
        <v>0</v>
      </c>
      <c r="AR482" s="76">
        <f t="shared" si="285"/>
        <v>668600</v>
      </c>
      <c r="AS482" s="76">
        <f t="shared" si="285"/>
        <v>18000</v>
      </c>
      <c r="AT482" s="76">
        <f t="shared" si="285"/>
        <v>0</v>
      </c>
      <c r="AU482" s="76">
        <f t="shared" si="285"/>
        <v>0</v>
      </c>
      <c r="AV482" s="76">
        <f t="shared" si="285"/>
        <v>0</v>
      </c>
      <c r="AW482" s="76">
        <f t="shared" si="285"/>
        <v>0</v>
      </c>
      <c r="AX482" s="76">
        <f t="shared" si="285"/>
        <v>686600</v>
      </c>
      <c r="AY482" s="76">
        <f t="shared" si="285"/>
        <v>0</v>
      </c>
      <c r="AZ482" s="76">
        <f t="shared" si="285"/>
        <v>668600</v>
      </c>
      <c r="BA482" s="76">
        <f t="shared" si="285"/>
        <v>18000</v>
      </c>
      <c r="BB482" s="123">
        <v>0</v>
      </c>
      <c r="BC482" s="123">
        <v>0</v>
      </c>
    </row>
    <row r="483" spans="1:55" s="11" customFormat="1" ht="30" hidden="1" x14ac:dyDescent="0.25">
      <c r="A483" s="148" t="s">
        <v>354</v>
      </c>
      <c r="B483" s="12">
        <v>70</v>
      </c>
      <c r="C483" s="12">
        <v>0</v>
      </c>
      <c r="D483" s="63" t="s">
        <v>812</v>
      </c>
      <c r="E483" s="12">
        <v>857</v>
      </c>
      <c r="F483" s="63" t="s">
        <v>328</v>
      </c>
      <c r="G483" s="63" t="s">
        <v>530</v>
      </c>
      <c r="H483" s="63" t="s">
        <v>687</v>
      </c>
      <c r="I483" s="63"/>
      <c r="J483" s="77">
        <f t="shared" ref="J483:AT484" si="286">J484</f>
        <v>20500</v>
      </c>
      <c r="K483" s="77">
        <f t="shared" si="286"/>
        <v>0</v>
      </c>
      <c r="L483" s="77">
        <f t="shared" si="286"/>
        <v>20500</v>
      </c>
      <c r="M483" s="77">
        <f t="shared" si="286"/>
        <v>0</v>
      </c>
      <c r="N483" s="77">
        <f t="shared" si="286"/>
        <v>0</v>
      </c>
      <c r="O483" s="77">
        <f t="shared" si="286"/>
        <v>0</v>
      </c>
      <c r="P483" s="77">
        <f t="shared" si="286"/>
        <v>0</v>
      </c>
      <c r="Q483" s="77">
        <f t="shared" si="286"/>
        <v>0</v>
      </c>
      <c r="R483" s="77">
        <f t="shared" si="286"/>
        <v>20500</v>
      </c>
      <c r="S483" s="77">
        <f t="shared" si="286"/>
        <v>0</v>
      </c>
      <c r="T483" s="77">
        <f t="shared" si="286"/>
        <v>20500</v>
      </c>
      <c r="U483" s="77">
        <f t="shared" si="286"/>
        <v>0</v>
      </c>
      <c r="V483" s="77">
        <f t="shared" si="286"/>
        <v>0</v>
      </c>
      <c r="W483" s="77">
        <f t="shared" si="286"/>
        <v>0</v>
      </c>
      <c r="X483" s="77">
        <f t="shared" si="286"/>
        <v>0</v>
      </c>
      <c r="Y483" s="77">
        <f t="shared" si="286"/>
        <v>0</v>
      </c>
      <c r="Z483" s="77">
        <f t="shared" si="286"/>
        <v>20500</v>
      </c>
      <c r="AA483" s="77">
        <f t="shared" si="286"/>
        <v>0</v>
      </c>
      <c r="AB483" s="77">
        <f t="shared" si="286"/>
        <v>20500</v>
      </c>
      <c r="AC483" s="77">
        <f t="shared" si="286"/>
        <v>0</v>
      </c>
      <c r="AD483" s="77">
        <f t="shared" si="286"/>
        <v>0</v>
      </c>
      <c r="AE483" s="77">
        <f t="shared" si="286"/>
        <v>0</v>
      </c>
      <c r="AF483" s="77">
        <f t="shared" si="286"/>
        <v>0</v>
      </c>
      <c r="AG483" s="77">
        <f t="shared" si="286"/>
        <v>0</v>
      </c>
      <c r="AH483" s="77">
        <f t="shared" si="286"/>
        <v>0</v>
      </c>
      <c r="AI483" s="77">
        <f t="shared" si="286"/>
        <v>0</v>
      </c>
      <c r="AJ483" s="77">
        <f t="shared" si="286"/>
        <v>0</v>
      </c>
      <c r="AK483" s="77">
        <f t="shared" si="286"/>
        <v>0</v>
      </c>
      <c r="AL483" s="77">
        <f t="shared" si="286"/>
        <v>0</v>
      </c>
      <c r="AM483" s="77">
        <f t="shared" si="286"/>
        <v>0</v>
      </c>
      <c r="AN483" s="77">
        <f t="shared" si="286"/>
        <v>0</v>
      </c>
      <c r="AO483" s="77">
        <f t="shared" si="286"/>
        <v>0</v>
      </c>
      <c r="AP483" s="77">
        <f t="shared" si="286"/>
        <v>0</v>
      </c>
      <c r="AQ483" s="77">
        <f t="shared" si="286"/>
        <v>0</v>
      </c>
      <c r="AR483" s="77">
        <f t="shared" si="286"/>
        <v>0</v>
      </c>
      <c r="AS483" s="77">
        <f t="shared" si="286"/>
        <v>0</v>
      </c>
      <c r="AT483" s="77">
        <f t="shared" si="286"/>
        <v>0</v>
      </c>
      <c r="AU483" s="77">
        <f t="shared" ref="AT483:BA484" si="287">AU484</f>
        <v>0</v>
      </c>
      <c r="AV483" s="77">
        <f t="shared" si="287"/>
        <v>0</v>
      </c>
      <c r="AW483" s="77">
        <f t="shared" si="287"/>
        <v>0</v>
      </c>
      <c r="AX483" s="77">
        <f t="shared" si="287"/>
        <v>0</v>
      </c>
      <c r="AY483" s="77">
        <f t="shared" si="287"/>
        <v>0</v>
      </c>
      <c r="AZ483" s="77">
        <f t="shared" si="287"/>
        <v>0</v>
      </c>
      <c r="BA483" s="77">
        <f t="shared" si="287"/>
        <v>0</v>
      </c>
      <c r="BB483" s="103">
        <v>0</v>
      </c>
      <c r="BC483" s="103">
        <v>0</v>
      </c>
    </row>
    <row r="484" spans="1:55" s="11" customFormat="1" ht="30" hidden="1" x14ac:dyDescent="0.25">
      <c r="A484" s="27" t="s">
        <v>337</v>
      </c>
      <c r="B484" s="12">
        <v>70</v>
      </c>
      <c r="C484" s="12">
        <v>0</v>
      </c>
      <c r="D484" s="63" t="s">
        <v>812</v>
      </c>
      <c r="E484" s="12">
        <v>857</v>
      </c>
      <c r="F484" s="63" t="s">
        <v>328</v>
      </c>
      <c r="G484" s="63" t="s">
        <v>401</v>
      </c>
      <c r="H484" s="63" t="s">
        <v>687</v>
      </c>
      <c r="I484" s="63" t="s">
        <v>338</v>
      </c>
      <c r="J484" s="77">
        <f t="shared" si="286"/>
        <v>20500</v>
      </c>
      <c r="K484" s="77">
        <f t="shared" si="286"/>
        <v>0</v>
      </c>
      <c r="L484" s="77">
        <f t="shared" si="286"/>
        <v>20500</v>
      </c>
      <c r="M484" s="77">
        <f t="shared" si="286"/>
        <v>0</v>
      </c>
      <c r="N484" s="77">
        <f t="shared" si="286"/>
        <v>0</v>
      </c>
      <c r="O484" s="77">
        <f t="shared" si="286"/>
        <v>0</v>
      </c>
      <c r="P484" s="77">
        <f t="shared" si="286"/>
        <v>0</v>
      </c>
      <c r="Q484" s="77">
        <f t="shared" si="286"/>
        <v>0</v>
      </c>
      <c r="R484" s="77">
        <f t="shared" si="286"/>
        <v>20500</v>
      </c>
      <c r="S484" s="77">
        <f t="shared" si="286"/>
        <v>0</v>
      </c>
      <c r="T484" s="77">
        <f t="shared" si="286"/>
        <v>20500</v>
      </c>
      <c r="U484" s="77">
        <f t="shared" si="286"/>
        <v>0</v>
      </c>
      <c r="V484" s="77">
        <f t="shared" si="286"/>
        <v>0</v>
      </c>
      <c r="W484" s="77">
        <f t="shared" si="286"/>
        <v>0</v>
      </c>
      <c r="X484" s="77">
        <f t="shared" si="286"/>
        <v>0</v>
      </c>
      <c r="Y484" s="77">
        <f t="shared" si="286"/>
        <v>0</v>
      </c>
      <c r="Z484" s="77">
        <f t="shared" si="286"/>
        <v>20500</v>
      </c>
      <c r="AA484" s="77">
        <f t="shared" si="286"/>
        <v>0</v>
      </c>
      <c r="AB484" s="77">
        <f t="shared" si="286"/>
        <v>20500</v>
      </c>
      <c r="AC484" s="77">
        <f t="shared" si="286"/>
        <v>0</v>
      </c>
      <c r="AD484" s="77">
        <f t="shared" si="286"/>
        <v>0</v>
      </c>
      <c r="AE484" s="77">
        <f t="shared" si="286"/>
        <v>0</v>
      </c>
      <c r="AF484" s="77">
        <f t="shared" si="286"/>
        <v>0</v>
      </c>
      <c r="AG484" s="77">
        <f t="shared" si="286"/>
        <v>0</v>
      </c>
      <c r="AH484" s="77">
        <f t="shared" si="286"/>
        <v>0</v>
      </c>
      <c r="AI484" s="77">
        <f t="shared" si="286"/>
        <v>0</v>
      </c>
      <c r="AJ484" s="77">
        <f t="shared" si="286"/>
        <v>0</v>
      </c>
      <c r="AK484" s="77">
        <f t="shared" si="286"/>
        <v>0</v>
      </c>
      <c r="AL484" s="77">
        <f t="shared" si="286"/>
        <v>0</v>
      </c>
      <c r="AM484" s="77">
        <f t="shared" si="286"/>
        <v>0</v>
      </c>
      <c r="AN484" s="77">
        <f t="shared" si="286"/>
        <v>0</v>
      </c>
      <c r="AO484" s="77">
        <f t="shared" si="286"/>
        <v>0</v>
      </c>
      <c r="AP484" s="77">
        <f t="shared" si="286"/>
        <v>0</v>
      </c>
      <c r="AQ484" s="77">
        <f t="shared" si="286"/>
        <v>0</v>
      </c>
      <c r="AR484" s="77">
        <f t="shared" si="286"/>
        <v>0</v>
      </c>
      <c r="AS484" s="77">
        <f t="shared" si="286"/>
        <v>0</v>
      </c>
      <c r="AT484" s="77">
        <f t="shared" si="287"/>
        <v>0</v>
      </c>
      <c r="AU484" s="77">
        <f t="shared" si="287"/>
        <v>0</v>
      </c>
      <c r="AV484" s="77">
        <f t="shared" si="287"/>
        <v>0</v>
      </c>
      <c r="AW484" s="77">
        <f t="shared" si="287"/>
        <v>0</v>
      </c>
      <c r="AX484" s="77">
        <f t="shared" si="287"/>
        <v>0</v>
      </c>
      <c r="AY484" s="77">
        <f t="shared" si="287"/>
        <v>0</v>
      </c>
      <c r="AZ484" s="77">
        <f t="shared" si="287"/>
        <v>0</v>
      </c>
      <c r="BA484" s="77">
        <f t="shared" si="287"/>
        <v>0</v>
      </c>
      <c r="BB484" s="103">
        <v>0</v>
      </c>
      <c r="BC484" s="103">
        <v>0</v>
      </c>
    </row>
    <row r="485" spans="1:55" s="11" customFormat="1" ht="45" hidden="1" x14ac:dyDescent="0.25">
      <c r="A485" s="27" t="s">
        <v>339</v>
      </c>
      <c r="B485" s="12">
        <v>70</v>
      </c>
      <c r="C485" s="12">
        <v>0</v>
      </c>
      <c r="D485" s="63" t="s">
        <v>812</v>
      </c>
      <c r="E485" s="12">
        <v>857</v>
      </c>
      <c r="F485" s="63" t="s">
        <v>328</v>
      </c>
      <c r="G485" s="63" t="s">
        <v>401</v>
      </c>
      <c r="H485" s="63" t="s">
        <v>687</v>
      </c>
      <c r="I485" s="63" t="s">
        <v>340</v>
      </c>
      <c r="J485" s="77">
        <f>'3.ВС'!J497</f>
        <v>20500</v>
      </c>
      <c r="K485" s="77">
        <f>'3.ВС'!K497</f>
        <v>0</v>
      </c>
      <c r="L485" s="77">
        <f>'3.ВС'!L497</f>
        <v>20500</v>
      </c>
      <c r="M485" s="77">
        <f>'3.ВС'!M497</f>
        <v>0</v>
      </c>
      <c r="N485" s="77">
        <f>'3.ВС'!N497</f>
        <v>0</v>
      </c>
      <c r="O485" s="77">
        <f>'3.ВС'!O497</f>
        <v>0</v>
      </c>
      <c r="P485" s="77">
        <f>'3.ВС'!P497</f>
        <v>0</v>
      </c>
      <c r="Q485" s="77">
        <f>'3.ВС'!Q497</f>
        <v>0</v>
      </c>
      <c r="R485" s="77">
        <f>'3.ВС'!R497</f>
        <v>20500</v>
      </c>
      <c r="S485" s="77">
        <f>'3.ВС'!S497</f>
        <v>0</v>
      </c>
      <c r="T485" s="77">
        <f>'3.ВС'!T497</f>
        <v>20500</v>
      </c>
      <c r="U485" s="77">
        <f>'3.ВС'!U497</f>
        <v>0</v>
      </c>
      <c r="V485" s="77">
        <f>'3.ВС'!V497</f>
        <v>0</v>
      </c>
      <c r="W485" s="77">
        <f>'3.ВС'!W497</f>
        <v>0</v>
      </c>
      <c r="X485" s="77">
        <f>'3.ВС'!X497</f>
        <v>0</v>
      </c>
      <c r="Y485" s="77">
        <f>'3.ВС'!Y497</f>
        <v>0</v>
      </c>
      <c r="Z485" s="77">
        <f>'3.ВС'!Z497</f>
        <v>20500</v>
      </c>
      <c r="AA485" s="77">
        <f>'3.ВС'!AA497</f>
        <v>0</v>
      </c>
      <c r="AB485" s="77">
        <f>'3.ВС'!AB497</f>
        <v>20500</v>
      </c>
      <c r="AC485" s="77">
        <f>'3.ВС'!AC497</f>
        <v>0</v>
      </c>
      <c r="AD485" s="77">
        <f>'3.ВС'!AD497</f>
        <v>0</v>
      </c>
      <c r="AE485" s="77">
        <f>'3.ВС'!AE497</f>
        <v>0</v>
      </c>
      <c r="AF485" s="77">
        <f>'3.ВС'!AF497</f>
        <v>0</v>
      </c>
      <c r="AG485" s="77">
        <f>'3.ВС'!AG497</f>
        <v>0</v>
      </c>
      <c r="AH485" s="77">
        <f>'3.ВС'!AH497</f>
        <v>0</v>
      </c>
      <c r="AI485" s="77">
        <f>'3.ВС'!AI497</f>
        <v>0</v>
      </c>
      <c r="AJ485" s="77">
        <f>'3.ВС'!AJ497</f>
        <v>0</v>
      </c>
      <c r="AK485" s="77">
        <f>'3.ВС'!AK497</f>
        <v>0</v>
      </c>
      <c r="AL485" s="77">
        <f>'3.ВС'!AL497</f>
        <v>0</v>
      </c>
      <c r="AM485" s="77">
        <f>'3.ВС'!AM497</f>
        <v>0</v>
      </c>
      <c r="AN485" s="77">
        <f>'3.ВС'!AN497</f>
        <v>0</v>
      </c>
      <c r="AO485" s="77">
        <f>'3.ВС'!AO497</f>
        <v>0</v>
      </c>
      <c r="AP485" s="77">
        <f>'3.ВС'!AP497</f>
        <v>0</v>
      </c>
      <c r="AQ485" s="77">
        <f>'3.ВС'!AQ497</f>
        <v>0</v>
      </c>
      <c r="AR485" s="77">
        <f>'3.ВС'!AR497</f>
        <v>0</v>
      </c>
      <c r="AS485" s="77">
        <f>'3.ВС'!AS497</f>
        <v>0</v>
      </c>
      <c r="AT485" s="77">
        <f>'3.ВС'!AT497</f>
        <v>0</v>
      </c>
      <c r="AU485" s="77">
        <f>'3.ВС'!AU497</f>
        <v>0</v>
      </c>
      <c r="AV485" s="77">
        <f>'3.ВС'!AV497</f>
        <v>0</v>
      </c>
      <c r="AW485" s="77">
        <f>'3.ВС'!AW497</f>
        <v>0</v>
      </c>
      <c r="AX485" s="77">
        <f>'3.ВС'!AX497</f>
        <v>0</v>
      </c>
      <c r="AY485" s="77">
        <f>'3.ВС'!AY497</f>
        <v>0</v>
      </c>
      <c r="AZ485" s="77">
        <f>'3.ВС'!AZ497</f>
        <v>0</v>
      </c>
      <c r="BA485" s="77">
        <f>'3.ВС'!BA497</f>
        <v>0</v>
      </c>
      <c r="BB485" s="103">
        <v>0</v>
      </c>
      <c r="BC485" s="103">
        <v>0</v>
      </c>
    </row>
    <row r="486" spans="1:55" s="11" customFormat="1" ht="45" hidden="1" x14ac:dyDescent="0.25">
      <c r="A486" s="148" t="s">
        <v>642</v>
      </c>
      <c r="B486" s="12">
        <v>70</v>
      </c>
      <c r="C486" s="12">
        <v>0</v>
      </c>
      <c r="D486" s="63" t="s">
        <v>812</v>
      </c>
      <c r="E486" s="12">
        <v>857</v>
      </c>
      <c r="F486" s="63" t="s">
        <v>328</v>
      </c>
      <c r="G486" s="63" t="s">
        <v>530</v>
      </c>
      <c r="H486" s="63" t="s">
        <v>840</v>
      </c>
      <c r="I486" s="63"/>
      <c r="J486" s="77">
        <f t="shared" ref="J486:AT487" si="288">J487</f>
        <v>670600</v>
      </c>
      <c r="K486" s="77">
        <f t="shared" si="288"/>
        <v>0</v>
      </c>
      <c r="L486" s="77">
        <f t="shared" si="288"/>
        <v>670600</v>
      </c>
      <c r="M486" s="77">
        <f t="shared" si="288"/>
        <v>0</v>
      </c>
      <c r="N486" s="77">
        <f t="shared" si="288"/>
        <v>58100</v>
      </c>
      <c r="O486" s="77">
        <f t="shared" si="288"/>
        <v>0</v>
      </c>
      <c r="P486" s="77">
        <f t="shared" si="288"/>
        <v>58100</v>
      </c>
      <c r="Q486" s="77">
        <f t="shared" si="288"/>
        <v>0</v>
      </c>
      <c r="R486" s="77">
        <f t="shared" si="288"/>
        <v>728700</v>
      </c>
      <c r="S486" s="77">
        <f t="shared" si="288"/>
        <v>0</v>
      </c>
      <c r="T486" s="77">
        <f t="shared" si="288"/>
        <v>728700</v>
      </c>
      <c r="U486" s="77">
        <f t="shared" si="288"/>
        <v>0</v>
      </c>
      <c r="V486" s="77">
        <f t="shared" si="288"/>
        <v>0</v>
      </c>
      <c r="W486" s="77">
        <f t="shared" si="288"/>
        <v>0</v>
      </c>
      <c r="X486" s="77">
        <f t="shared" si="288"/>
        <v>0</v>
      </c>
      <c r="Y486" s="77">
        <f t="shared" si="288"/>
        <v>0</v>
      </c>
      <c r="Z486" s="77">
        <f t="shared" si="288"/>
        <v>728700</v>
      </c>
      <c r="AA486" s="77">
        <f t="shared" si="288"/>
        <v>0</v>
      </c>
      <c r="AB486" s="77">
        <f t="shared" si="288"/>
        <v>728700</v>
      </c>
      <c r="AC486" s="77">
        <f t="shared" si="288"/>
        <v>0</v>
      </c>
      <c r="AD486" s="77">
        <f t="shared" si="288"/>
        <v>668600</v>
      </c>
      <c r="AE486" s="77">
        <f t="shared" si="288"/>
        <v>0</v>
      </c>
      <c r="AF486" s="77">
        <f t="shared" si="288"/>
        <v>668600</v>
      </c>
      <c r="AG486" s="77">
        <f t="shared" si="288"/>
        <v>0</v>
      </c>
      <c r="AH486" s="77">
        <f t="shared" si="288"/>
        <v>0</v>
      </c>
      <c r="AI486" s="77">
        <f t="shared" si="288"/>
        <v>0</v>
      </c>
      <c r="AJ486" s="77">
        <f t="shared" si="288"/>
        <v>0</v>
      </c>
      <c r="AK486" s="77">
        <f t="shared" si="288"/>
        <v>0</v>
      </c>
      <c r="AL486" s="77">
        <f t="shared" si="288"/>
        <v>668600</v>
      </c>
      <c r="AM486" s="77">
        <f t="shared" si="288"/>
        <v>0</v>
      </c>
      <c r="AN486" s="77">
        <f t="shared" si="288"/>
        <v>668600</v>
      </c>
      <c r="AO486" s="77">
        <f t="shared" si="288"/>
        <v>0</v>
      </c>
      <c r="AP486" s="77">
        <f t="shared" si="288"/>
        <v>668600</v>
      </c>
      <c r="AQ486" s="77">
        <f t="shared" si="288"/>
        <v>0</v>
      </c>
      <c r="AR486" s="77">
        <f t="shared" si="288"/>
        <v>668600</v>
      </c>
      <c r="AS486" s="77">
        <f t="shared" si="288"/>
        <v>0</v>
      </c>
      <c r="AT486" s="77">
        <f t="shared" si="288"/>
        <v>0</v>
      </c>
      <c r="AU486" s="77">
        <f t="shared" ref="AT486:BA487" si="289">AU487</f>
        <v>0</v>
      </c>
      <c r="AV486" s="77">
        <f t="shared" si="289"/>
        <v>0</v>
      </c>
      <c r="AW486" s="77">
        <f t="shared" si="289"/>
        <v>0</v>
      </c>
      <c r="AX486" s="77">
        <f t="shared" si="289"/>
        <v>668600</v>
      </c>
      <c r="AY486" s="77">
        <f t="shared" si="289"/>
        <v>0</v>
      </c>
      <c r="AZ486" s="77">
        <f t="shared" si="289"/>
        <v>668600</v>
      </c>
      <c r="BA486" s="77">
        <f t="shared" si="289"/>
        <v>0</v>
      </c>
      <c r="BB486" s="103">
        <v>0</v>
      </c>
      <c r="BC486" s="103">
        <v>0</v>
      </c>
    </row>
    <row r="487" spans="1:55" s="11" customFormat="1" ht="75" hidden="1" x14ac:dyDescent="0.25">
      <c r="A487" s="15" t="s">
        <v>333</v>
      </c>
      <c r="B487" s="12">
        <v>70</v>
      </c>
      <c r="C487" s="12">
        <v>0</v>
      </c>
      <c r="D487" s="63" t="s">
        <v>812</v>
      </c>
      <c r="E487" s="12">
        <v>857</v>
      </c>
      <c r="F487" s="63" t="s">
        <v>353</v>
      </c>
      <c r="G487" s="63" t="s">
        <v>530</v>
      </c>
      <c r="H487" s="63" t="s">
        <v>840</v>
      </c>
      <c r="I487" s="63" t="s">
        <v>334</v>
      </c>
      <c r="J487" s="77">
        <f t="shared" si="288"/>
        <v>670600</v>
      </c>
      <c r="K487" s="77">
        <f t="shared" si="288"/>
        <v>0</v>
      </c>
      <c r="L487" s="77">
        <f t="shared" si="288"/>
        <v>670600</v>
      </c>
      <c r="M487" s="77">
        <f t="shared" si="288"/>
        <v>0</v>
      </c>
      <c r="N487" s="77">
        <f t="shared" si="288"/>
        <v>58100</v>
      </c>
      <c r="O487" s="77">
        <f t="shared" si="288"/>
        <v>0</v>
      </c>
      <c r="P487" s="77">
        <f t="shared" si="288"/>
        <v>58100</v>
      </c>
      <c r="Q487" s="77">
        <f t="shared" si="288"/>
        <v>0</v>
      </c>
      <c r="R487" s="77">
        <f t="shared" si="288"/>
        <v>728700</v>
      </c>
      <c r="S487" s="77">
        <f t="shared" si="288"/>
        <v>0</v>
      </c>
      <c r="T487" s="77">
        <f t="shared" si="288"/>
        <v>728700</v>
      </c>
      <c r="U487" s="77">
        <f t="shared" si="288"/>
        <v>0</v>
      </c>
      <c r="V487" s="77">
        <f t="shared" si="288"/>
        <v>0</v>
      </c>
      <c r="W487" s="77">
        <f t="shared" si="288"/>
        <v>0</v>
      </c>
      <c r="X487" s="77">
        <f t="shared" si="288"/>
        <v>0</v>
      </c>
      <c r="Y487" s="77">
        <f t="shared" si="288"/>
        <v>0</v>
      </c>
      <c r="Z487" s="77">
        <f t="shared" si="288"/>
        <v>728700</v>
      </c>
      <c r="AA487" s="77">
        <f t="shared" si="288"/>
        <v>0</v>
      </c>
      <c r="AB487" s="77">
        <f t="shared" si="288"/>
        <v>728700</v>
      </c>
      <c r="AC487" s="77">
        <f t="shared" si="288"/>
        <v>0</v>
      </c>
      <c r="AD487" s="77">
        <f t="shared" si="288"/>
        <v>668600</v>
      </c>
      <c r="AE487" s="77">
        <f t="shared" si="288"/>
        <v>0</v>
      </c>
      <c r="AF487" s="77">
        <f t="shared" si="288"/>
        <v>668600</v>
      </c>
      <c r="AG487" s="77">
        <f t="shared" si="288"/>
        <v>0</v>
      </c>
      <c r="AH487" s="77">
        <f t="shared" si="288"/>
        <v>0</v>
      </c>
      <c r="AI487" s="77">
        <f t="shared" si="288"/>
        <v>0</v>
      </c>
      <c r="AJ487" s="77">
        <f t="shared" si="288"/>
        <v>0</v>
      </c>
      <c r="AK487" s="77">
        <f t="shared" si="288"/>
        <v>0</v>
      </c>
      <c r="AL487" s="77">
        <f t="shared" si="288"/>
        <v>668600</v>
      </c>
      <c r="AM487" s="77">
        <f t="shared" si="288"/>
        <v>0</v>
      </c>
      <c r="AN487" s="77">
        <f t="shared" si="288"/>
        <v>668600</v>
      </c>
      <c r="AO487" s="77">
        <f t="shared" si="288"/>
        <v>0</v>
      </c>
      <c r="AP487" s="77">
        <f t="shared" si="288"/>
        <v>668600</v>
      </c>
      <c r="AQ487" s="77">
        <f t="shared" si="288"/>
        <v>0</v>
      </c>
      <c r="AR487" s="77">
        <f t="shared" si="288"/>
        <v>668600</v>
      </c>
      <c r="AS487" s="77">
        <f t="shared" si="288"/>
        <v>0</v>
      </c>
      <c r="AT487" s="77">
        <f t="shared" si="289"/>
        <v>0</v>
      </c>
      <c r="AU487" s="77">
        <f t="shared" si="289"/>
        <v>0</v>
      </c>
      <c r="AV487" s="77">
        <f t="shared" si="289"/>
        <v>0</v>
      </c>
      <c r="AW487" s="77">
        <f t="shared" si="289"/>
        <v>0</v>
      </c>
      <c r="AX487" s="77">
        <f t="shared" si="289"/>
        <v>668600</v>
      </c>
      <c r="AY487" s="77">
        <f t="shared" si="289"/>
        <v>0</v>
      </c>
      <c r="AZ487" s="77">
        <f t="shared" si="289"/>
        <v>668600</v>
      </c>
      <c r="BA487" s="77">
        <f t="shared" si="289"/>
        <v>0</v>
      </c>
      <c r="BB487" s="103">
        <v>0</v>
      </c>
      <c r="BC487" s="103">
        <v>0</v>
      </c>
    </row>
    <row r="488" spans="1:55" s="11" customFormat="1" ht="30" hidden="1" x14ac:dyDescent="0.25">
      <c r="A488" s="15" t="s">
        <v>647</v>
      </c>
      <c r="B488" s="12">
        <v>70</v>
      </c>
      <c r="C488" s="12">
        <v>0</v>
      </c>
      <c r="D488" s="63" t="s">
        <v>812</v>
      </c>
      <c r="E488" s="12">
        <v>857</v>
      </c>
      <c r="F488" s="63" t="s">
        <v>328</v>
      </c>
      <c r="G488" s="63" t="s">
        <v>530</v>
      </c>
      <c r="H488" s="63" t="s">
        <v>840</v>
      </c>
      <c r="I488" s="63" t="s">
        <v>336</v>
      </c>
      <c r="J488" s="77">
        <f>'3.ВС'!J500</f>
        <v>670600</v>
      </c>
      <c r="K488" s="77">
        <f>'3.ВС'!K500</f>
        <v>0</v>
      </c>
      <c r="L488" s="77">
        <f>'3.ВС'!L500</f>
        <v>670600</v>
      </c>
      <c r="M488" s="77">
        <f>'3.ВС'!M500</f>
        <v>0</v>
      </c>
      <c r="N488" s="77">
        <f>'3.ВС'!N500</f>
        <v>58100</v>
      </c>
      <c r="O488" s="77">
        <f>'3.ВС'!O500</f>
        <v>0</v>
      </c>
      <c r="P488" s="77">
        <f>'3.ВС'!P500</f>
        <v>58100</v>
      </c>
      <c r="Q488" s="77">
        <f>'3.ВС'!Q500</f>
        <v>0</v>
      </c>
      <c r="R488" s="77">
        <f>'3.ВС'!R500</f>
        <v>728700</v>
      </c>
      <c r="S488" s="77">
        <f>'3.ВС'!S500</f>
        <v>0</v>
      </c>
      <c r="T488" s="77">
        <f>'3.ВС'!T500</f>
        <v>728700</v>
      </c>
      <c r="U488" s="77">
        <f>'3.ВС'!U500</f>
        <v>0</v>
      </c>
      <c r="V488" s="77">
        <f>'3.ВС'!V500</f>
        <v>0</v>
      </c>
      <c r="W488" s="77">
        <f>'3.ВС'!W500</f>
        <v>0</v>
      </c>
      <c r="X488" s="77">
        <f>'3.ВС'!X500</f>
        <v>0</v>
      </c>
      <c r="Y488" s="77">
        <f>'3.ВС'!Y500</f>
        <v>0</v>
      </c>
      <c r="Z488" s="77">
        <f>'3.ВС'!Z500</f>
        <v>728700</v>
      </c>
      <c r="AA488" s="77">
        <f>'3.ВС'!AA500</f>
        <v>0</v>
      </c>
      <c r="AB488" s="77">
        <f>'3.ВС'!AB500</f>
        <v>728700</v>
      </c>
      <c r="AC488" s="77">
        <f>'3.ВС'!AC500</f>
        <v>0</v>
      </c>
      <c r="AD488" s="77">
        <f>'3.ВС'!AD500</f>
        <v>668600</v>
      </c>
      <c r="AE488" s="77">
        <f>'3.ВС'!AE500</f>
        <v>0</v>
      </c>
      <c r="AF488" s="77">
        <f>'3.ВС'!AF500</f>
        <v>668600</v>
      </c>
      <c r="AG488" s="77">
        <f>'3.ВС'!AG500</f>
        <v>0</v>
      </c>
      <c r="AH488" s="77">
        <f>'3.ВС'!AH500</f>
        <v>0</v>
      </c>
      <c r="AI488" s="77">
        <f>'3.ВС'!AI500</f>
        <v>0</v>
      </c>
      <c r="AJ488" s="77">
        <f>'3.ВС'!AJ500</f>
        <v>0</v>
      </c>
      <c r="AK488" s="77">
        <f>'3.ВС'!AK500</f>
        <v>0</v>
      </c>
      <c r="AL488" s="77">
        <f>'3.ВС'!AL500</f>
        <v>668600</v>
      </c>
      <c r="AM488" s="77">
        <f>'3.ВС'!AM500</f>
        <v>0</v>
      </c>
      <c r="AN488" s="77">
        <f>'3.ВС'!AN500</f>
        <v>668600</v>
      </c>
      <c r="AO488" s="77">
        <f>'3.ВС'!AO500</f>
        <v>0</v>
      </c>
      <c r="AP488" s="77">
        <f>'3.ВС'!AP500</f>
        <v>668600</v>
      </c>
      <c r="AQ488" s="77">
        <f>'3.ВС'!AQ500</f>
        <v>0</v>
      </c>
      <c r="AR488" s="77">
        <f>'3.ВС'!AR500</f>
        <v>668600</v>
      </c>
      <c r="AS488" s="77">
        <f>'3.ВС'!AS500</f>
        <v>0</v>
      </c>
      <c r="AT488" s="77">
        <f>'3.ВС'!AT500</f>
        <v>0</v>
      </c>
      <c r="AU488" s="77">
        <f>'3.ВС'!AU500</f>
        <v>0</v>
      </c>
      <c r="AV488" s="77">
        <f>'3.ВС'!AV500</f>
        <v>0</v>
      </c>
      <c r="AW488" s="77">
        <f>'3.ВС'!AW500</f>
        <v>0</v>
      </c>
      <c r="AX488" s="77">
        <f>'3.ВС'!AX500</f>
        <v>668600</v>
      </c>
      <c r="AY488" s="77">
        <f>'3.ВС'!AY500</f>
        <v>0</v>
      </c>
      <c r="AZ488" s="77">
        <f>'3.ВС'!AZ500</f>
        <v>668600</v>
      </c>
      <c r="BA488" s="77">
        <f>'3.ВС'!BA500</f>
        <v>0</v>
      </c>
      <c r="BB488" s="103">
        <v>0</v>
      </c>
      <c r="BC488" s="103">
        <v>0</v>
      </c>
    </row>
    <row r="489" spans="1:55" s="11" customFormat="1" ht="75" hidden="1" x14ac:dyDescent="0.25">
      <c r="A489" s="148" t="s">
        <v>644</v>
      </c>
      <c r="B489" s="12">
        <v>70</v>
      </c>
      <c r="C489" s="12">
        <v>0</v>
      </c>
      <c r="D489" s="63" t="s">
        <v>812</v>
      </c>
      <c r="E489" s="12">
        <v>857</v>
      </c>
      <c r="F489" s="63" t="s">
        <v>353</v>
      </c>
      <c r="G489" s="63" t="s">
        <v>530</v>
      </c>
      <c r="H489" s="63" t="s">
        <v>841</v>
      </c>
      <c r="I489" s="8"/>
      <c r="J489" s="77">
        <f t="shared" ref="J489:AT490" si="290">J490</f>
        <v>18000</v>
      </c>
      <c r="K489" s="77">
        <f t="shared" si="290"/>
        <v>0</v>
      </c>
      <c r="L489" s="77">
        <f t="shared" si="290"/>
        <v>0</v>
      </c>
      <c r="M489" s="77">
        <f t="shared" si="290"/>
        <v>18000</v>
      </c>
      <c r="N489" s="77">
        <f t="shared" si="290"/>
        <v>0</v>
      </c>
      <c r="O489" s="77">
        <f t="shared" si="290"/>
        <v>0</v>
      </c>
      <c r="P489" s="77">
        <f t="shared" si="290"/>
        <v>0</v>
      </c>
      <c r="Q489" s="77">
        <f t="shared" si="290"/>
        <v>0</v>
      </c>
      <c r="R489" s="77">
        <f t="shared" si="290"/>
        <v>18000</v>
      </c>
      <c r="S489" s="77">
        <f t="shared" si="290"/>
        <v>0</v>
      </c>
      <c r="T489" s="77">
        <f t="shared" si="290"/>
        <v>0</v>
      </c>
      <c r="U489" s="77">
        <f t="shared" si="290"/>
        <v>18000</v>
      </c>
      <c r="V489" s="77">
        <f t="shared" si="290"/>
        <v>0</v>
      </c>
      <c r="W489" s="77">
        <f t="shared" si="290"/>
        <v>0</v>
      </c>
      <c r="X489" s="77">
        <f t="shared" si="290"/>
        <v>0</v>
      </c>
      <c r="Y489" s="77">
        <f t="shared" si="290"/>
        <v>0</v>
      </c>
      <c r="Z489" s="77">
        <f t="shared" si="290"/>
        <v>18000</v>
      </c>
      <c r="AA489" s="77">
        <f t="shared" si="290"/>
        <v>0</v>
      </c>
      <c r="AB489" s="77">
        <f t="shared" si="290"/>
        <v>0</v>
      </c>
      <c r="AC489" s="77">
        <f t="shared" si="290"/>
        <v>18000</v>
      </c>
      <c r="AD489" s="77">
        <f t="shared" si="290"/>
        <v>18000</v>
      </c>
      <c r="AE489" s="77">
        <f t="shared" si="290"/>
        <v>0</v>
      </c>
      <c r="AF489" s="77">
        <f t="shared" si="290"/>
        <v>0</v>
      </c>
      <c r="AG489" s="77">
        <f t="shared" si="290"/>
        <v>18000</v>
      </c>
      <c r="AH489" s="77">
        <f t="shared" si="290"/>
        <v>0</v>
      </c>
      <c r="AI489" s="77">
        <f t="shared" si="290"/>
        <v>0</v>
      </c>
      <c r="AJ489" s="77">
        <f t="shared" si="290"/>
        <v>0</v>
      </c>
      <c r="AK489" s="77">
        <f t="shared" si="290"/>
        <v>0</v>
      </c>
      <c r="AL489" s="77">
        <f t="shared" si="290"/>
        <v>18000</v>
      </c>
      <c r="AM489" s="77">
        <f t="shared" si="290"/>
        <v>0</v>
      </c>
      <c r="AN489" s="77">
        <f t="shared" si="290"/>
        <v>0</v>
      </c>
      <c r="AO489" s="77">
        <f t="shared" si="290"/>
        <v>18000</v>
      </c>
      <c r="AP489" s="77">
        <f t="shared" si="290"/>
        <v>18000</v>
      </c>
      <c r="AQ489" s="77">
        <f t="shared" si="290"/>
        <v>0</v>
      </c>
      <c r="AR489" s="77">
        <f t="shared" si="290"/>
        <v>0</v>
      </c>
      <c r="AS489" s="77">
        <f t="shared" si="290"/>
        <v>18000</v>
      </c>
      <c r="AT489" s="77">
        <f t="shared" si="290"/>
        <v>0</v>
      </c>
      <c r="AU489" s="77">
        <f t="shared" ref="AT489:BA490" si="291">AU490</f>
        <v>0</v>
      </c>
      <c r="AV489" s="77">
        <f t="shared" si="291"/>
        <v>0</v>
      </c>
      <c r="AW489" s="77">
        <f t="shared" si="291"/>
        <v>0</v>
      </c>
      <c r="AX489" s="77">
        <f t="shared" si="291"/>
        <v>18000</v>
      </c>
      <c r="AY489" s="77">
        <f t="shared" si="291"/>
        <v>0</v>
      </c>
      <c r="AZ489" s="77">
        <f t="shared" si="291"/>
        <v>0</v>
      </c>
      <c r="BA489" s="77">
        <f t="shared" si="291"/>
        <v>18000</v>
      </c>
      <c r="BB489" s="103">
        <v>0</v>
      </c>
      <c r="BC489" s="103">
        <v>0</v>
      </c>
    </row>
    <row r="490" spans="1:55" s="11" customFormat="1" ht="30" hidden="1" x14ac:dyDescent="0.25">
      <c r="A490" s="27" t="s">
        <v>337</v>
      </c>
      <c r="B490" s="12">
        <v>70</v>
      </c>
      <c r="C490" s="12">
        <v>0</v>
      </c>
      <c r="D490" s="63" t="s">
        <v>812</v>
      </c>
      <c r="E490" s="12">
        <v>857</v>
      </c>
      <c r="F490" s="63" t="s">
        <v>328</v>
      </c>
      <c r="G490" s="63" t="s">
        <v>530</v>
      </c>
      <c r="H490" s="63" t="s">
        <v>841</v>
      </c>
      <c r="I490" s="63" t="s">
        <v>338</v>
      </c>
      <c r="J490" s="77">
        <f t="shared" si="290"/>
        <v>18000</v>
      </c>
      <c r="K490" s="77">
        <f t="shared" si="290"/>
        <v>0</v>
      </c>
      <c r="L490" s="77">
        <f t="shared" si="290"/>
        <v>0</v>
      </c>
      <c r="M490" s="77">
        <f t="shared" si="290"/>
        <v>18000</v>
      </c>
      <c r="N490" s="77">
        <f t="shared" si="290"/>
        <v>0</v>
      </c>
      <c r="O490" s="77">
        <f t="shared" si="290"/>
        <v>0</v>
      </c>
      <c r="P490" s="77">
        <f t="shared" si="290"/>
        <v>0</v>
      </c>
      <c r="Q490" s="77">
        <f t="shared" si="290"/>
        <v>0</v>
      </c>
      <c r="R490" s="77">
        <f t="shared" si="290"/>
        <v>18000</v>
      </c>
      <c r="S490" s="77">
        <f t="shared" si="290"/>
        <v>0</v>
      </c>
      <c r="T490" s="77">
        <f t="shared" si="290"/>
        <v>0</v>
      </c>
      <c r="U490" s="77">
        <f t="shared" si="290"/>
        <v>18000</v>
      </c>
      <c r="V490" s="77">
        <f t="shared" si="290"/>
        <v>0</v>
      </c>
      <c r="W490" s="77">
        <f t="shared" si="290"/>
        <v>0</v>
      </c>
      <c r="X490" s="77">
        <f t="shared" si="290"/>
        <v>0</v>
      </c>
      <c r="Y490" s="77">
        <f t="shared" si="290"/>
        <v>0</v>
      </c>
      <c r="Z490" s="77">
        <f t="shared" si="290"/>
        <v>18000</v>
      </c>
      <c r="AA490" s="77">
        <f t="shared" si="290"/>
        <v>0</v>
      </c>
      <c r="AB490" s="77">
        <f t="shared" si="290"/>
        <v>0</v>
      </c>
      <c r="AC490" s="77">
        <f t="shared" si="290"/>
        <v>18000</v>
      </c>
      <c r="AD490" s="77">
        <f t="shared" si="290"/>
        <v>18000</v>
      </c>
      <c r="AE490" s="77">
        <f t="shared" si="290"/>
        <v>0</v>
      </c>
      <c r="AF490" s="77">
        <f t="shared" si="290"/>
        <v>0</v>
      </c>
      <c r="AG490" s="77">
        <f t="shared" si="290"/>
        <v>18000</v>
      </c>
      <c r="AH490" s="77">
        <f t="shared" si="290"/>
        <v>0</v>
      </c>
      <c r="AI490" s="77">
        <f t="shared" si="290"/>
        <v>0</v>
      </c>
      <c r="AJ490" s="77">
        <f t="shared" si="290"/>
        <v>0</v>
      </c>
      <c r="AK490" s="77">
        <f t="shared" si="290"/>
        <v>0</v>
      </c>
      <c r="AL490" s="77">
        <f t="shared" si="290"/>
        <v>18000</v>
      </c>
      <c r="AM490" s="77">
        <f t="shared" si="290"/>
        <v>0</v>
      </c>
      <c r="AN490" s="77">
        <f t="shared" si="290"/>
        <v>0</v>
      </c>
      <c r="AO490" s="77">
        <f t="shared" si="290"/>
        <v>18000</v>
      </c>
      <c r="AP490" s="77">
        <f t="shared" si="290"/>
        <v>18000</v>
      </c>
      <c r="AQ490" s="77">
        <f t="shared" si="290"/>
        <v>0</v>
      </c>
      <c r="AR490" s="77">
        <f t="shared" si="290"/>
        <v>0</v>
      </c>
      <c r="AS490" s="77">
        <f t="shared" si="290"/>
        <v>18000</v>
      </c>
      <c r="AT490" s="77">
        <f t="shared" si="291"/>
        <v>0</v>
      </c>
      <c r="AU490" s="77">
        <f t="shared" si="291"/>
        <v>0</v>
      </c>
      <c r="AV490" s="77">
        <f t="shared" si="291"/>
        <v>0</v>
      </c>
      <c r="AW490" s="77">
        <f t="shared" si="291"/>
        <v>0</v>
      </c>
      <c r="AX490" s="77">
        <f t="shared" si="291"/>
        <v>18000</v>
      </c>
      <c r="AY490" s="77">
        <f t="shared" si="291"/>
        <v>0</v>
      </c>
      <c r="AZ490" s="77">
        <f t="shared" si="291"/>
        <v>0</v>
      </c>
      <c r="BA490" s="77">
        <f t="shared" si="291"/>
        <v>18000</v>
      </c>
      <c r="BB490" s="103">
        <v>0</v>
      </c>
      <c r="BC490" s="103">
        <v>0</v>
      </c>
    </row>
    <row r="491" spans="1:55" s="11" customFormat="1" ht="45" hidden="1" x14ac:dyDescent="0.25">
      <c r="A491" s="27" t="s">
        <v>339</v>
      </c>
      <c r="B491" s="12">
        <v>70</v>
      </c>
      <c r="C491" s="12">
        <v>0</v>
      </c>
      <c r="D491" s="63" t="s">
        <v>812</v>
      </c>
      <c r="E491" s="12">
        <v>857</v>
      </c>
      <c r="F491" s="63" t="s">
        <v>328</v>
      </c>
      <c r="G491" s="63" t="s">
        <v>530</v>
      </c>
      <c r="H491" s="63" t="s">
        <v>841</v>
      </c>
      <c r="I491" s="63" t="s">
        <v>340</v>
      </c>
      <c r="J491" s="77">
        <f>'3.ВС'!J503</f>
        <v>18000</v>
      </c>
      <c r="K491" s="77">
        <f>'3.ВС'!K503</f>
        <v>0</v>
      </c>
      <c r="L491" s="77">
        <f>'3.ВС'!L503</f>
        <v>0</v>
      </c>
      <c r="M491" s="77">
        <f>'3.ВС'!M503</f>
        <v>18000</v>
      </c>
      <c r="N491" s="77">
        <f>'3.ВС'!N503</f>
        <v>0</v>
      </c>
      <c r="O491" s="77">
        <f>'3.ВС'!O503</f>
        <v>0</v>
      </c>
      <c r="P491" s="77">
        <f>'3.ВС'!P503</f>
        <v>0</v>
      </c>
      <c r="Q491" s="77">
        <f>'3.ВС'!Q503</f>
        <v>0</v>
      </c>
      <c r="R491" s="77">
        <f>'3.ВС'!R503</f>
        <v>18000</v>
      </c>
      <c r="S491" s="77">
        <f>'3.ВС'!S503</f>
        <v>0</v>
      </c>
      <c r="T491" s="77">
        <f>'3.ВС'!T503</f>
        <v>0</v>
      </c>
      <c r="U491" s="77">
        <f>'3.ВС'!U503</f>
        <v>18000</v>
      </c>
      <c r="V491" s="77">
        <f>'3.ВС'!V503</f>
        <v>0</v>
      </c>
      <c r="W491" s="77">
        <f>'3.ВС'!W503</f>
        <v>0</v>
      </c>
      <c r="X491" s="77">
        <f>'3.ВС'!X503</f>
        <v>0</v>
      </c>
      <c r="Y491" s="77">
        <f>'3.ВС'!Y503</f>
        <v>0</v>
      </c>
      <c r="Z491" s="77">
        <f>'3.ВС'!Z503</f>
        <v>18000</v>
      </c>
      <c r="AA491" s="77">
        <f>'3.ВС'!AA503</f>
        <v>0</v>
      </c>
      <c r="AB491" s="77">
        <f>'3.ВС'!AB503</f>
        <v>0</v>
      </c>
      <c r="AC491" s="77">
        <f>'3.ВС'!AC503</f>
        <v>18000</v>
      </c>
      <c r="AD491" s="77">
        <f>'3.ВС'!AD503</f>
        <v>18000</v>
      </c>
      <c r="AE491" s="77">
        <f>'3.ВС'!AE503</f>
        <v>0</v>
      </c>
      <c r="AF491" s="77">
        <f>'3.ВС'!AF503</f>
        <v>0</v>
      </c>
      <c r="AG491" s="77">
        <f>'3.ВС'!AG503</f>
        <v>18000</v>
      </c>
      <c r="AH491" s="77">
        <f>'3.ВС'!AH503</f>
        <v>0</v>
      </c>
      <c r="AI491" s="77">
        <f>'3.ВС'!AI503</f>
        <v>0</v>
      </c>
      <c r="AJ491" s="77">
        <f>'3.ВС'!AJ503</f>
        <v>0</v>
      </c>
      <c r="AK491" s="77">
        <f>'3.ВС'!AK503</f>
        <v>0</v>
      </c>
      <c r="AL491" s="77">
        <f>'3.ВС'!AL503</f>
        <v>18000</v>
      </c>
      <c r="AM491" s="77">
        <f>'3.ВС'!AM503</f>
        <v>0</v>
      </c>
      <c r="AN491" s="77">
        <f>'3.ВС'!AN503</f>
        <v>0</v>
      </c>
      <c r="AO491" s="77">
        <f>'3.ВС'!AO503</f>
        <v>18000</v>
      </c>
      <c r="AP491" s="77">
        <f>'3.ВС'!AP503</f>
        <v>18000</v>
      </c>
      <c r="AQ491" s="77">
        <f>'3.ВС'!AQ503</f>
        <v>0</v>
      </c>
      <c r="AR491" s="77">
        <f>'3.ВС'!AR503</f>
        <v>0</v>
      </c>
      <c r="AS491" s="77">
        <f>'3.ВС'!AS503</f>
        <v>18000</v>
      </c>
      <c r="AT491" s="77">
        <f>'3.ВС'!AT503</f>
        <v>0</v>
      </c>
      <c r="AU491" s="77">
        <f>'3.ВС'!AU503</f>
        <v>0</v>
      </c>
      <c r="AV491" s="77">
        <f>'3.ВС'!AV503</f>
        <v>0</v>
      </c>
      <c r="AW491" s="77">
        <f>'3.ВС'!AW503</f>
        <v>0</v>
      </c>
      <c r="AX491" s="77">
        <f>'3.ВС'!AX503</f>
        <v>18000</v>
      </c>
      <c r="AY491" s="77">
        <f>'3.ВС'!AY503</f>
        <v>0</v>
      </c>
      <c r="AZ491" s="77">
        <f>'3.ВС'!AZ503</f>
        <v>0</v>
      </c>
      <c r="BA491" s="77">
        <f>'3.ВС'!BA503</f>
        <v>18000</v>
      </c>
      <c r="BB491" s="103">
        <v>0</v>
      </c>
      <c r="BC491" s="103">
        <v>0</v>
      </c>
    </row>
    <row r="492" spans="1:55" s="116" customFormat="1" ht="21.75" customHeight="1" x14ac:dyDescent="0.25">
      <c r="A492" s="13" t="s">
        <v>646</v>
      </c>
      <c r="B492" s="128"/>
      <c r="C492" s="128"/>
      <c r="D492" s="113"/>
      <c r="E492" s="128"/>
      <c r="F492" s="113"/>
      <c r="G492" s="113"/>
      <c r="H492" s="113"/>
      <c r="I492" s="113"/>
      <c r="J492" s="76">
        <f t="shared" ref="J492:BA492" si="292">J8+J312+J436+J455</f>
        <v>314596460.25</v>
      </c>
      <c r="K492" s="76">
        <f t="shared" si="292"/>
        <v>168355534.84999999</v>
      </c>
      <c r="L492" s="76">
        <f t="shared" si="292"/>
        <v>139636600</v>
      </c>
      <c r="M492" s="76">
        <f t="shared" si="292"/>
        <v>6604325.4000000004</v>
      </c>
      <c r="N492" s="76">
        <f t="shared" si="292"/>
        <v>67407698.890000015</v>
      </c>
      <c r="O492" s="76">
        <f t="shared" si="292"/>
        <v>53581033.410000004</v>
      </c>
      <c r="P492" s="76">
        <f t="shared" si="292"/>
        <v>13826665.48</v>
      </c>
      <c r="Q492" s="76">
        <f t="shared" si="292"/>
        <v>0</v>
      </c>
      <c r="R492" s="76">
        <f t="shared" si="292"/>
        <v>382004159.13999999</v>
      </c>
      <c r="S492" s="76">
        <f t="shared" si="292"/>
        <v>221936568.25999999</v>
      </c>
      <c r="T492" s="76">
        <f t="shared" si="292"/>
        <v>153463265.47999999</v>
      </c>
      <c r="U492" s="76">
        <f t="shared" si="292"/>
        <v>6604325.4000000004</v>
      </c>
      <c r="V492" s="76">
        <f t="shared" si="292"/>
        <v>941546.37000000011</v>
      </c>
      <c r="W492" s="76">
        <f t="shared" si="292"/>
        <v>-2588821.79</v>
      </c>
      <c r="X492" s="76">
        <f t="shared" si="292"/>
        <v>3530368.16</v>
      </c>
      <c r="Y492" s="76">
        <f t="shared" si="292"/>
        <v>0</v>
      </c>
      <c r="Z492" s="76">
        <f t="shared" si="292"/>
        <v>382945705.50999999</v>
      </c>
      <c r="AA492" s="76">
        <f t="shared" si="292"/>
        <v>219347746.47</v>
      </c>
      <c r="AB492" s="76">
        <f t="shared" si="292"/>
        <v>156993633.63999999</v>
      </c>
      <c r="AC492" s="76">
        <f t="shared" si="292"/>
        <v>6604325.4000000004</v>
      </c>
      <c r="AD492" s="76">
        <f t="shared" si="292"/>
        <v>284937300.90999997</v>
      </c>
      <c r="AE492" s="76">
        <f t="shared" si="292"/>
        <v>170864486.31</v>
      </c>
      <c r="AF492" s="76">
        <f t="shared" si="292"/>
        <v>107445400</v>
      </c>
      <c r="AG492" s="76">
        <f t="shared" si="292"/>
        <v>6627414.5999999996</v>
      </c>
      <c r="AH492" s="76">
        <f t="shared" si="292"/>
        <v>0</v>
      </c>
      <c r="AI492" s="76">
        <f t="shared" si="292"/>
        <v>0</v>
      </c>
      <c r="AJ492" s="76">
        <f t="shared" si="292"/>
        <v>0</v>
      </c>
      <c r="AK492" s="76">
        <f t="shared" si="292"/>
        <v>0</v>
      </c>
      <c r="AL492" s="76">
        <f t="shared" si="292"/>
        <v>284937300.90999997</v>
      </c>
      <c r="AM492" s="76">
        <f t="shared" si="292"/>
        <v>170864486.31</v>
      </c>
      <c r="AN492" s="76">
        <f t="shared" si="292"/>
        <v>107445400</v>
      </c>
      <c r="AO492" s="76">
        <f t="shared" si="292"/>
        <v>6627414.5999999996</v>
      </c>
      <c r="AP492" s="76">
        <f t="shared" si="292"/>
        <v>262559068.88</v>
      </c>
      <c r="AQ492" s="76">
        <f t="shared" si="292"/>
        <v>143604038.47999999</v>
      </c>
      <c r="AR492" s="76">
        <f t="shared" si="292"/>
        <v>112302600</v>
      </c>
      <c r="AS492" s="76">
        <f t="shared" si="292"/>
        <v>6652430.4000000004</v>
      </c>
      <c r="AT492" s="76">
        <f t="shared" si="292"/>
        <v>0</v>
      </c>
      <c r="AU492" s="76">
        <f t="shared" si="292"/>
        <v>0</v>
      </c>
      <c r="AV492" s="76">
        <f t="shared" si="292"/>
        <v>0</v>
      </c>
      <c r="AW492" s="76">
        <f t="shared" si="292"/>
        <v>0</v>
      </c>
      <c r="AX492" s="76">
        <f t="shared" si="292"/>
        <v>262559068.88</v>
      </c>
      <c r="AY492" s="76">
        <f t="shared" si="292"/>
        <v>143604038.47999999</v>
      </c>
      <c r="AZ492" s="76">
        <f t="shared" si="292"/>
        <v>112302600</v>
      </c>
      <c r="BA492" s="76">
        <f t="shared" si="292"/>
        <v>6652430.4000000004</v>
      </c>
      <c r="BB492" s="123">
        <v>0</v>
      </c>
      <c r="BC492" s="123">
        <v>0</v>
      </c>
    </row>
  </sheetData>
  <mergeCells count="5">
    <mergeCell ref="I1:BC1"/>
    <mergeCell ref="A5:BC5"/>
    <mergeCell ref="I4:BC4"/>
    <mergeCell ref="I3:BC3"/>
    <mergeCell ref="I2:BC2"/>
  </mergeCells>
  <pageMargins left="0.59055118110236227" right="0.39370078740157483" top="0.19685039370078741" bottom="0.19685039370078741"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84" customWidth="1"/>
    <col min="2" max="2" width="23" style="84" customWidth="1"/>
    <col min="3" max="3" width="17.140625" style="43" customWidth="1"/>
    <col min="4" max="4" width="20.28515625" style="43" customWidth="1"/>
    <col min="5" max="5" width="14.7109375" style="43" customWidth="1"/>
    <col min="6" max="7" width="13.7109375" style="43" customWidth="1"/>
    <col min="8" max="255" width="9.140625" style="43"/>
    <col min="256" max="256" width="4.42578125" style="43" customWidth="1"/>
    <col min="257" max="257" width="23" style="43" customWidth="1"/>
    <col min="258" max="258" width="17.140625" style="43" customWidth="1"/>
    <col min="259" max="259" width="34.85546875" style="43" customWidth="1"/>
    <col min="260" max="262" width="13.140625" style="43" customWidth="1"/>
    <col min="263" max="511" width="9.140625" style="43"/>
    <col min="512" max="512" width="4.42578125" style="43" customWidth="1"/>
    <col min="513" max="513" width="23" style="43" customWidth="1"/>
    <col min="514" max="514" width="17.140625" style="43" customWidth="1"/>
    <col min="515" max="515" width="34.85546875" style="43" customWidth="1"/>
    <col min="516" max="518" width="13.140625" style="43" customWidth="1"/>
    <col min="519" max="767" width="9.140625" style="43"/>
    <col min="768" max="768" width="4.42578125" style="43" customWidth="1"/>
    <col min="769" max="769" width="23" style="43" customWidth="1"/>
    <col min="770" max="770" width="17.140625" style="43" customWidth="1"/>
    <col min="771" max="771" width="34.85546875" style="43" customWidth="1"/>
    <col min="772" max="774" width="13.140625" style="43" customWidth="1"/>
    <col min="775" max="1023" width="9.140625" style="43"/>
    <col min="1024" max="1024" width="4.42578125" style="43" customWidth="1"/>
    <col min="1025" max="1025" width="23" style="43" customWidth="1"/>
    <col min="1026" max="1026" width="17.140625" style="43" customWidth="1"/>
    <col min="1027" max="1027" width="34.85546875" style="43" customWidth="1"/>
    <col min="1028" max="1030" width="13.140625" style="43" customWidth="1"/>
    <col min="1031" max="1279" width="9.140625" style="43"/>
    <col min="1280" max="1280" width="4.42578125" style="43" customWidth="1"/>
    <col min="1281" max="1281" width="23" style="43" customWidth="1"/>
    <col min="1282" max="1282" width="17.140625" style="43" customWidth="1"/>
    <col min="1283" max="1283" width="34.85546875" style="43" customWidth="1"/>
    <col min="1284" max="1286" width="13.140625" style="43" customWidth="1"/>
    <col min="1287" max="1535" width="9.140625" style="43"/>
    <col min="1536" max="1536" width="4.42578125" style="43" customWidth="1"/>
    <col min="1537" max="1537" width="23" style="43" customWidth="1"/>
    <col min="1538" max="1538" width="17.140625" style="43" customWidth="1"/>
    <col min="1539" max="1539" width="34.85546875" style="43" customWidth="1"/>
    <col min="1540" max="1542" width="13.140625" style="43" customWidth="1"/>
    <col min="1543" max="1791" width="9.140625" style="43"/>
    <col min="1792" max="1792" width="4.42578125" style="43" customWidth="1"/>
    <col min="1793" max="1793" width="23" style="43" customWidth="1"/>
    <col min="1794" max="1794" width="17.140625" style="43" customWidth="1"/>
    <col min="1795" max="1795" width="34.85546875" style="43" customWidth="1"/>
    <col min="1796" max="1798" width="13.140625" style="43" customWidth="1"/>
    <col min="1799" max="2047" width="9.140625" style="43"/>
    <col min="2048" max="2048" width="4.42578125" style="43" customWidth="1"/>
    <col min="2049" max="2049" width="23" style="43" customWidth="1"/>
    <col min="2050" max="2050" width="17.140625" style="43" customWidth="1"/>
    <col min="2051" max="2051" width="34.85546875" style="43" customWidth="1"/>
    <col min="2052" max="2054" width="13.140625" style="43" customWidth="1"/>
    <col min="2055" max="2303" width="9.140625" style="43"/>
    <col min="2304" max="2304" width="4.42578125" style="43" customWidth="1"/>
    <col min="2305" max="2305" width="23" style="43" customWidth="1"/>
    <col min="2306" max="2306" width="17.140625" style="43" customWidth="1"/>
    <col min="2307" max="2307" width="34.85546875" style="43" customWidth="1"/>
    <col min="2308" max="2310" width="13.140625" style="43" customWidth="1"/>
    <col min="2311" max="2559" width="9.140625" style="43"/>
    <col min="2560" max="2560" width="4.42578125" style="43" customWidth="1"/>
    <col min="2561" max="2561" width="23" style="43" customWidth="1"/>
    <col min="2562" max="2562" width="17.140625" style="43" customWidth="1"/>
    <col min="2563" max="2563" width="34.85546875" style="43" customWidth="1"/>
    <col min="2564" max="2566" width="13.140625" style="43" customWidth="1"/>
    <col min="2567" max="2815" width="9.140625" style="43"/>
    <col min="2816" max="2816" width="4.42578125" style="43" customWidth="1"/>
    <col min="2817" max="2817" width="23" style="43" customWidth="1"/>
    <col min="2818" max="2818" width="17.140625" style="43" customWidth="1"/>
    <col min="2819" max="2819" width="34.85546875" style="43" customWidth="1"/>
    <col min="2820" max="2822" width="13.140625" style="43" customWidth="1"/>
    <col min="2823" max="3071" width="9.140625" style="43"/>
    <col min="3072" max="3072" width="4.42578125" style="43" customWidth="1"/>
    <col min="3073" max="3073" width="23" style="43" customWidth="1"/>
    <col min="3074" max="3074" width="17.140625" style="43" customWidth="1"/>
    <col min="3075" max="3075" width="34.85546875" style="43" customWidth="1"/>
    <col min="3076" max="3078" width="13.140625" style="43" customWidth="1"/>
    <col min="3079" max="3327" width="9.140625" style="43"/>
    <col min="3328" max="3328" width="4.42578125" style="43" customWidth="1"/>
    <col min="3329" max="3329" width="23" style="43" customWidth="1"/>
    <col min="3330" max="3330" width="17.140625" style="43" customWidth="1"/>
    <col min="3331" max="3331" width="34.85546875" style="43" customWidth="1"/>
    <col min="3332" max="3334" width="13.140625" style="43" customWidth="1"/>
    <col min="3335" max="3583" width="9.140625" style="43"/>
    <col min="3584" max="3584" width="4.42578125" style="43" customWidth="1"/>
    <col min="3585" max="3585" width="23" style="43" customWidth="1"/>
    <col min="3586" max="3586" width="17.140625" style="43" customWidth="1"/>
    <col min="3587" max="3587" width="34.85546875" style="43" customWidth="1"/>
    <col min="3588" max="3590" width="13.140625" style="43" customWidth="1"/>
    <col min="3591" max="3839" width="9.140625" style="43"/>
    <col min="3840" max="3840" width="4.42578125" style="43" customWidth="1"/>
    <col min="3841" max="3841" width="23" style="43" customWidth="1"/>
    <col min="3842" max="3842" width="17.140625" style="43" customWidth="1"/>
    <col min="3843" max="3843" width="34.85546875" style="43" customWidth="1"/>
    <col min="3844" max="3846" width="13.140625" style="43" customWidth="1"/>
    <col min="3847" max="4095" width="9.140625" style="43"/>
    <col min="4096" max="4096" width="4.42578125" style="43" customWidth="1"/>
    <col min="4097" max="4097" width="23" style="43" customWidth="1"/>
    <col min="4098" max="4098" width="17.140625" style="43" customWidth="1"/>
    <col min="4099" max="4099" width="34.85546875" style="43" customWidth="1"/>
    <col min="4100" max="4102" width="13.140625" style="43" customWidth="1"/>
    <col min="4103" max="4351" width="9.140625" style="43"/>
    <col min="4352" max="4352" width="4.42578125" style="43" customWidth="1"/>
    <col min="4353" max="4353" width="23" style="43" customWidth="1"/>
    <col min="4354" max="4354" width="17.140625" style="43" customWidth="1"/>
    <col min="4355" max="4355" width="34.85546875" style="43" customWidth="1"/>
    <col min="4356" max="4358" width="13.140625" style="43" customWidth="1"/>
    <col min="4359" max="4607" width="9.140625" style="43"/>
    <col min="4608" max="4608" width="4.42578125" style="43" customWidth="1"/>
    <col min="4609" max="4609" width="23" style="43" customWidth="1"/>
    <col min="4610" max="4610" width="17.140625" style="43" customWidth="1"/>
    <col min="4611" max="4611" width="34.85546875" style="43" customWidth="1"/>
    <col min="4612" max="4614" width="13.140625" style="43" customWidth="1"/>
    <col min="4615" max="4863" width="9.140625" style="43"/>
    <col min="4864" max="4864" width="4.42578125" style="43" customWidth="1"/>
    <col min="4865" max="4865" width="23" style="43" customWidth="1"/>
    <col min="4866" max="4866" width="17.140625" style="43" customWidth="1"/>
    <col min="4867" max="4867" width="34.85546875" style="43" customWidth="1"/>
    <col min="4868" max="4870" width="13.140625" style="43" customWidth="1"/>
    <col min="4871" max="5119" width="9.140625" style="43"/>
    <col min="5120" max="5120" width="4.42578125" style="43" customWidth="1"/>
    <col min="5121" max="5121" width="23" style="43" customWidth="1"/>
    <col min="5122" max="5122" width="17.140625" style="43" customWidth="1"/>
    <col min="5123" max="5123" width="34.85546875" style="43" customWidth="1"/>
    <col min="5124" max="5126" width="13.140625" style="43" customWidth="1"/>
    <col min="5127" max="5375" width="9.140625" style="43"/>
    <col min="5376" max="5376" width="4.42578125" style="43" customWidth="1"/>
    <col min="5377" max="5377" width="23" style="43" customWidth="1"/>
    <col min="5378" max="5378" width="17.140625" style="43" customWidth="1"/>
    <col min="5379" max="5379" width="34.85546875" style="43" customWidth="1"/>
    <col min="5380" max="5382" width="13.140625" style="43" customWidth="1"/>
    <col min="5383" max="5631" width="9.140625" style="43"/>
    <col min="5632" max="5632" width="4.42578125" style="43" customWidth="1"/>
    <col min="5633" max="5633" width="23" style="43" customWidth="1"/>
    <col min="5634" max="5634" width="17.140625" style="43" customWidth="1"/>
    <col min="5635" max="5635" width="34.85546875" style="43" customWidth="1"/>
    <col min="5636" max="5638" width="13.140625" style="43" customWidth="1"/>
    <col min="5639" max="5887" width="9.140625" style="43"/>
    <col min="5888" max="5888" width="4.42578125" style="43" customWidth="1"/>
    <col min="5889" max="5889" width="23" style="43" customWidth="1"/>
    <col min="5890" max="5890" width="17.140625" style="43" customWidth="1"/>
    <col min="5891" max="5891" width="34.85546875" style="43" customWidth="1"/>
    <col min="5892" max="5894" width="13.140625" style="43" customWidth="1"/>
    <col min="5895" max="6143" width="9.140625" style="43"/>
    <col min="6144" max="6144" width="4.42578125" style="43" customWidth="1"/>
    <col min="6145" max="6145" width="23" style="43" customWidth="1"/>
    <col min="6146" max="6146" width="17.140625" style="43" customWidth="1"/>
    <col min="6147" max="6147" width="34.85546875" style="43" customWidth="1"/>
    <col min="6148" max="6150" width="13.140625" style="43" customWidth="1"/>
    <col min="6151" max="6399" width="9.140625" style="43"/>
    <col min="6400" max="6400" width="4.42578125" style="43" customWidth="1"/>
    <col min="6401" max="6401" width="23" style="43" customWidth="1"/>
    <col min="6402" max="6402" width="17.140625" style="43" customWidth="1"/>
    <col min="6403" max="6403" width="34.85546875" style="43" customWidth="1"/>
    <col min="6404" max="6406" width="13.140625" style="43" customWidth="1"/>
    <col min="6407" max="6655" width="9.140625" style="43"/>
    <col min="6656" max="6656" width="4.42578125" style="43" customWidth="1"/>
    <col min="6657" max="6657" width="23" style="43" customWidth="1"/>
    <col min="6658" max="6658" width="17.140625" style="43" customWidth="1"/>
    <col min="6659" max="6659" width="34.85546875" style="43" customWidth="1"/>
    <col min="6660" max="6662" width="13.140625" style="43" customWidth="1"/>
    <col min="6663" max="6911" width="9.140625" style="43"/>
    <col min="6912" max="6912" width="4.42578125" style="43" customWidth="1"/>
    <col min="6913" max="6913" width="23" style="43" customWidth="1"/>
    <col min="6914" max="6914" width="17.140625" style="43" customWidth="1"/>
    <col min="6915" max="6915" width="34.85546875" style="43" customWidth="1"/>
    <col min="6916" max="6918" width="13.140625" style="43" customWidth="1"/>
    <col min="6919" max="7167" width="9.140625" style="43"/>
    <col min="7168" max="7168" width="4.42578125" style="43" customWidth="1"/>
    <col min="7169" max="7169" width="23" style="43" customWidth="1"/>
    <col min="7170" max="7170" width="17.140625" style="43" customWidth="1"/>
    <col min="7171" max="7171" width="34.85546875" style="43" customWidth="1"/>
    <col min="7172" max="7174" width="13.140625" style="43" customWidth="1"/>
    <col min="7175" max="7423" width="9.140625" style="43"/>
    <col min="7424" max="7424" width="4.42578125" style="43" customWidth="1"/>
    <col min="7425" max="7425" width="23" style="43" customWidth="1"/>
    <col min="7426" max="7426" width="17.140625" style="43" customWidth="1"/>
    <col min="7427" max="7427" width="34.85546875" style="43" customWidth="1"/>
    <col min="7428" max="7430" width="13.140625" style="43" customWidth="1"/>
    <col min="7431" max="7679" width="9.140625" style="43"/>
    <col min="7680" max="7680" width="4.42578125" style="43" customWidth="1"/>
    <col min="7681" max="7681" width="23" style="43" customWidth="1"/>
    <col min="7682" max="7682" width="17.140625" style="43" customWidth="1"/>
    <col min="7683" max="7683" width="34.85546875" style="43" customWidth="1"/>
    <col min="7684" max="7686" width="13.140625" style="43" customWidth="1"/>
    <col min="7687" max="7935" width="9.140625" style="43"/>
    <col min="7936" max="7936" width="4.42578125" style="43" customWidth="1"/>
    <col min="7937" max="7937" width="23" style="43" customWidth="1"/>
    <col min="7938" max="7938" width="17.140625" style="43" customWidth="1"/>
    <col min="7939" max="7939" width="34.85546875" style="43" customWidth="1"/>
    <col min="7940" max="7942" width="13.140625" style="43" customWidth="1"/>
    <col min="7943" max="8191" width="9.140625" style="43"/>
    <col min="8192" max="8192" width="4.42578125" style="43" customWidth="1"/>
    <col min="8193" max="8193" width="23" style="43" customWidth="1"/>
    <col min="8194" max="8194" width="17.140625" style="43" customWidth="1"/>
    <col min="8195" max="8195" width="34.85546875" style="43" customWidth="1"/>
    <col min="8196" max="8198" width="13.140625" style="43" customWidth="1"/>
    <col min="8199" max="8447" width="9.140625" style="43"/>
    <col min="8448" max="8448" width="4.42578125" style="43" customWidth="1"/>
    <col min="8449" max="8449" width="23" style="43" customWidth="1"/>
    <col min="8450" max="8450" width="17.140625" style="43" customWidth="1"/>
    <col min="8451" max="8451" width="34.85546875" style="43" customWidth="1"/>
    <col min="8452" max="8454" width="13.140625" style="43" customWidth="1"/>
    <col min="8455" max="8703" width="9.140625" style="43"/>
    <col min="8704" max="8704" width="4.42578125" style="43" customWidth="1"/>
    <col min="8705" max="8705" width="23" style="43" customWidth="1"/>
    <col min="8706" max="8706" width="17.140625" style="43" customWidth="1"/>
    <col min="8707" max="8707" width="34.85546875" style="43" customWidth="1"/>
    <col min="8708" max="8710" width="13.140625" style="43" customWidth="1"/>
    <col min="8711" max="8959" width="9.140625" style="43"/>
    <col min="8960" max="8960" width="4.42578125" style="43" customWidth="1"/>
    <col min="8961" max="8961" width="23" style="43" customWidth="1"/>
    <col min="8962" max="8962" width="17.140625" style="43" customWidth="1"/>
    <col min="8963" max="8963" width="34.85546875" style="43" customWidth="1"/>
    <col min="8964" max="8966" width="13.140625" style="43" customWidth="1"/>
    <col min="8967" max="9215" width="9.140625" style="43"/>
    <col min="9216" max="9216" width="4.42578125" style="43" customWidth="1"/>
    <col min="9217" max="9217" width="23" style="43" customWidth="1"/>
    <col min="9218" max="9218" width="17.140625" style="43" customWidth="1"/>
    <col min="9219" max="9219" width="34.85546875" style="43" customWidth="1"/>
    <col min="9220" max="9222" width="13.140625" style="43" customWidth="1"/>
    <col min="9223" max="9471" width="9.140625" style="43"/>
    <col min="9472" max="9472" width="4.42578125" style="43" customWidth="1"/>
    <col min="9473" max="9473" width="23" style="43" customWidth="1"/>
    <col min="9474" max="9474" width="17.140625" style="43" customWidth="1"/>
    <col min="9475" max="9475" width="34.85546875" style="43" customWidth="1"/>
    <col min="9476" max="9478" width="13.140625" style="43" customWidth="1"/>
    <col min="9479" max="9727" width="9.140625" style="43"/>
    <col min="9728" max="9728" width="4.42578125" style="43" customWidth="1"/>
    <col min="9729" max="9729" width="23" style="43" customWidth="1"/>
    <col min="9730" max="9730" width="17.140625" style="43" customWidth="1"/>
    <col min="9731" max="9731" width="34.85546875" style="43" customWidth="1"/>
    <col min="9732" max="9734" width="13.140625" style="43" customWidth="1"/>
    <col min="9735" max="9983" width="9.140625" style="43"/>
    <col min="9984" max="9984" width="4.42578125" style="43" customWidth="1"/>
    <col min="9985" max="9985" width="23" style="43" customWidth="1"/>
    <col min="9986" max="9986" width="17.140625" style="43" customWidth="1"/>
    <col min="9987" max="9987" width="34.85546875" style="43" customWidth="1"/>
    <col min="9988" max="9990" width="13.140625" style="43" customWidth="1"/>
    <col min="9991" max="10239" width="9.140625" style="43"/>
    <col min="10240" max="10240" width="4.42578125" style="43" customWidth="1"/>
    <col min="10241" max="10241" width="23" style="43" customWidth="1"/>
    <col min="10242" max="10242" width="17.140625" style="43" customWidth="1"/>
    <col min="10243" max="10243" width="34.85546875" style="43" customWidth="1"/>
    <col min="10244" max="10246" width="13.140625" style="43" customWidth="1"/>
    <col min="10247" max="10495" width="9.140625" style="43"/>
    <col min="10496" max="10496" width="4.42578125" style="43" customWidth="1"/>
    <col min="10497" max="10497" width="23" style="43" customWidth="1"/>
    <col min="10498" max="10498" width="17.140625" style="43" customWidth="1"/>
    <col min="10499" max="10499" width="34.85546875" style="43" customWidth="1"/>
    <col min="10500" max="10502" width="13.140625" style="43" customWidth="1"/>
    <col min="10503" max="10751" width="9.140625" style="43"/>
    <col min="10752" max="10752" width="4.42578125" style="43" customWidth="1"/>
    <col min="10753" max="10753" width="23" style="43" customWidth="1"/>
    <col min="10754" max="10754" width="17.140625" style="43" customWidth="1"/>
    <col min="10755" max="10755" width="34.85546875" style="43" customWidth="1"/>
    <col min="10756" max="10758" width="13.140625" style="43" customWidth="1"/>
    <col min="10759" max="11007" width="9.140625" style="43"/>
    <col min="11008" max="11008" width="4.42578125" style="43" customWidth="1"/>
    <col min="11009" max="11009" width="23" style="43" customWidth="1"/>
    <col min="11010" max="11010" width="17.140625" style="43" customWidth="1"/>
    <col min="11011" max="11011" width="34.85546875" style="43" customWidth="1"/>
    <col min="11012" max="11014" width="13.140625" style="43" customWidth="1"/>
    <col min="11015" max="11263" width="9.140625" style="43"/>
    <col min="11264" max="11264" width="4.42578125" style="43" customWidth="1"/>
    <col min="11265" max="11265" width="23" style="43" customWidth="1"/>
    <col min="11266" max="11266" width="17.140625" style="43" customWidth="1"/>
    <col min="11267" max="11267" width="34.85546875" style="43" customWidth="1"/>
    <col min="11268" max="11270" width="13.140625" style="43" customWidth="1"/>
    <col min="11271" max="11519" width="9.140625" style="43"/>
    <col min="11520" max="11520" width="4.42578125" style="43" customWidth="1"/>
    <col min="11521" max="11521" width="23" style="43" customWidth="1"/>
    <col min="11522" max="11522" width="17.140625" style="43" customWidth="1"/>
    <col min="11523" max="11523" width="34.85546875" style="43" customWidth="1"/>
    <col min="11524" max="11526" width="13.140625" style="43" customWidth="1"/>
    <col min="11527" max="11775" width="9.140625" style="43"/>
    <col min="11776" max="11776" width="4.42578125" style="43" customWidth="1"/>
    <col min="11777" max="11777" width="23" style="43" customWidth="1"/>
    <col min="11778" max="11778" width="17.140625" style="43" customWidth="1"/>
    <col min="11779" max="11779" width="34.85546875" style="43" customWidth="1"/>
    <col min="11780" max="11782" width="13.140625" style="43" customWidth="1"/>
    <col min="11783" max="12031" width="9.140625" style="43"/>
    <col min="12032" max="12032" width="4.42578125" style="43" customWidth="1"/>
    <col min="12033" max="12033" width="23" style="43" customWidth="1"/>
    <col min="12034" max="12034" width="17.140625" style="43" customWidth="1"/>
    <col min="12035" max="12035" width="34.85546875" style="43" customWidth="1"/>
    <col min="12036" max="12038" width="13.140625" style="43" customWidth="1"/>
    <col min="12039" max="12287" width="9.140625" style="43"/>
    <col min="12288" max="12288" width="4.42578125" style="43" customWidth="1"/>
    <col min="12289" max="12289" width="23" style="43" customWidth="1"/>
    <col min="12290" max="12290" width="17.140625" style="43" customWidth="1"/>
    <col min="12291" max="12291" width="34.85546875" style="43" customWidth="1"/>
    <col min="12292" max="12294" width="13.140625" style="43" customWidth="1"/>
    <col min="12295" max="12543" width="9.140625" style="43"/>
    <col min="12544" max="12544" width="4.42578125" style="43" customWidth="1"/>
    <col min="12545" max="12545" width="23" style="43" customWidth="1"/>
    <col min="12546" max="12546" width="17.140625" style="43" customWidth="1"/>
    <col min="12547" max="12547" width="34.85546875" style="43" customWidth="1"/>
    <col min="12548" max="12550" width="13.140625" style="43" customWidth="1"/>
    <col min="12551" max="12799" width="9.140625" style="43"/>
    <col min="12800" max="12800" width="4.42578125" style="43" customWidth="1"/>
    <col min="12801" max="12801" width="23" style="43" customWidth="1"/>
    <col min="12802" max="12802" width="17.140625" style="43" customWidth="1"/>
    <col min="12803" max="12803" width="34.85546875" style="43" customWidth="1"/>
    <col min="12804" max="12806" width="13.140625" style="43" customWidth="1"/>
    <col min="12807" max="13055" width="9.140625" style="43"/>
    <col min="13056" max="13056" width="4.42578125" style="43" customWidth="1"/>
    <col min="13057" max="13057" width="23" style="43" customWidth="1"/>
    <col min="13058" max="13058" width="17.140625" style="43" customWidth="1"/>
    <col min="13059" max="13059" width="34.85546875" style="43" customWidth="1"/>
    <col min="13060" max="13062" width="13.140625" style="43" customWidth="1"/>
    <col min="13063" max="13311" width="9.140625" style="43"/>
    <col min="13312" max="13312" width="4.42578125" style="43" customWidth="1"/>
    <col min="13313" max="13313" width="23" style="43" customWidth="1"/>
    <col min="13314" max="13314" width="17.140625" style="43" customWidth="1"/>
    <col min="13315" max="13315" width="34.85546875" style="43" customWidth="1"/>
    <col min="13316" max="13318" width="13.140625" style="43" customWidth="1"/>
    <col min="13319" max="13567" width="9.140625" style="43"/>
    <col min="13568" max="13568" width="4.42578125" style="43" customWidth="1"/>
    <col min="13569" max="13569" width="23" style="43" customWidth="1"/>
    <col min="13570" max="13570" width="17.140625" style="43" customWidth="1"/>
    <col min="13571" max="13571" width="34.85546875" style="43" customWidth="1"/>
    <col min="13572" max="13574" width="13.140625" style="43" customWidth="1"/>
    <col min="13575" max="13823" width="9.140625" style="43"/>
    <col min="13824" max="13824" width="4.42578125" style="43" customWidth="1"/>
    <col min="13825" max="13825" width="23" style="43" customWidth="1"/>
    <col min="13826" max="13826" width="17.140625" style="43" customWidth="1"/>
    <col min="13827" max="13827" width="34.85546875" style="43" customWidth="1"/>
    <col min="13828" max="13830" width="13.140625" style="43" customWidth="1"/>
    <col min="13831" max="14079" width="9.140625" style="43"/>
    <col min="14080" max="14080" width="4.42578125" style="43" customWidth="1"/>
    <col min="14081" max="14081" width="23" style="43" customWidth="1"/>
    <col min="14082" max="14082" width="17.140625" style="43" customWidth="1"/>
    <col min="14083" max="14083" width="34.85546875" style="43" customWidth="1"/>
    <col min="14084" max="14086" width="13.140625" style="43" customWidth="1"/>
    <col min="14087" max="14335" width="9.140625" style="43"/>
    <col min="14336" max="14336" width="4.42578125" style="43" customWidth="1"/>
    <col min="14337" max="14337" width="23" style="43" customWidth="1"/>
    <col min="14338" max="14338" width="17.140625" style="43" customWidth="1"/>
    <col min="14339" max="14339" width="34.85546875" style="43" customWidth="1"/>
    <col min="14340" max="14342" width="13.140625" style="43" customWidth="1"/>
    <col min="14343" max="14591" width="9.140625" style="43"/>
    <col min="14592" max="14592" width="4.42578125" style="43" customWidth="1"/>
    <col min="14593" max="14593" width="23" style="43" customWidth="1"/>
    <col min="14594" max="14594" width="17.140625" style="43" customWidth="1"/>
    <col min="14595" max="14595" width="34.85546875" style="43" customWidth="1"/>
    <col min="14596" max="14598" width="13.140625" style="43" customWidth="1"/>
    <col min="14599" max="14847" width="9.140625" style="43"/>
    <col min="14848" max="14848" width="4.42578125" style="43" customWidth="1"/>
    <col min="14849" max="14849" width="23" style="43" customWidth="1"/>
    <col min="14850" max="14850" width="17.140625" style="43" customWidth="1"/>
    <col min="14851" max="14851" width="34.85546875" style="43" customWidth="1"/>
    <col min="14852" max="14854" width="13.140625" style="43" customWidth="1"/>
    <col min="14855" max="15103" width="9.140625" style="43"/>
    <col min="15104" max="15104" width="4.42578125" style="43" customWidth="1"/>
    <col min="15105" max="15105" width="23" style="43" customWidth="1"/>
    <col min="15106" max="15106" width="17.140625" style="43" customWidth="1"/>
    <col min="15107" max="15107" width="34.85546875" style="43" customWidth="1"/>
    <col min="15108" max="15110" width="13.140625" style="43" customWidth="1"/>
    <col min="15111" max="15359" width="9.140625" style="43"/>
    <col min="15360" max="15360" width="4.42578125" style="43" customWidth="1"/>
    <col min="15361" max="15361" width="23" style="43" customWidth="1"/>
    <col min="15362" max="15362" width="17.140625" style="43" customWidth="1"/>
    <col min="15363" max="15363" width="34.85546875" style="43" customWidth="1"/>
    <col min="15364" max="15366" width="13.140625" style="43" customWidth="1"/>
    <col min="15367" max="15615" width="9.140625" style="43"/>
    <col min="15616" max="15616" width="4.42578125" style="43" customWidth="1"/>
    <col min="15617" max="15617" width="23" style="43" customWidth="1"/>
    <col min="15618" max="15618" width="17.140625" style="43" customWidth="1"/>
    <col min="15619" max="15619" width="34.85546875" style="43" customWidth="1"/>
    <col min="15620" max="15622" width="13.140625" style="43" customWidth="1"/>
    <col min="15623" max="15871" width="9.140625" style="43"/>
    <col min="15872" max="15872" width="4.42578125" style="43" customWidth="1"/>
    <col min="15873" max="15873" width="23" style="43" customWidth="1"/>
    <col min="15874" max="15874" width="17.140625" style="43" customWidth="1"/>
    <col min="15875" max="15875" width="34.85546875" style="43" customWidth="1"/>
    <col min="15876" max="15878" width="13.140625" style="43" customWidth="1"/>
    <col min="15879" max="16127" width="9.140625" style="43"/>
    <col min="16128" max="16128" width="4.42578125" style="43" customWidth="1"/>
    <col min="16129" max="16129" width="23" style="43" customWidth="1"/>
    <col min="16130" max="16130" width="17.140625" style="43" customWidth="1"/>
    <col min="16131" max="16131" width="34.85546875" style="43" customWidth="1"/>
    <col min="16132" max="16134" width="13.140625" style="43" customWidth="1"/>
    <col min="16135" max="16384" width="9.140625" style="43"/>
  </cols>
  <sheetData>
    <row r="1" spans="1:51" x14ac:dyDescent="0.25">
      <c r="E1" s="162" t="s">
        <v>670</v>
      </c>
      <c r="F1" s="162"/>
      <c r="G1" s="162"/>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row>
    <row r="2" spans="1:51" ht="105.75" customHeight="1" x14ac:dyDescent="0.25">
      <c r="E2" s="160" t="s">
        <v>874</v>
      </c>
      <c r="F2" s="160"/>
      <c r="G2" s="160"/>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row>
    <row r="3" spans="1:51" s="70" customFormat="1" ht="15" customHeight="1" x14ac:dyDescent="0.25">
      <c r="A3" s="81"/>
      <c r="B3" s="81"/>
      <c r="C3" s="82"/>
      <c r="E3" s="163" t="s">
        <v>842</v>
      </c>
      <c r="F3" s="163"/>
      <c r="G3" s="163"/>
    </row>
    <row r="4" spans="1:51" s="2" customFormat="1" ht="77.25" customHeight="1" x14ac:dyDescent="0.25">
      <c r="A4" s="83"/>
      <c r="B4" s="84"/>
      <c r="E4" s="160" t="s">
        <v>671</v>
      </c>
      <c r="F4" s="160"/>
      <c r="G4" s="160"/>
      <c r="H4" s="42"/>
      <c r="I4" s="42"/>
      <c r="J4" s="42"/>
      <c r="K4" s="42"/>
    </row>
    <row r="5" spans="1:51" s="70" customFormat="1" ht="15" customHeight="1" x14ac:dyDescent="0.25">
      <c r="A5" s="159" t="s">
        <v>843</v>
      </c>
      <c r="B5" s="159"/>
      <c r="C5" s="159"/>
      <c r="D5" s="159"/>
      <c r="E5" s="159"/>
      <c r="F5" s="159"/>
      <c r="G5" s="159"/>
    </row>
    <row r="6" spans="1:51" s="70" customFormat="1" ht="36" customHeight="1" x14ac:dyDescent="0.25">
      <c r="A6" s="159" t="s">
        <v>844</v>
      </c>
      <c r="B6" s="159"/>
      <c r="C6" s="159"/>
      <c r="D6" s="159"/>
      <c r="E6" s="159"/>
      <c r="F6" s="159"/>
      <c r="G6" s="159"/>
    </row>
    <row r="7" spans="1:51" s="70" customFormat="1" ht="15.75" customHeight="1" x14ac:dyDescent="0.25">
      <c r="A7" s="81"/>
      <c r="B7" s="81"/>
      <c r="G7" s="85" t="s">
        <v>845</v>
      </c>
    </row>
    <row r="8" spans="1:51" s="2" customFormat="1" ht="28.5" customHeight="1" x14ac:dyDescent="0.25">
      <c r="A8" s="86"/>
      <c r="B8" s="87" t="s">
        <v>846</v>
      </c>
      <c r="C8" s="165" t="s">
        <v>847</v>
      </c>
      <c r="D8" s="165"/>
      <c r="E8" s="88" t="s">
        <v>848</v>
      </c>
      <c r="F8" s="88" t="s">
        <v>849</v>
      </c>
      <c r="G8" s="88" t="s">
        <v>850</v>
      </c>
      <c r="H8" s="70"/>
      <c r="I8" s="70"/>
      <c r="J8" s="70"/>
      <c r="K8" s="70"/>
    </row>
    <row r="9" spans="1:51" s="70" customFormat="1" ht="31.5" customHeight="1" x14ac:dyDescent="0.25">
      <c r="A9" s="86">
        <v>853</v>
      </c>
      <c r="B9" s="34" t="s">
        <v>851</v>
      </c>
      <c r="C9" s="164" t="s">
        <v>852</v>
      </c>
      <c r="D9" s="164"/>
      <c r="E9" s="55">
        <v>0</v>
      </c>
      <c r="F9" s="55">
        <f t="shared" ref="F9:G9" si="0">F10</f>
        <v>0</v>
      </c>
      <c r="G9" s="55">
        <f t="shared" si="0"/>
        <v>0</v>
      </c>
    </row>
    <row r="10" spans="1:51" ht="33.75" customHeight="1" x14ac:dyDescent="0.25">
      <c r="A10" s="87">
        <v>853</v>
      </c>
      <c r="B10" s="34" t="s">
        <v>853</v>
      </c>
      <c r="C10" s="166" t="s">
        <v>854</v>
      </c>
      <c r="D10" s="166"/>
      <c r="E10" s="75">
        <v>0</v>
      </c>
      <c r="F10" s="75">
        <f t="shared" ref="F10:G10" si="1">F11+F15</f>
        <v>0</v>
      </c>
      <c r="G10" s="75">
        <f t="shared" si="1"/>
        <v>0</v>
      </c>
    </row>
    <row r="11" spans="1:51" s="70" customFormat="1" ht="33" customHeight="1" x14ac:dyDescent="0.25">
      <c r="A11" s="86">
        <v>853</v>
      </c>
      <c r="B11" s="34" t="s">
        <v>855</v>
      </c>
      <c r="C11" s="166" t="s">
        <v>856</v>
      </c>
      <c r="D11" s="166"/>
      <c r="E11" s="75">
        <f>E12</f>
        <v>-2939452.53</v>
      </c>
      <c r="F11" s="75">
        <f t="shared" ref="F11:G13" si="2">F12</f>
        <v>0</v>
      </c>
      <c r="G11" s="75">
        <f t="shared" si="2"/>
        <v>0</v>
      </c>
    </row>
    <row r="12" spans="1:51" s="70" customFormat="1" ht="36.75" customHeight="1" x14ac:dyDescent="0.25">
      <c r="A12" s="86">
        <v>853</v>
      </c>
      <c r="B12" s="34" t="s">
        <v>857</v>
      </c>
      <c r="C12" s="166" t="s">
        <v>858</v>
      </c>
      <c r="D12" s="166"/>
      <c r="E12" s="75">
        <f>E13</f>
        <v>-2939452.53</v>
      </c>
      <c r="F12" s="75">
        <f t="shared" si="2"/>
        <v>0</v>
      </c>
      <c r="G12" s="75">
        <f t="shared" si="2"/>
        <v>0</v>
      </c>
    </row>
    <row r="13" spans="1:51" s="70" customFormat="1" ht="36.75" customHeight="1" x14ac:dyDescent="0.25">
      <c r="A13" s="86">
        <v>853</v>
      </c>
      <c r="B13" s="34" t="s">
        <v>859</v>
      </c>
      <c r="C13" s="166" t="s">
        <v>860</v>
      </c>
      <c r="D13" s="166"/>
      <c r="E13" s="75">
        <f>E14</f>
        <v>-2939452.53</v>
      </c>
      <c r="F13" s="75">
        <f t="shared" si="2"/>
        <v>0</v>
      </c>
      <c r="G13" s="75">
        <f t="shared" si="2"/>
        <v>0</v>
      </c>
    </row>
    <row r="14" spans="1:51" s="70" customFormat="1" ht="45" customHeight="1" x14ac:dyDescent="0.25">
      <c r="A14" s="86">
        <v>853</v>
      </c>
      <c r="B14" s="34" t="s">
        <v>861</v>
      </c>
      <c r="C14" s="166" t="s">
        <v>862</v>
      </c>
      <c r="D14" s="166"/>
      <c r="E14" s="75">
        <v>-2939452.53</v>
      </c>
      <c r="F14" s="75"/>
      <c r="G14" s="75"/>
    </row>
    <row r="15" spans="1:51" s="70" customFormat="1" ht="33.75" customHeight="1" x14ac:dyDescent="0.25">
      <c r="A15" s="86">
        <v>853</v>
      </c>
      <c r="B15" s="34" t="s">
        <v>863</v>
      </c>
      <c r="C15" s="166" t="s">
        <v>864</v>
      </c>
      <c r="D15" s="166"/>
      <c r="E15" s="75">
        <f>E16</f>
        <v>20953156.710000001</v>
      </c>
      <c r="F15" s="75">
        <f t="shared" ref="F15:G17" si="3">F16</f>
        <v>0</v>
      </c>
      <c r="G15" s="75">
        <f t="shared" si="3"/>
        <v>0</v>
      </c>
    </row>
    <row r="16" spans="1:51" s="70" customFormat="1" ht="36.75" customHeight="1" x14ac:dyDescent="0.25">
      <c r="A16" s="86">
        <v>853</v>
      </c>
      <c r="B16" s="34" t="s">
        <v>865</v>
      </c>
      <c r="C16" s="166" t="s">
        <v>866</v>
      </c>
      <c r="D16" s="166"/>
      <c r="E16" s="75">
        <f>E17</f>
        <v>20953156.710000001</v>
      </c>
      <c r="F16" s="75">
        <f t="shared" si="3"/>
        <v>0</v>
      </c>
      <c r="G16" s="75">
        <f t="shared" si="3"/>
        <v>0</v>
      </c>
    </row>
    <row r="17" spans="1:7" s="70" customFormat="1" ht="35.25" customHeight="1" x14ac:dyDescent="0.25">
      <c r="A17" s="86">
        <v>853</v>
      </c>
      <c r="B17" s="34" t="s">
        <v>867</v>
      </c>
      <c r="C17" s="166" t="s">
        <v>868</v>
      </c>
      <c r="D17" s="166"/>
      <c r="E17" s="75">
        <f>E18</f>
        <v>20953156.710000001</v>
      </c>
      <c r="F17" s="75">
        <f t="shared" si="3"/>
        <v>0</v>
      </c>
      <c r="G17" s="75">
        <f t="shared" si="3"/>
        <v>0</v>
      </c>
    </row>
    <row r="18" spans="1:7" s="70" customFormat="1" ht="48.75" customHeight="1" x14ac:dyDescent="0.25">
      <c r="A18" s="86">
        <v>853</v>
      </c>
      <c r="B18" s="34" t="s">
        <v>869</v>
      </c>
      <c r="C18" s="166" t="s">
        <v>870</v>
      </c>
      <c r="D18" s="166"/>
      <c r="E18" s="75">
        <v>20953156.710000001</v>
      </c>
      <c r="F18" s="75"/>
      <c r="G18" s="75"/>
    </row>
    <row r="19" spans="1:7" s="70" customFormat="1" ht="34.5" customHeight="1" x14ac:dyDescent="0.25">
      <c r="A19" s="91"/>
      <c r="B19" s="87"/>
      <c r="C19" s="166" t="s">
        <v>871</v>
      </c>
      <c r="D19" s="166"/>
      <c r="E19" s="75">
        <f>E11+E15</f>
        <v>18013704.18</v>
      </c>
      <c r="F19" s="75">
        <f t="shared" ref="F19:G19" si="4">F11+F15</f>
        <v>0</v>
      </c>
      <c r="G19" s="75">
        <f t="shared" si="4"/>
        <v>0</v>
      </c>
    </row>
    <row r="21" spans="1:7" x14ac:dyDescent="0.25">
      <c r="E21" s="92"/>
      <c r="F21" s="93"/>
    </row>
    <row r="22" spans="1:7" x14ac:dyDescent="0.25">
      <c r="C22" s="94"/>
      <c r="D22" s="94" t="s">
        <v>872</v>
      </c>
      <c r="E22" s="95">
        <f>[1]Дох.!C131</f>
        <v>192134889.22999999</v>
      </c>
      <c r="F22" s="95">
        <f>[1]Дох.!D131</f>
        <v>193147789.22999999</v>
      </c>
      <c r="G22" s="95">
        <f>[1]Дох.!E131</f>
        <v>52107712.379999995</v>
      </c>
    </row>
    <row r="23" spans="1:7" x14ac:dyDescent="0.25">
      <c r="C23" s="94"/>
      <c r="D23" s="94" t="s">
        <v>873</v>
      </c>
      <c r="E23" s="95">
        <f>[1]Функц.!P441</f>
        <v>201209350.22999999</v>
      </c>
      <c r="F23" s="95">
        <f>[1]Функц.!Q441</f>
        <v>202222250.22999999</v>
      </c>
      <c r="G23" s="95">
        <f>[1]Функц.!R441</f>
        <v>50516008.289999999</v>
      </c>
    </row>
    <row r="24" spans="1:7" x14ac:dyDescent="0.25">
      <c r="C24" s="94"/>
      <c r="D24" s="94"/>
      <c r="E24" s="95">
        <f>E22-E23</f>
        <v>-9074461</v>
      </c>
      <c r="F24" s="95">
        <f>F22-F23</f>
        <v>-9074461</v>
      </c>
      <c r="G24" s="95">
        <f>G22-G23</f>
        <v>1591704.0899999961</v>
      </c>
    </row>
    <row r="25" spans="1:7" x14ac:dyDescent="0.25">
      <c r="C25" s="94"/>
      <c r="D25" s="94"/>
      <c r="E25" s="94"/>
      <c r="F25" s="94"/>
      <c r="G25" s="94"/>
    </row>
    <row r="26" spans="1:7" x14ac:dyDescent="0.25">
      <c r="C26" s="94"/>
      <c r="D26" s="94"/>
      <c r="E26" s="94"/>
      <c r="F26" s="94"/>
      <c r="G26" s="94"/>
    </row>
    <row r="27" spans="1:7" x14ac:dyDescent="0.25">
      <c r="C27" s="94"/>
      <c r="D27" s="94"/>
      <c r="E27" s="94"/>
      <c r="F27" s="94"/>
      <c r="G27" s="94"/>
    </row>
    <row r="28" spans="1:7" x14ac:dyDescent="0.25">
      <c r="C28" s="94"/>
      <c r="D28" s="94"/>
      <c r="E28" s="94"/>
      <c r="F28" s="94"/>
      <c r="G28" s="94"/>
    </row>
    <row r="29" spans="1:7" x14ac:dyDescent="0.25">
      <c r="C29" s="94"/>
      <c r="D29" s="94"/>
      <c r="E29" s="94"/>
      <c r="F29" s="94"/>
      <c r="G29" s="94"/>
    </row>
    <row r="30" spans="1:7" x14ac:dyDescent="0.25">
      <c r="C30" s="94"/>
      <c r="D30" s="96"/>
      <c r="E30" s="96"/>
      <c r="F30" s="94"/>
      <c r="G30" s="94"/>
    </row>
    <row r="31" spans="1:7" x14ac:dyDescent="0.25">
      <c r="C31" s="94"/>
      <c r="D31" s="96"/>
      <c r="E31" s="96"/>
      <c r="F31" s="94"/>
      <c r="G31" s="94"/>
    </row>
    <row r="32" spans="1:7" x14ac:dyDescent="0.25">
      <c r="C32" s="94"/>
      <c r="D32" s="94"/>
      <c r="E32" s="94"/>
      <c r="F32" s="94"/>
      <c r="G32" s="94"/>
    </row>
    <row r="33" spans="1:7" x14ac:dyDescent="0.25">
      <c r="C33" s="94"/>
      <c r="D33" s="94"/>
      <c r="E33" s="94"/>
      <c r="F33" s="94"/>
      <c r="G33" s="94"/>
    </row>
    <row r="35" spans="1:7" x14ac:dyDescent="0.25">
      <c r="A35" s="43"/>
      <c r="B35" s="43"/>
      <c r="D35" s="97"/>
      <c r="E35" s="97"/>
    </row>
  </sheetData>
  <mergeCells count="18">
    <mergeCell ref="C16:D16"/>
    <mergeCell ref="C17:D17"/>
    <mergeCell ref="C18:D18"/>
    <mergeCell ref="C19:D19"/>
    <mergeCell ref="C10:D10"/>
    <mergeCell ref="C11:D11"/>
    <mergeCell ref="C12:D12"/>
    <mergeCell ref="C13:D13"/>
    <mergeCell ref="C14:D14"/>
    <mergeCell ref="C15:D15"/>
    <mergeCell ref="C9:D9"/>
    <mergeCell ref="E2:G2"/>
    <mergeCell ref="E1:G1"/>
    <mergeCell ref="E3:G3"/>
    <mergeCell ref="E4:G4"/>
    <mergeCell ref="A5:G5"/>
    <mergeCell ref="A6:G6"/>
    <mergeCell ref="C8:D8"/>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3.ВС</vt:lpstr>
      <vt:lpstr>4.ФС</vt:lpstr>
      <vt:lpstr>5.ПС</vt:lpstr>
      <vt:lpstr>8.Ист</vt:lpstr>
      <vt:lpstr>'1.Дох'!Заголовки_для_печати</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2022-08-24T06:23:15Z</cp:lastPrinted>
  <dcterms:created xsi:type="dcterms:W3CDTF">2022-08-10T12:37:18Z</dcterms:created>
  <dcterms:modified xsi:type="dcterms:W3CDTF">2022-08-24T12:22:56Z</dcterms:modified>
</cp:coreProperties>
</file>