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С" sheetId="2" r:id="rId1"/>
  </sheets>
  <definedNames>
    <definedName name="_xlnm.Print_Titles" localSheetId="0">ПС!$3:$4</definedName>
  </definedNames>
  <calcPr calcId="145621"/>
</workbook>
</file>

<file path=xl/calcChain.xml><?xml version="1.0" encoding="utf-8"?>
<calcChain xmlns="http://schemas.openxmlformats.org/spreadsheetml/2006/main">
  <c r="J41" i="2" l="1"/>
  <c r="J42" i="2"/>
  <c r="J43" i="2"/>
  <c r="J50" i="2"/>
  <c r="J51" i="2"/>
  <c r="J52" i="2"/>
  <c r="K52" i="2"/>
  <c r="J53" i="2"/>
  <c r="K53" i="2"/>
  <c r="J54" i="2"/>
  <c r="K54" i="2"/>
  <c r="J55" i="2"/>
  <c r="J56" i="2"/>
  <c r="J57" i="2"/>
  <c r="J67" i="2"/>
  <c r="J68" i="2"/>
  <c r="J69" i="2"/>
  <c r="K69" i="2"/>
  <c r="J70" i="2"/>
  <c r="K70" i="2"/>
  <c r="J71" i="2"/>
  <c r="J72" i="2"/>
  <c r="G5" i="2" l="1"/>
  <c r="I5" i="2"/>
  <c r="J36" i="2"/>
  <c r="K36" i="2"/>
  <c r="G35" i="2"/>
  <c r="H35" i="2"/>
  <c r="I35" i="2"/>
  <c r="K35" i="2" s="1"/>
  <c r="F35" i="2"/>
  <c r="J27" i="2"/>
  <c r="G22" i="2"/>
  <c r="H22" i="2"/>
  <c r="I22" i="2"/>
  <c r="F22" i="2"/>
  <c r="G18" i="2"/>
  <c r="I18" i="2"/>
  <c r="F18" i="2"/>
  <c r="J35" i="2" l="1"/>
  <c r="K84" i="2" l="1"/>
  <c r="J84" i="2"/>
  <c r="K83" i="2"/>
  <c r="J83" i="2"/>
  <c r="K81" i="2"/>
  <c r="J81" i="2"/>
  <c r="I80" i="2"/>
  <c r="H80" i="2"/>
  <c r="G80" i="2"/>
  <c r="F80" i="2"/>
  <c r="K79" i="2"/>
  <c r="J79" i="2"/>
  <c r="I78" i="2"/>
  <c r="H78" i="2"/>
  <c r="G78" i="2"/>
  <c r="F78" i="2"/>
  <c r="K77" i="2"/>
  <c r="J77" i="2"/>
  <c r="I76" i="2"/>
  <c r="K76" i="2" s="1"/>
  <c r="H76" i="2"/>
  <c r="H75" i="2" s="1"/>
  <c r="G76" i="2"/>
  <c r="F76" i="2"/>
  <c r="G75" i="2"/>
  <c r="K74" i="2"/>
  <c r="J74" i="2"/>
  <c r="I73" i="2"/>
  <c r="H73" i="2"/>
  <c r="G73" i="2"/>
  <c r="F73" i="2"/>
  <c r="I71" i="2"/>
  <c r="H71" i="2"/>
  <c r="G71" i="2"/>
  <c r="F71" i="2"/>
  <c r="I69" i="2"/>
  <c r="H69" i="2"/>
  <c r="G69" i="2"/>
  <c r="F69" i="2"/>
  <c r="I67" i="2"/>
  <c r="H67" i="2"/>
  <c r="G67" i="2"/>
  <c r="F67" i="2"/>
  <c r="K66" i="2"/>
  <c r="J66" i="2"/>
  <c r="I65" i="2"/>
  <c r="J65" i="2" s="1"/>
  <c r="H65" i="2"/>
  <c r="G65" i="2"/>
  <c r="F65" i="2"/>
  <c r="K65" i="2" s="1"/>
  <c r="K64" i="2"/>
  <c r="J64" i="2"/>
  <c r="I63" i="2"/>
  <c r="J63" i="2" s="1"/>
  <c r="H63" i="2"/>
  <c r="G63" i="2"/>
  <c r="F63" i="2"/>
  <c r="K63" i="2" s="1"/>
  <c r="K62" i="2"/>
  <c r="J62" i="2"/>
  <c r="I61" i="2"/>
  <c r="J61" i="2" s="1"/>
  <c r="H61" i="2"/>
  <c r="G61" i="2"/>
  <c r="F61" i="2"/>
  <c r="K60" i="2"/>
  <c r="J60" i="2"/>
  <c r="I59" i="2"/>
  <c r="H59" i="2"/>
  <c r="H58" i="2" s="1"/>
  <c r="G59" i="2"/>
  <c r="G58" i="2" s="1"/>
  <c r="F59" i="2"/>
  <c r="I58" i="2"/>
  <c r="I56" i="2"/>
  <c r="H56" i="2"/>
  <c r="G56" i="2"/>
  <c r="F56" i="2"/>
  <c r="I55" i="2"/>
  <c r="H55" i="2"/>
  <c r="G55" i="2"/>
  <c r="F55" i="2"/>
  <c r="I53" i="2"/>
  <c r="H53" i="2"/>
  <c r="G53" i="2"/>
  <c r="G52" i="2" s="1"/>
  <c r="F53" i="2"/>
  <c r="I52" i="2"/>
  <c r="H52" i="2"/>
  <c r="F52" i="2"/>
  <c r="I50" i="2"/>
  <c r="H50" i="2"/>
  <c r="G50" i="2"/>
  <c r="F50" i="2"/>
  <c r="K49" i="2"/>
  <c r="J49" i="2"/>
  <c r="I48" i="2"/>
  <c r="K48" i="2" s="1"/>
  <c r="H48" i="2"/>
  <c r="G48" i="2"/>
  <c r="F48" i="2"/>
  <c r="F47" i="2" s="1"/>
  <c r="H47" i="2"/>
  <c r="H5" i="2" s="1"/>
  <c r="G47" i="2"/>
  <c r="K46" i="2"/>
  <c r="J46" i="2"/>
  <c r="I45" i="2"/>
  <c r="J45" i="2" s="1"/>
  <c r="H45" i="2"/>
  <c r="H44" i="2" s="1"/>
  <c r="G45" i="2"/>
  <c r="G44" i="2" s="1"/>
  <c r="F45" i="2"/>
  <c r="F44" i="2" s="1"/>
  <c r="I44" i="2"/>
  <c r="I42" i="2"/>
  <c r="H42" i="2"/>
  <c r="G42" i="2"/>
  <c r="G41" i="2" s="1"/>
  <c r="F42" i="2"/>
  <c r="F41" i="2" s="1"/>
  <c r="F5" i="2" s="1"/>
  <c r="I41" i="2"/>
  <c r="H41" i="2"/>
  <c r="J40" i="2"/>
  <c r="I39" i="2"/>
  <c r="J39" i="2" s="1"/>
  <c r="H39" i="2"/>
  <c r="G39" i="2"/>
  <c r="F39" i="2"/>
  <c r="J38" i="2"/>
  <c r="I37" i="2"/>
  <c r="J37" i="2" s="1"/>
  <c r="H37" i="2"/>
  <c r="G37" i="2"/>
  <c r="F37" i="2"/>
  <c r="J34" i="2"/>
  <c r="K34" i="2"/>
  <c r="I33" i="2"/>
  <c r="H33" i="2"/>
  <c r="G33" i="2"/>
  <c r="K32" i="2"/>
  <c r="J32" i="2"/>
  <c r="I31" i="2"/>
  <c r="J31" i="2" s="1"/>
  <c r="H31" i="2"/>
  <c r="H30" i="2" s="1"/>
  <c r="G31" i="2"/>
  <c r="F31" i="2"/>
  <c r="I28" i="2"/>
  <c r="H28" i="2"/>
  <c r="G28" i="2"/>
  <c r="F28" i="2"/>
  <c r="K27" i="2"/>
  <c r="J26" i="2"/>
  <c r="I26" i="2"/>
  <c r="H26" i="2"/>
  <c r="G26" i="2"/>
  <c r="F26" i="2"/>
  <c r="K26" i="2" s="1"/>
  <c r="K25" i="2"/>
  <c r="J25" i="2"/>
  <c r="J24" i="2"/>
  <c r="I24" i="2"/>
  <c r="H24" i="2"/>
  <c r="G24" i="2"/>
  <c r="F24" i="2"/>
  <c r="K24" i="2" s="1"/>
  <c r="K23" i="2"/>
  <c r="J23" i="2"/>
  <c r="J22" i="2"/>
  <c r="K22" i="2"/>
  <c r="K21" i="2"/>
  <c r="J21" i="2"/>
  <c r="I20" i="2"/>
  <c r="H20" i="2"/>
  <c r="H18" i="2" s="1"/>
  <c r="G20" i="2"/>
  <c r="F20" i="2"/>
  <c r="K20" i="2" s="1"/>
  <c r="K19" i="2"/>
  <c r="J19" i="2"/>
  <c r="K18" i="2"/>
  <c r="I16" i="2"/>
  <c r="H16" i="2"/>
  <c r="G16" i="2"/>
  <c r="F16" i="2"/>
  <c r="K15" i="2"/>
  <c r="J15" i="2"/>
  <c r="I14" i="2"/>
  <c r="H14" i="2"/>
  <c r="G14" i="2"/>
  <c r="F14" i="2"/>
  <c r="K13" i="2"/>
  <c r="J13" i="2"/>
  <c r="I12" i="2"/>
  <c r="J12" i="2" s="1"/>
  <c r="H12" i="2"/>
  <c r="G12" i="2"/>
  <c r="F12" i="2"/>
  <c r="K12" i="2" s="1"/>
  <c r="K11" i="2"/>
  <c r="J11" i="2"/>
  <c r="I10" i="2"/>
  <c r="J10" i="2" s="1"/>
  <c r="H10" i="2"/>
  <c r="G10" i="2"/>
  <c r="F10" i="2"/>
  <c r="K10" i="2" s="1"/>
  <c r="K9" i="2"/>
  <c r="J9" i="2"/>
  <c r="I8" i="2"/>
  <c r="H8" i="2"/>
  <c r="G8" i="2"/>
  <c r="F8" i="2"/>
  <c r="K8" i="2" s="1"/>
  <c r="K7" i="2"/>
  <c r="J7" i="2"/>
  <c r="J6" i="2"/>
  <c r="I6" i="2"/>
  <c r="H6" i="2"/>
  <c r="G6" i="2"/>
  <c r="F6" i="2"/>
  <c r="J18" i="2" l="1"/>
  <c r="J80" i="2"/>
  <c r="J78" i="2"/>
  <c r="F75" i="2"/>
  <c r="K73" i="2"/>
  <c r="J73" i="2"/>
  <c r="K61" i="2"/>
  <c r="F58" i="2"/>
  <c r="J59" i="2"/>
  <c r="K59" i="2"/>
  <c r="K45" i="2"/>
  <c r="G30" i="2"/>
  <c r="J20" i="2"/>
  <c r="K14" i="2"/>
  <c r="J14" i="2"/>
  <c r="J8" i="2"/>
  <c r="G85" i="2"/>
  <c r="H85" i="2"/>
  <c r="J44" i="2"/>
  <c r="J58" i="2"/>
  <c r="F33" i="2"/>
  <c r="F30" i="2" s="1"/>
  <c r="F85" i="2" s="1"/>
  <c r="J33" i="2"/>
  <c r="K44" i="2"/>
  <c r="I47" i="2"/>
  <c r="K58" i="2"/>
  <c r="I75" i="2"/>
  <c r="K78" i="2"/>
  <c r="K80" i="2"/>
  <c r="I30" i="2"/>
  <c r="K31" i="2"/>
  <c r="K6" i="2"/>
  <c r="J48" i="2"/>
  <c r="J76" i="2"/>
  <c r="K30" i="2" l="1"/>
  <c r="J30" i="2"/>
  <c r="K47" i="2"/>
  <c r="J47" i="2"/>
  <c r="K33" i="2"/>
  <c r="K75" i="2"/>
  <c r="J75" i="2"/>
  <c r="I85" i="2" l="1"/>
  <c r="K5" i="2"/>
  <c r="J5" i="2"/>
  <c r="J85" i="2" l="1"/>
  <c r="K85" i="2"/>
</calcChain>
</file>

<file path=xl/sharedStrings.xml><?xml version="1.0" encoding="utf-8"?>
<sst xmlns="http://schemas.openxmlformats.org/spreadsheetml/2006/main" count="178" uniqueCount="91">
  <si>
    <t>(в рублях)</t>
  </si>
  <si>
    <t>Наименование</t>
  </si>
  <si>
    <t>МП</t>
  </si>
  <si>
    <t>ППМП</t>
  </si>
  <si>
    <t>ОМ</t>
  </si>
  <si>
    <t>ГРБС</t>
  </si>
  <si>
    <t>Процент исполнения к уточненной бюджетной росписи</t>
  </si>
  <si>
    <t>51</t>
  </si>
  <si>
    <t>0</t>
  </si>
  <si>
    <t>Администрация Клетнянского района</t>
  </si>
  <si>
    <t>851</t>
  </si>
  <si>
    <t xml:space="preserve">Повышение защиты населения и территории Клетнянского района от чрезвычайных ситуаций природного и техногенного характера </t>
  </si>
  <si>
    <t>13</t>
  </si>
  <si>
    <t>Повышение качества и доступности предоставления муниципальных услуг в Клетнянском районе</t>
  </si>
  <si>
    <t>Предупреждение и ликвидация заразных и иных болезней</t>
  </si>
  <si>
    <t>Обеспечение реализации отдельных государственных полномочий Брянской области, включая переданные на муниципальный уровень полномочия</t>
  </si>
  <si>
    <t>Обеспечение устойчивой работы и развития автотранспортного комплекса</t>
  </si>
  <si>
    <t>Обеспечение свободы творчества и прав граждан на участие в культурной жизни, на равный доступ к культурным ценностям</t>
  </si>
  <si>
    <t>Укрепление общественной безопасности, вовлечение в эту деятельность государственных и муниципальных органов, общественных формирований и населения</t>
  </si>
  <si>
    <t>Развитие физической культуры и спорта на территории Клетнянского района</t>
  </si>
  <si>
    <t>Защита прав и законных интересов несовершеннолетних, лиц из числа детей-сирот и детей, оставшихся без попечения родителей</t>
  </si>
  <si>
    <t>Осуществление муниципальной поддержки молодых семей в улучшении жилищных условий</t>
  </si>
  <si>
    <t>Реализация муниципальной политики в сфере образования на территории Клетнянского района</t>
  </si>
  <si>
    <t>Управление по делам образования, демографии, молодежной политике, ФК и массовому спорту</t>
  </si>
  <si>
    <t>Реализация мер государственной поддержки работников образования</t>
  </si>
  <si>
    <t>21</t>
  </si>
  <si>
    <t>Создание условий эффективной самореализации молодежи</t>
  </si>
  <si>
    <t>Проведение оздоровительной кампании детей и молодежи</t>
  </si>
  <si>
    <t>Финансовое управление администрации Клетнянского района</t>
  </si>
  <si>
    <t xml:space="preserve">Непрограммная деятельность </t>
  </si>
  <si>
    <t>00</t>
  </si>
  <si>
    <t>Клетнянский районный Совет народных депутатов</t>
  </si>
  <si>
    <t>Контрольно-счетная палата Клетнянского муниципального района</t>
  </si>
  <si>
    <t>Всего расходов</t>
  </si>
  <si>
    <t>В.Н.Кортелева</t>
  </si>
  <si>
    <t>Исп.И.В.Курашина</t>
  </si>
  <si>
    <t>тел.9 18 31</t>
  </si>
  <si>
    <t>Повышение эффективности и безопасности функционирования автомобильных дорог общего пользования местного значения</t>
  </si>
  <si>
    <t xml:space="preserve">Обеспечние реализации полномочий Клетнянского муниципального района </t>
  </si>
  <si>
    <t>Подпрограмма "Культура Клетнянского района"</t>
  </si>
  <si>
    <t xml:space="preserve">Подпрограмма "Комплексные меры противодействия злоупотреблению наркотиками и их незаконному обороту" </t>
  </si>
  <si>
    <t>Подпрограмма "Развитие молодежной политики, физической культуры и спорта Клетнянского района"</t>
  </si>
  <si>
    <t xml:space="preserve">Подпрограмма "Социальная политика Клетнянского района" </t>
  </si>
  <si>
    <t xml:space="preserve">Развитие системы образования Клетнянского муниципального  района </t>
  </si>
  <si>
    <t xml:space="preserve">Подпрограмма "Обеспечение жильем молодых семей  Клетнянского района" </t>
  </si>
  <si>
    <t>F5</t>
  </si>
  <si>
    <t>Региональный проект "Чистая вода (Брянская область)"</t>
  </si>
  <si>
    <t>Повышение доступности и качества предоставления дополнительного образования детей</t>
  </si>
  <si>
    <t>А2</t>
  </si>
  <si>
    <t>Региональный проект "Творческие люди (Брянская область)"</t>
  </si>
  <si>
    <t>Заместитель главы администрации - начальник финансового управления администрации Клетнянского района</t>
  </si>
  <si>
    <t>Управление муниципальными финансами Клетнянского муниципального района</t>
  </si>
  <si>
    <t>Утверждено на 2022 год</t>
  </si>
  <si>
    <t>Уточненная бюджетная роспись                            на 2022 год</t>
  </si>
  <si>
    <t>Темп роста 2022 к соответствующему периоду 2021, %</t>
  </si>
  <si>
    <t xml:space="preserve">Обеспечение эффективной деятельности главы и аппарата исполнительно-распорядительного органа муниципального образования </t>
  </si>
  <si>
    <t>01</t>
  </si>
  <si>
    <t>Обеспечение эффективного управления муниципальным имуществом</t>
  </si>
  <si>
    <t>02</t>
  </si>
  <si>
    <t>03</t>
  </si>
  <si>
    <t>04</t>
  </si>
  <si>
    <t>05</t>
  </si>
  <si>
    <t>06</t>
  </si>
  <si>
    <t>07</t>
  </si>
  <si>
    <t>08</t>
  </si>
  <si>
    <t>Содействие реформированию жилищно-коммунального хозяйства; создание благоприятных условий проживания граждан</t>
  </si>
  <si>
    <t>09</t>
  </si>
  <si>
    <t>Реализация мер государственной поддержки работников культуры</t>
  </si>
  <si>
    <t>14</t>
  </si>
  <si>
    <t>Региональный проект "Культурная среда (Брянская область)"</t>
  </si>
  <si>
    <t>А1</t>
  </si>
  <si>
    <t>16</t>
  </si>
  <si>
    <t>20</t>
  </si>
  <si>
    <t>Осуществление мер по улучшению положения отдельных категорий граждан</t>
  </si>
  <si>
    <t>17</t>
  </si>
  <si>
    <t>18</t>
  </si>
  <si>
    <t>19</t>
  </si>
  <si>
    <t>Подпрограмма "Обеспечение жильем тренеров, тренеров-преподавателей муниципальных учреждений физической культуры и спорта Клетнянского района"</t>
  </si>
  <si>
    <t>Формирование системы управления кадровым потенциалом в сфере физической культуры и спорта с учетом структуры муниципальной потребности в тренерских кадрах, их оптимального размещения и эффективного использования, достижение полноты укомплектованности учреждений физической культуры и спорта тренерами, тренерами-преподавателями</t>
  </si>
  <si>
    <t>Повышение доступности и качества предоставления дошкольного, общего и дополнительного образования детей</t>
  </si>
  <si>
    <t>Развитие кадрового потенциала сферы образования</t>
  </si>
  <si>
    <t>Реализация мероприятий по усовершенствованию инфраструктуры сферы образования</t>
  </si>
  <si>
    <t>Защита прав и законных интересов детей, в том числе детей-сирот и детей, оставшихся без попечения родителей</t>
  </si>
  <si>
    <t>Обеспечение долгосрочной устойчивости бюджета Клетнянского муниципального района и повышение эффективности управления муниципальными финансами</t>
  </si>
  <si>
    <t xml:space="preserve">Выравнивание бюджетной обеспеченности, поддержка мер по обеспечению сбалансированности местных бюджетов </t>
  </si>
  <si>
    <t>Кассовое исполнение                             за 1 полугодие            2021 года</t>
  </si>
  <si>
    <t>Кассовое исполнение                             за 1 плоугодие             2022 года</t>
  </si>
  <si>
    <t>Сведения об исполнении бюджета Клетнянского муниципального района Брянской области по муниципальным программам и непрограммным направлениям деятельности за 1 полугодие 2022 года в сравнении с соответствующим периодом прошлого года</t>
  </si>
  <si>
    <t>Обеспечение сохранности и использования объектов культурного наследия, популяризация объектов культурного наследия</t>
  </si>
  <si>
    <t>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</si>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</sst>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 Cyr"/>
      <family val="2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 Cyr"/>
      <family val="2"/>
    </font>
    <font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 wrapText="1"/>
    </xf>
    <xf numFmtId="0" fontId="4" fillId="0" borderId="0">
      <alignment horizontal="right"/>
    </xf>
    <xf numFmtId="49" fontId="4" fillId="0" borderId="2">
      <alignment horizontal="left" vertical="top" wrapText="1"/>
    </xf>
    <xf numFmtId="4" fontId="4" fillId="2" borderId="2">
      <alignment horizontal="right" vertical="top" shrinkToFit="1"/>
    </xf>
  </cellStyleXfs>
  <cellXfs count="54">
    <xf numFmtId="0" fontId="0" fillId="0" borderId="0" xfId="0"/>
    <xf numFmtId="0" fontId="9" fillId="0" borderId="3" xfId="0" applyFont="1" applyFill="1" applyBorder="1" applyAlignment="1">
      <alignment horizontal="left" vertical="top" wrapText="1"/>
    </xf>
    <xf numFmtId="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9" fillId="0" borderId="3" xfId="0" applyFont="1" applyFill="1" applyBorder="1" applyAlignment="1">
      <alignment vertical="top" wrapText="1"/>
    </xf>
    <xf numFmtId="49" fontId="9" fillId="0" borderId="3" xfId="0" applyNumberFormat="1" applyFont="1" applyFill="1" applyBorder="1" applyAlignment="1">
      <alignment horizontal="center" vertical="top"/>
    </xf>
    <xf numFmtId="49" fontId="9" fillId="0" borderId="3" xfId="0" applyNumberFormat="1" applyFont="1" applyFill="1" applyBorder="1" applyAlignment="1">
      <alignment horizontal="center" vertical="top" wrapText="1"/>
    </xf>
    <xf numFmtId="164" fontId="5" fillId="0" borderId="3" xfId="4" applyNumberFormat="1" applyFont="1" applyFill="1" applyBorder="1" applyAlignment="1" applyProtection="1">
      <alignment horizontal="center" vertical="top" shrinkToFit="1"/>
      <protection locked="0"/>
    </xf>
    <xf numFmtId="0" fontId="10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/>
    </xf>
    <xf numFmtId="0" fontId="5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49" fontId="10" fillId="0" borderId="3" xfId="0" applyNumberFormat="1" applyFont="1" applyFill="1" applyBorder="1" applyAlignment="1">
      <alignment horizontal="center" vertical="top" wrapText="1"/>
    </xf>
    <xf numFmtId="164" fontId="2" fillId="0" borderId="3" xfId="4" applyNumberFormat="1" applyFont="1" applyFill="1" applyBorder="1" applyAlignment="1" applyProtection="1">
      <alignment horizontal="center" vertical="top" shrinkToFit="1"/>
      <protection locked="0"/>
    </xf>
    <xf numFmtId="4" fontId="2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10" fillId="0" borderId="3" xfId="0" applyFont="1" applyFill="1" applyBorder="1" applyAlignment="1">
      <alignment vertical="top" wrapText="1"/>
    </xf>
    <xf numFmtId="0" fontId="3" fillId="0" borderId="0" xfId="0" applyFont="1" applyFill="1" applyAlignment="1">
      <alignment vertical="top"/>
    </xf>
    <xf numFmtId="4" fontId="3" fillId="0" borderId="3" xfId="0" applyNumberFormat="1" applyFont="1" applyFill="1" applyBorder="1" applyAlignment="1">
      <alignment vertical="top"/>
    </xf>
    <xf numFmtId="4" fontId="8" fillId="0" borderId="3" xfId="0" applyNumberFormat="1" applyFont="1" applyFill="1" applyBorder="1" applyAlignment="1">
      <alignment vertical="top"/>
    </xf>
    <xf numFmtId="4" fontId="0" fillId="0" borderId="0" xfId="0" applyNumberFormat="1" applyFill="1"/>
    <xf numFmtId="4" fontId="3" fillId="0" borderId="0" xfId="0" applyNumberFormat="1" applyFont="1" applyFill="1" applyAlignment="1">
      <alignment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vertical="top"/>
    </xf>
    <xf numFmtId="49" fontId="2" fillId="0" borderId="3" xfId="3" applyNumberFormat="1" applyFont="1" applyBorder="1" applyAlignment="1" applyProtection="1">
      <alignment horizontal="left" vertical="top" wrapText="1"/>
      <protection locked="0"/>
    </xf>
    <xf numFmtId="49" fontId="2" fillId="0" borderId="3" xfId="3" applyNumberFormat="1" applyFont="1" applyBorder="1" applyAlignment="1" applyProtection="1">
      <alignment horizontal="center" vertical="top" wrapText="1"/>
      <protection locked="0"/>
    </xf>
    <xf numFmtId="4" fontId="12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5" fillId="0" borderId="3" xfId="3" applyNumberFormat="1" applyFont="1" applyBorder="1" applyAlignment="1" applyProtection="1">
      <alignment horizontal="left" vertical="top" wrapText="1"/>
      <protection locked="0"/>
    </xf>
    <xf numFmtId="49" fontId="5" fillId="0" borderId="3" xfId="3" applyNumberFormat="1" applyFont="1" applyBorder="1" applyAlignment="1" applyProtection="1">
      <alignment horizontal="center" vertical="top" wrapText="1"/>
      <protection locked="0"/>
    </xf>
    <xf numFmtId="0" fontId="9" fillId="0" borderId="4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/>
    </xf>
    <xf numFmtId="4" fontId="3" fillId="0" borderId="3" xfId="0" applyNumberFormat="1" applyFont="1" applyBorder="1" applyAlignment="1">
      <alignment vertical="top"/>
    </xf>
    <xf numFmtId="49" fontId="10" fillId="0" borderId="3" xfId="0" applyNumberFormat="1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vertical="top"/>
    </xf>
    <xf numFmtId="4" fontId="8" fillId="0" borderId="3" xfId="0" applyNumberFormat="1" applyFont="1" applyBorder="1" applyAlignment="1">
      <alignment vertical="top"/>
    </xf>
    <xf numFmtId="49" fontId="9" fillId="0" borderId="3" xfId="0" applyNumberFormat="1" applyFont="1" applyFill="1" applyBorder="1" applyAlignment="1">
      <alignment vertical="top"/>
    </xf>
    <xf numFmtId="0" fontId="8" fillId="0" borderId="3" xfId="0" applyFont="1" applyBorder="1" applyAlignment="1">
      <alignment vertical="top"/>
    </xf>
    <xf numFmtId="49" fontId="8" fillId="0" borderId="3" xfId="0" applyNumberFormat="1" applyFont="1" applyBorder="1" applyAlignment="1">
      <alignment horizontal="center" vertical="top"/>
    </xf>
    <xf numFmtId="0" fontId="11" fillId="0" borderId="0" xfId="0" applyFont="1" applyAlignment="1">
      <alignment wrapText="1"/>
    </xf>
    <xf numFmtId="49" fontId="11" fillId="0" borderId="0" xfId="0" applyNumberFormat="1" applyFont="1"/>
    <xf numFmtId="0" fontId="11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/>
    <xf numFmtId="49" fontId="0" fillId="0" borderId="0" xfId="0" applyNumberFormat="1"/>
    <xf numFmtId="4" fontId="0" fillId="0" borderId="0" xfId="0" applyNumberFormat="1"/>
    <xf numFmtId="49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164" fontId="5" fillId="0" borderId="3" xfId="4" applyNumberFormat="1" applyFont="1" applyFill="1" applyBorder="1" applyAlignment="1" applyProtection="1">
      <alignment horizontal="right" vertical="top" shrinkToFit="1"/>
      <protection locked="0"/>
    </xf>
    <xf numFmtId="0" fontId="6" fillId="0" borderId="3" xfId="0" applyFont="1" applyFill="1" applyBorder="1" applyAlignment="1">
      <alignment horizontal="center" vertical="top" wrapText="1"/>
    </xf>
    <xf numFmtId="0" fontId="2" fillId="0" borderId="0" xfId="1" applyNumberFormat="1" applyFont="1" applyBorder="1" applyAlignment="1" applyProtection="1">
      <alignment horizontal="center" vertical="top" wrapText="1"/>
      <protection locked="0"/>
    </xf>
    <xf numFmtId="0" fontId="5" fillId="0" borderId="1" xfId="2" applyNumberFormat="1" applyFont="1" applyBorder="1" applyAlignment="1" applyProtection="1">
      <alignment horizontal="right" vertical="top"/>
      <protection locked="0"/>
    </xf>
    <xf numFmtId="0" fontId="6" fillId="3" borderId="3" xfId="0" applyFont="1" applyFill="1" applyBorder="1" applyAlignment="1">
      <alignment horizontal="center" vertical="top" wrapText="1"/>
    </xf>
    <xf numFmtId="49" fontId="6" fillId="3" borderId="3" xfId="0" applyNumberFormat="1" applyFont="1" applyFill="1" applyBorder="1" applyAlignment="1">
      <alignment horizontal="center" vertical="top" wrapText="1"/>
    </xf>
  </cellXfs>
  <cellStyles count="5">
    <cellStyle name="xl24" xfId="1"/>
    <cellStyle name="xl27" xfId="2"/>
    <cellStyle name="xl38" xfId="3"/>
    <cellStyle name="xl39" xfId="4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workbookViewId="0">
      <selection sqref="A1:K1"/>
    </sheetView>
  </sheetViews>
  <sheetFormatPr defaultRowHeight="15" x14ac:dyDescent="0.25"/>
  <cols>
    <col min="1" max="1" width="53.140625" style="20" customWidth="1"/>
    <col min="2" max="2" width="5" style="45" customWidth="1"/>
    <col min="3" max="3" width="3.85546875" style="45" customWidth="1"/>
    <col min="4" max="5" width="5" style="45" customWidth="1"/>
    <col min="6" max="7" width="16" style="20" customWidth="1"/>
    <col min="8" max="8" width="16" style="15" customWidth="1"/>
    <col min="9" max="9" width="16" style="20" customWidth="1"/>
    <col min="10" max="10" width="9.42578125" style="41" customWidth="1"/>
    <col min="11" max="11" width="9.5703125" style="41" customWidth="1"/>
    <col min="12" max="12" width="10.42578125" style="20" bestFit="1" customWidth="1"/>
    <col min="13" max="13" width="13.140625" style="20" customWidth="1"/>
    <col min="14" max="16384" width="9.140625" style="20"/>
  </cols>
  <sheetData>
    <row r="1" spans="1:13" ht="33.75" customHeight="1" x14ac:dyDescent="0.25">
      <c r="A1" s="50" t="s">
        <v>87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x14ac:dyDescent="0.25">
      <c r="A2" s="51" t="s">
        <v>0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3" s="21" customFormat="1" ht="12" customHeight="1" x14ac:dyDescent="0.25">
      <c r="A3" s="52" t="s">
        <v>1</v>
      </c>
      <c r="B3" s="53" t="s">
        <v>2</v>
      </c>
      <c r="C3" s="53" t="s">
        <v>3</v>
      </c>
      <c r="D3" s="53" t="s">
        <v>4</v>
      </c>
      <c r="E3" s="53" t="s">
        <v>5</v>
      </c>
      <c r="F3" s="49" t="s">
        <v>85</v>
      </c>
      <c r="G3" s="52" t="s">
        <v>52</v>
      </c>
      <c r="H3" s="49" t="s">
        <v>53</v>
      </c>
      <c r="I3" s="49" t="s">
        <v>86</v>
      </c>
      <c r="J3" s="49" t="s">
        <v>6</v>
      </c>
      <c r="K3" s="49" t="s">
        <v>54</v>
      </c>
    </row>
    <row r="4" spans="1:13" s="21" customFormat="1" ht="61.5" customHeight="1" x14ac:dyDescent="0.25">
      <c r="A4" s="52"/>
      <c r="B4" s="53"/>
      <c r="C4" s="53"/>
      <c r="D4" s="53"/>
      <c r="E4" s="53"/>
      <c r="F4" s="49"/>
      <c r="G4" s="52"/>
      <c r="H4" s="49"/>
      <c r="I4" s="49"/>
      <c r="J4" s="49"/>
      <c r="K4" s="49"/>
      <c r="M4" s="22"/>
    </row>
    <row r="5" spans="1:13" s="26" customFormat="1" ht="29.25" customHeight="1" x14ac:dyDescent="0.25">
      <c r="A5" s="23" t="s">
        <v>38</v>
      </c>
      <c r="B5" s="24" t="s">
        <v>7</v>
      </c>
      <c r="C5" s="24"/>
      <c r="D5" s="24"/>
      <c r="E5" s="24"/>
      <c r="F5" s="13">
        <f>F6+F8+F10+F12+F14+F16+F18+F20+F22+F24+F26+F28+F30+F35+F41+F44+F47+F52+F55</f>
        <v>47178970.440000005</v>
      </c>
      <c r="G5" s="13">
        <f t="shared" ref="G5:I5" si="0">G6+G8+G10+G12+G14+G16+G18+G20+G22+G24+G26+G28+G30+G35+G41+G44+G47+G52+G55</f>
        <v>121591530.20999999</v>
      </c>
      <c r="H5" s="13">
        <f t="shared" si="0"/>
        <v>118809410.42</v>
      </c>
      <c r="I5" s="13">
        <f t="shared" si="0"/>
        <v>56654837.709999993</v>
      </c>
      <c r="J5" s="12">
        <f>I5/H5*100</f>
        <v>47.685480055595747</v>
      </c>
      <c r="K5" s="12">
        <f>I5/F5*100</f>
        <v>120.08493865301904</v>
      </c>
      <c r="L5" s="25"/>
    </row>
    <row r="6" spans="1:13" ht="45.75" customHeight="1" x14ac:dyDescent="0.25">
      <c r="A6" s="27" t="s">
        <v>55</v>
      </c>
      <c r="B6" s="28" t="s">
        <v>7</v>
      </c>
      <c r="C6" s="28" t="s">
        <v>8</v>
      </c>
      <c r="D6" s="28" t="s">
        <v>56</v>
      </c>
      <c r="E6" s="28"/>
      <c r="F6" s="2">
        <f>F7</f>
        <v>10824369.57</v>
      </c>
      <c r="G6" s="2">
        <f>G7</f>
        <v>25934215</v>
      </c>
      <c r="H6" s="2">
        <f>H7</f>
        <v>25934215</v>
      </c>
      <c r="I6" s="2">
        <f>I7</f>
        <v>10605328.550000001</v>
      </c>
      <c r="J6" s="6">
        <f t="shared" ref="J6:J66" si="1">I6/H6*100</f>
        <v>40.893192834253902</v>
      </c>
      <c r="K6" s="6">
        <f t="shared" ref="K6:K66" si="2">I6/F6*100</f>
        <v>97.976408523531219</v>
      </c>
      <c r="L6" s="25"/>
    </row>
    <row r="7" spans="1:13" ht="15.75" customHeight="1" x14ac:dyDescent="0.25">
      <c r="A7" s="27" t="s">
        <v>9</v>
      </c>
      <c r="B7" s="28" t="s">
        <v>7</v>
      </c>
      <c r="C7" s="28" t="s">
        <v>8</v>
      </c>
      <c r="D7" s="28" t="s">
        <v>56</v>
      </c>
      <c r="E7" s="28" t="s">
        <v>10</v>
      </c>
      <c r="F7" s="2">
        <v>10824369.57</v>
      </c>
      <c r="G7" s="2">
        <v>25934215</v>
      </c>
      <c r="H7" s="2">
        <v>25934215</v>
      </c>
      <c r="I7" s="2">
        <v>10605328.550000001</v>
      </c>
      <c r="J7" s="6">
        <f t="shared" si="1"/>
        <v>40.893192834253902</v>
      </c>
      <c r="K7" s="6">
        <f t="shared" si="2"/>
        <v>97.976408523531219</v>
      </c>
      <c r="L7" s="25"/>
    </row>
    <row r="8" spans="1:13" ht="33.75" customHeight="1" x14ac:dyDescent="0.25">
      <c r="A8" s="1" t="s">
        <v>57</v>
      </c>
      <c r="B8" s="28" t="s">
        <v>7</v>
      </c>
      <c r="C8" s="28" t="s">
        <v>8</v>
      </c>
      <c r="D8" s="28" t="s">
        <v>58</v>
      </c>
      <c r="E8" s="28"/>
      <c r="F8" s="2">
        <f t="shared" ref="F8:I8" si="3">F9</f>
        <v>136819.4</v>
      </c>
      <c r="G8" s="2">
        <f>G9</f>
        <v>985103</v>
      </c>
      <c r="H8" s="2">
        <f>H9</f>
        <v>985103</v>
      </c>
      <c r="I8" s="2">
        <f t="shared" si="3"/>
        <v>478650.3</v>
      </c>
      <c r="J8" s="6">
        <f t="shared" si="1"/>
        <v>48.588858220916997</v>
      </c>
      <c r="K8" s="6">
        <f t="shared" si="2"/>
        <v>349.84095822668422</v>
      </c>
      <c r="L8" s="25"/>
    </row>
    <row r="9" spans="1:13" ht="16.5" customHeight="1" x14ac:dyDescent="0.25">
      <c r="A9" s="27" t="s">
        <v>9</v>
      </c>
      <c r="B9" s="28" t="s">
        <v>7</v>
      </c>
      <c r="C9" s="28" t="s">
        <v>8</v>
      </c>
      <c r="D9" s="28" t="s">
        <v>58</v>
      </c>
      <c r="E9" s="28" t="s">
        <v>10</v>
      </c>
      <c r="F9" s="2">
        <v>136819.4</v>
      </c>
      <c r="G9" s="2">
        <v>985103</v>
      </c>
      <c r="H9" s="2">
        <v>985103</v>
      </c>
      <c r="I9" s="2">
        <v>478650.3</v>
      </c>
      <c r="J9" s="6">
        <f t="shared" si="1"/>
        <v>48.588858220916997</v>
      </c>
      <c r="K9" s="6">
        <f t="shared" si="2"/>
        <v>349.84095822668422</v>
      </c>
      <c r="L9" s="25"/>
    </row>
    <row r="10" spans="1:13" ht="30.75" customHeight="1" x14ac:dyDescent="0.25">
      <c r="A10" s="29" t="s">
        <v>13</v>
      </c>
      <c r="B10" s="30">
        <v>51</v>
      </c>
      <c r="C10" s="30">
        <v>0</v>
      </c>
      <c r="D10" s="30" t="s">
        <v>59</v>
      </c>
      <c r="E10" s="30"/>
      <c r="F10" s="31">
        <f t="shared" ref="F10:I10" si="4">F11</f>
        <v>1534100</v>
      </c>
      <c r="G10" s="31">
        <f>G11</f>
        <v>3019900</v>
      </c>
      <c r="H10" s="16">
        <f>H11</f>
        <v>3019900</v>
      </c>
      <c r="I10" s="31">
        <f t="shared" si="4"/>
        <v>1534100</v>
      </c>
      <c r="J10" s="6">
        <f t="shared" si="1"/>
        <v>50.799695354150799</v>
      </c>
      <c r="K10" s="6">
        <f t="shared" si="2"/>
        <v>100</v>
      </c>
      <c r="L10" s="25"/>
    </row>
    <row r="11" spans="1:13" ht="16.5" customHeight="1" x14ac:dyDescent="0.25">
      <c r="A11" s="27" t="s">
        <v>9</v>
      </c>
      <c r="B11" s="30">
        <v>51</v>
      </c>
      <c r="C11" s="30">
        <v>0</v>
      </c>
      <c r="D11" s="30" t="s">
        <v>59</v>
      </c>
      <c r="E11" s="30">
        <v>851</v>
      </c>
      <c r="F11" s="2">
        <v>1534100</v>
      </c>
      <c r="G11" s="2">
        <v>3019900</v>
      </c>
      <c r="H11" s="2">
        <v>3019900</v>
      </c>
      <c r="I11" s="2">
        <v>1534100</v>
      </c>
      <c r="J11" s="6">
        <f t="shared" si="1"/>
        <v>50.799695354150799</v>
      </c>
      <c r="K11" s="6">
        <f t="shared" si="2"/>
        <v>100</v>
      </c>
      <c r="L11" s="25"/>
    </row>
    <row r="12" spans="1:13" ht="30.75" customHeight="1" x14ac:dyDescent="0.25">
      <c r="A12" s="29" t="s">
        <v>15</v>
      </c>
      <c r="B12" s="30">
        <v>51</v>
      </c>
      <c r="C12" s="30">
        <v>0</v>
      </c>
      <c r="D12" s="30" t="s">
        <v>60</v>
      </c>
      <c r="E12" s="30"/>
      <c r="F12" s="31">
        <f t="shared" ref="F12:I12" si="5">F13</f>
        <v>880723.29</v>
      </c>
      <c r="G12" s="31">
        <f>G13</f>
        <v>1953519.4</v>
      </c>
      <c r="H12" s="16">
        <f>H13</f>
        <v>1953519.4</v>
      </c>
      <c r="I12" s="31">
        <f t="shared" si="5"/>
        <v>1002552.2</v>
      </c>
      <c r="J12" s="6">
        <f t="shared" si="1"/>
        <v>51.320309386228772</v>
      </c>
      <c r="K12" s="6">
        <f t="shared" si="2"/>
        <v>113.83282483650454</v>
      </c>
      <c r="L12" s="25"/>
    </row>
    <row r="13" spans="1:13" ht="16.5" customHeight="1" x14ac:dyDescent="0.25">
      <c r="A13" s="27" t="s">
        <v>9</v>
      </c>
      <c r="B13" s="30">
        <v>51</v>
      </c>
      <c r="C13" s="30">
        <v>0</v>
      </c>
      <c r="D13" s="30" t="s">
        <v>60</v>
      </c>
      <c r="E13" s="30">
        <v>851</v>
      </c>
      <c r="F13" s="2">
        <v>880723.29</v>
      </c>
      <c r="G13" s="2">
        <v>1953519.4</v>
      </c>
      <c r="H13" s="2">
        <v>1953519.4</v>
      </c>
      <c r="I13" s="2">
        <v>1002552.2</v>
      </c>
      <c r="J13" s="6">
        <f t="shared" si="1"/>
        <v>51.320309386228772</v>
      </c>
      <c r="K13" s="6">
        <f t="shared" si="2"/>
        <v>113.83282483650454</v>
      </c>
      <c r="L13" s="25"/>
    </row>
    <row r="14" spans="1:13" ht="45.75" customHeight="1" x14ac:dyDescent="0.25">
      <c r="A14" s="29" t="s">
        <v>11</v>
      </c>
      <c r="B14" s="28" t="s">
        <v>7</v>
      </c>
      <c r="C14" s="28" t="s">
        <v>8</v>
      </c>
      <c r="D14" s="28" t="s">
        <v>61</v>
      </c>
      <c r="E14" s="28"/>
      <c r="F14" s="2">
        <f>F15</f>
        <v>1327926.53</v>
      </c>
      <c r="G14" s="2">
        <f>G15</f>
        <v>3466328.28</v>
      </c>
      <c r="H14" s="2">
        <f>H15</f>
        <v>3466328.28</v>
      </c>
      <c r="I14" s="2">
        <f>I15</f>
        <v>1431203.48</v>
      </c>
      <c r="J14" s="6">
        <f t="shared" si="1"/>
        <v>41.288746027251641</v>
      </c>
      <c r="K14" s="6">
        <f t="shared" si="2"/>
        <v>107.77730903531237</v>
      </c>
      <c r="L14" s="25"/>
    </row>
    <row r="15" spans="1:13" ht="16.5" customHeight="1" x14ac:dyDescent="0.25">
      <c r="A15" s="27" t="s">
        <v>9</v>
      </c>
      <c r="B15" s="28" t="s">
        <v>7</v>
      </c>
      <c r="C15" s="28" t="s">
        <v>8</v>
      </c>
      <c r="D15" s="28" t="s">
        <v>61</v>
      </c>
      <c r="E15" s="28" t="s">
        <v>10</v>
      </c>
      <c r="F15" s="2">
        <v>1327926.53</v>
      </c>
      <c r="G15" s="2">
        <v>3466328.28</v>
      </c>
      <c r="H15" s="2">
        <v>3466328.28</v>
      </c>
      <c r="I15" s="2">
        <v>1431203.48</v>
      </c>
      <c r="J15" s="6">
        <f t="shared" si="1"/>
        <v>41.288746027251641</v>
      </c>
      <c r="K15" s="6">
        <f t="shared" si="2"/>
        <v>107.77730903531237</v>
      </c>
      <c r="L15" s="25"/>
    </row>
    <row r="16" spans="1:13" ht="17.25" customHeight="1" x14ac:dyDescent="0.25">
      <c r="A16" s="29" t="s">
        <v>14</v>
      </c>
      <c r="B16" s="30">
        <v>51</v>
      </c>
      <c r="C16" s="30">
        <v>0</v>
      </c>
      <c r="D16" s="30" t="s">
        <v>62</v>
      </c>
      <c r="E16" s="30"/>
      <c r="F16" s="31">
        <f t="shared" ref="F16:I16" si="6">F17</f>
        <v>0</v>
      </c>
      <c r="G16" s="31">
        <f>G17</f>
        <v>124200.34</v>
      </c>
      <c r="H16" s="16">
        <f>H17</f>
        <v>242711.89</v>
      </c>
      <c r="I16" s="31">
        <f t="shared" si="6"/>
        <v>0</v>
      </c>
      <c r="J16" s="6"/>
      <c r="K16" s="6"/>
      <c r="L16" s="25"/>
    </row>
    <row r="17" spans="1:12" ht="15" customHeight="1" x14ac:dyDescent="0.25">
      <c r="A17" s="27" t="s">
        <v>9</v>
      </c>
      <c r="B17" s="30">
        <v>51</v>
      </c>
      <c r="C17" s="30">
        <v>0</v>
      </c>
      <c r="D17" s="30" t="s">
        <v>62</v>
      </c>
      <c r="E17" s="30">
        <v>851</v>
      </c>
      <c r="F17" s="2"/>
      <c r="G17" s="2">
        <v>124200.34</v>
      </c>
      <c r="H17" s="2">
        <v>242711.89</v>
      </c>
      <c r="I17" s="2"/>
      <c r="J17" s="6"/>
      <c r="K17" s="6"/>
      <c r="L17" s="25"/>
    </row>
    <row r="18" spans="1:12" ht="30" customHeight="1" x14ac:dyDescent="0.25">
      <c r="A18" s="29" t="s">
        <v>16</v>
      </c>
      <c r="B18" s="30">
        <v>51</v>
      </c>
      <c r="C18" s="30">
        <v>0</v>
      </c>
      <c r="D18" s="30" t="s">
        <v>63</v>
      </c>
      <c r="E18" s="30"/>
      <c r="F18" s="31">
        <f>F19</f>
        <v>949698.72</v>
      </c>
      <c r="G18" s="31">
        <f t="shared" ref="G18:I18" si="7">G19</f>
        <v>3200000</v>
      </c>
      <c r="H18" s="16">
        <f t="shared" si="7"/>
        <v>3200000</v>
      </c>
      <c r="I18" s="31">
        <f t="shared" si="7"/>
        <v>1328156.8</v>
      </c>
      <c r="J18" s="6">
        <f t="shared" si="1"/>
        <v>41.504899999999999</v>
      </c>
      <c r="K18" s="6">
        <f t="shared" si="2"/>
        <v>139.85033063959486</v>
      </c>
      <c r="L18" s="25"/>
    </row>
    <row r="19" spans="1:12" ht="15" customHeight="1" x14ac:dyDescent="0.25">
      <c r="A19" s="27" t="s">
        <v>9</v>
      </c>
      <c r="B19" s="30">
        <v>51</v>
      </c>
      <c r="C19" s="30">
        <v>0</v>
      </c>
      <c r="D19" s="30" t="s">
        <v>63</v>
      </c>
      <c r="E19" s="30">
        <v>851</v>
      </c>
      <c r="F19" s="31">
        <v>949698.72</v>
      </c>
      <c r="G19" s="31">
        <v>3200000</v>
      </c>
      <c r="H19" s="16">
        <v>3200000</v>
      </c>
      <c r="I19" s="31">
        <v>1328156.8</v>
      </c>
      <c r="J19" s="6">
        <f t="shared" si="1"/>
        <v>41.504899999999999</v>
      </c>
      <c r="K19" s="6">
        <f t="shared" si="2"/>
        <v>139.85033063959486</v>
      </c>
      <c r="L19" s="25"/>
    </row>
    <row r="20" spans="1:12" ht="47.25" customHeight="1" x14ac:dyDescent="0.25">
      <c r="A20" s="29" t="s">
        <v>37</v>
      </c>
      <c r="B20" s="30">
        <v>51</v>
      </c>
      <c r="C20" s="30">
        <v>0</v>
      </c>
      <c r="D20" s="30" t="s">
        <v>64</v>
      </c>
      <c r="E20" s="30"/>
      <c r="F20" s="31">
        <f>F21</f>
        <v>1612495.22</v>
      </c>
      <c r="G20" s="31">
        <f>G21</f>
        <v>8915388.4299999997</v>
      </c>
      <c r="H20" s="16">
        <f>H21</f>
        <v>8915388.4299999997</v>
      </c>
      <c r="I20" s="31">
        <f>I21</f>
        <v>2508140.1800000002</v>
      </c>
      <c r="J20" s="6">
        <f t="shared" si="1"/>
        <v>28.132707842096792</v>
      </c>
      <c r="K20" s="6">
        <f t="shared" si="2"/>
        <v>155.54403813984641</v>
      </c>
      <c r="L20" s="25"/>
    </row>
    <row r="21" spans="1:12" ht="15" customHeight="1" x14ac:dyDescent="0.25">
      <c r="A21" s="27" t="s">
        <v>9</v>
      </c>
      <c r="B21" s="30">
        <v>51</v>
      </c>
      <c r="C21" s="30">
        <v>0</v>
      </c>
      <c r="D21" s="30" t="s">
        <v>64</v>
      </c>
      <c r="E21" s="30">
        <v>851</v>
      </c>
      <c r="F21" s="2">
        <v>1612495.22</v>
      </c>
      <c r="G21" s="2">
        <v>8915388.4299999997</v>
      </c>
      <c r="H21" s="2">
        <v>8915388.4299999997</v>
      </c>
      <c r="I21" s="2">
        <v>2508140.1800000002</v>
      </c>
      <c r="J21" s="6">
        <f t="shared" si="1"/>
        <v>28.132707842096792</v>
      </c>
      <c r="K21" s="6">
        <f t="shared" si="2"/>
        <v>155.54403813984641</v>
      </c>
      <c r="L21" s="25"/>
    </row>
    <row r="22" spans="1:12" ht="32.25" customHeight="1" x14ac:dyDescent="0.25">
      <c r="A22" s="29" t="s">
        <v>65</v>
      </c>
      <c r="B22" s="30">
        <v>51</v>
      </c>
      <c r="C22" s="30">
        <v>0</v>
      </c>
      <c r="D22" s="30" t="s">
        <v>66</v>
      </c>
      <c r="E22" s="30"/>
      <c r="F22" s="2">
        <f>F23</f>
        <v>1194154.97</v>
      </c>
      <c r="G22" s="2">
        <f t="shared" ref="G22:I22" si="8">G23</f>
        <v>4804129</v>
      </c>
      <c r="H22" s="2">
        <f t="shared" si="8"/>
        <v>2504129</v>
      </c>
      <c r="I22" s="2">
        <f t="shared" si="8"/>
        <v>332621.75</v>
      </c>
      <c r="J22" s="6">
        <f t="shared" si="1"/>
        <v>13.282931909658007</v>
      </c>
      <c r="K22" s="6">
        <f t="shared" si="2"/>
        <v>27.854152798945353</v>
      </c>
      <c r="L22" s="25"/>
    </row>
    <row r="23" spans="1:12" ht="15" customHeight="1" x14ac:dyDescent="0.25">
      <c r="A23" s="27" t="s">
        <v>9</v>
      </c>
      <c r="B23" s="30">
        <v>51</v>
      </c>
      <c r="C23" s="30">
        <v>0</v>
      </c>
      <c r="D23" s="30" t="s">
        <v>66</v>
      </c>
      <c r="E23" s="30">
        <v>851</v>
      </c>
      <c r="F23" s="2">
        <v>1194154.97</v>
      </c>
      <c r="G23" s="2">
        <v>4804129</v>
      </c>
      <c r="H23" s="2">
        <v>2504129</v>
      </c>
      <c r="I23" s="2">
        <v>332621.75</v>
      </c>
      <c r="J23" s="6">
        <f t="shared" si="1"/>
        <v>13.282931909658007</v>
      </c>
      <c r="K23" s="6">
        <f t="shared" si="2"/>
        <v>27.854152798945353</v>
      </c>
      <c r="L23" s="25"/>
    </row>
    <row r="24" spans="1:12" ht="30.75" customHeight="1" x14ac:dyDescent="0.25">
      <c r="A24" s="27" t="s">
        <v>47</v>
      </c>
      <c r="B24" s="30">
        <v>51</v>
      </c>
      <c r="C24" s="30">
        <v>0</v>
      </c>
      <c r="D24" s="30">
        <v>11</v>
      </c>
      <c r="E24" s="30"/>
      <c r="F24" s="2">
        <f t="shared" ref="F24:I24" si="9">F25</f>
        <v>3209558</v>
      </c>
      <c r="G24" s="2">
        <f t="shared" si="9"/>
        <v>7168570</v>
      </c>
      <c r="H24" s="2">
        <f t="shared" si="9"/>
        <v>7168570</v>
      </c>
      <c r="I24" s="2">
        <f t="shared" si="9"/>
        <v>4005827</v>
      </c>
      <c r="J24" s="6">
        <f t="shared" si="1"/>
        <v>55.880419665288898</v>
      </c>
      <c r="K24" s="6">
        <f t="shared" si="2"/>
        <v>124.80930396023378</v>
      </c>
      <c r="L24" s="25"/>
    </row>
    <row r="25" spans="1:12" ht="15" customHeight="1" x14ac:dyDescent="0.25">
      <c r="A25" s="27" t="s">
        <v>9</v>
      </c>
      <c r="B25" s="30">
        <v>51</v>
      </c>
      <c r="C25" s="30">
        <v>0</v>
      </c>
      <c r="D25" s="30">
        <v>11</v>
      </c>
      <c r="E25" s="30">
        <v>851</v>
      </c>
      <c r="F25" s="2">
        <v>3209558</v>
      </c>
      <c r="G25" s="2">
        <v>7168570</v>
      </c>
      <c r="H25" s="2">
        <v>7168570</v>
      </c>
      <c r="I25" s="2">
        <v>4005827</v>
      </c>
      <c r="J25" s="6">
        <f t="shared" si="1"/>
        <v>55.880419665288898</v>
      </c>
      <c r="K25" s="6">
        <f t="shared" si="2"/>
        <v>124.80930396023378</v>
      </c>
      <c r="L25" s="25"/>
    </row>
    <row r="26" spans="1:12" ht="29.25" customHeight="1" x14ac:dyDescent="0.25">
      <c r="A26" s="27" t="s">
        <v>24</v>
      </c>
      <c r="B26" s="30">
        <v>51</v>
      </c>
      <c r="C26" s="30">
        <v>0</v>
      </c>
      <c r="D26" s="30">
        <v>12</v>
      </c>
      <c r="E26" s="30"/>
      <c r="F26" s="2">
        <f t="shared" ref="F26:I26" si="10">F27</f>
        <v>67000</v>
      </c>
      <c r="G26" s="2">
        <f t="shared" si="10"/>
        <v>156000</v>
      </c>
      <c r="H26" s="2">
        <f t="shared" si="10"/>
        <v>156000</v>
      </c>
      <c r="I26" s="2">
        <f t="shared" si="10"/>
        <v>72000</v>
      </c>
      <c r="J26" s="6">
        <f t="shared" si="1"/>
        <v>46.153846153846153</v>
      </c>
      <c r="K26" s="6">
        <f t="shared" si="2"/>
        <v>107.46268656716418</v>
      </c>
      <c r="L26" s="25"/>
    </row>
    <row r="27" spans="1:12" ht="15" customHeight="1" x14ac:dyDescent="0.25">
      <c r="A27" s="27" t="s">
        <v>9</v>
      </c>
      <c r="B27" s="30">
        <v>51</v>
      </c>
      <c r="C27" s="30">
        <v>0</v>
      </c>
      <c r="D27" s="30">
        <v>12</v>
      </c>
      <c r="E27" s="30">
        <v>851</v>
      </c>
      <c r="F27" s="2">
        <v>67000</v>
      </c>
      <c r="G27" s="2">
        <v>156000</v>
      </c>
      <c r="H27" s="2">
        <v>156000</v>
      </c>
      <c r="I27" s="48">
        <v>72000</v>
      </c>
      <c r="J27" s="6">
        <f t="shared" si="1"/>
        <v>46.153846153846153</v>
      </c>
      <c r="K27" s="6">
        <f t="shared" si="2"/>
        <v>107.46268656716418</v>
      </c>
      <c r="L27" s="25"/>
    </row>
    <row r="28" spans="1:12" ht="18" customHeight="1" x14ac:dyDescent="0.25">
      <c r="A28" s="1" t="s">
        <v>46</v>
      </c>
      <c r="B28" s="30">
        <v>51</v>
      </c>
      <c r="C28" s="30">
        <v>0</v>
      </c>
      <c r="D28" s="30" t="s">
        <v>45</v>
      </c>
      <c r="E28" s="30"/>
      <c r="F28" s="31">
        <f t="shared" ref="F28:I28" si="11">F29</f>
        <v>10321881.060000001</v>
      </c>
      <c r="G28" s="31">
        <f>G29</f>
        <v>13831044.960000001</v>
      </c>
      <c r="H28" s="16">
        <f>H29</f>
        <v>13831044.960000001</v>
      </c>
      <c r="I28" s="31">
        <f t="shared" si="11"/>
        <v>3472073.68</v>
      </c>
      <c r="J28" s="6"/>
      <c r="K28" s="6"/>
      <c r="L28" s="25"/>
    </row>
    <row r="29" spans="1:12" ht="15" customHeight="1" x14ac:dyDescent="0.25">
      <c r="A29" s="27" t="s">
        <v>9</v>
      </c>
      <c r="B29" s="30">
        <v>51</v>
      </c>
      <c r="C29" s="30">
        <v>0</v>
      </c>
      <c r="D29" s="30" t="s">
        <v>45</v>
      </c>
      <c r="E29" s="30">
        <v>851</v>
      </c>
      <c r="F29" s="2">
        <v>10321881.060000001</v>
      </c>
      <c r="G29" s="2">
        <v>13831044.960000001</v>
      </c>
      <c r="H29" s="2">
        <v>13831044.960000001</v>
      </c>
      <c r="I29" s="2">
        <v>3472073.68</v>
      </c>
      <c r="J29" s="6"/>
      <c r="K29" s="6"/>
      <c r="L29" s="25"/>
    </row>
    <row r="30" spans="1:12" ht="15.75" customHeight="1" x14ac:dyDescent="0.25">
      <c r="A30" s="1" t="s">
        <v>39</v>
      </c>
      <c r="B30" s="5">
        <v>51</v>
      </c>
      <c r="C30" s="5">
        <v>2</v>
      </c>
      <c r="D30" s="5"/>
      <c r="E30" s="30"/>
      <c r="F30" s="31">
        <f>F31+F33+F37+F39</f>
        <v>10083786.67</v>
      </c>
      <c r="G30" s="31">
        <f t="shared" ref="G30:I30" si="12">G31+G33+G37+G39</f>
        <v>29856615</v>
      </c>
      <c r="H30" s="16">
        <f t="shared" si="12"/>
        <v>29856615</v>
      </c>
      <c r="I30" s="31">
        <f t="shared" si="12"/>
        <v>16101339</v>
      </c>
      <c r="J30" s="6">
        <f t="shared" si="1"/>
        <v>53.92888309676097</v>
      </c>
      <c r="K30" s="6">
        <f t="shared" si="2"/>
        <v>159.67552197333424</v>
      </c>
      <c r="L30" s="25"/>
    </row>
    <row r="31" spans="1:12" ht="30.75" customHeight="1" x14ac:dyDescent="0.25">
      <c r="A31" s="1" t="s">
        <v>67</v>
      </c>
      <c r="B31" s="5">
        <v>51</v>
      </c>
      <c r="C31" s="5">
        <v>2</v>
      </c>
      <c r="D31" s="5" t="s">
        <v>12</v>
      </c>
      <c r="E31" s="30"/>
      <c r="F31" s="31">
        <f t="shared" ref="F31:I33" si="13">F32</f>
        <v>52200</v>
      </c>
      <c r="G31" s="31">
        <f>G32</f>
        <v>122400</v>
      </c>
      <c r="H31" s="16">
        <f>H32</f>
        <v>122400</v>
      </c>
      <c r="I31" s="31">
        <f t="shared" si="13"/>
        <v>48450</v>
      </c>
      <c r="J31" s="6">
        <f t="shared" si="1"/>
        <v>39.583333333333329</v>
      </c>
      <c r="K31" s="6">
        <f t="shared" si="2"/>
        <v>92.81609195402298</v>
      </c>
      <c r="L31" s="25"/>
    </row>
    <row r="32" spans="1:12" ht="15" customHeight="1" x14ac:dyDescent="0.25">
      <c r="A32" s="27" t="s">
        <v>9</v>
      </c>
      <c r="B32" s="30">
        <v>51</v>
      </c>
      <c r="C32" s="30">
        <v>2</v>
      </c>
      <c r="D32" s="30">
        <v>13</v>
      </c>
      <c r="E32" s="30">
        <v>851</v>
      </c>
      <c r="F32" s="2">
        <v>52200</v>
      </c>
      <c r="G32" s="2">
        <v>122400</v>
      </c>
      <c r="H32" s="2">
        <v>122400</v>
      </c>
      <c r="I32" s="2">
        <v>48450</v>
      </c>
      <c r="J32" s="6">
        <f t="shared" si="1"/>
        <v>39.583333333333329</v>
      </c>
      <c r="K32" s="6">
        <f t="shared" si="2"/>
        <v>92.81609195402298</v>
      </c>
      <c r="L32" s="25"/>
    </row>
    <row r="33" spans="1:12" ht="48" customHeight="1" x14ac:dyDescent="0.25">
      <c r="A33" s="1" t="s">
        <v>17</v>
      </c>
      <c r="B33" s="5">
        <v>51</v>
      </c>
      <c r="C33" s="5">
        <v>2</v>
      </c>
      <c r="D33" s="5" t="s">
        <v>68</v>
      </c>
      <c r="E33" s="30"/>
      <c r="F33" s="31">
        <f t="shared" si="13"/>
        <v>10031586.67</v>
      </c>
      <c r="G33" s="31">
        <f>G34</f>
        <v>23884427</v>
      </c>
      <c r="H33" s="16">
        <f>H34</f>
        <v>23884427</v>
      </c>
      <c r="I33" s="31">
        <f t="shared" si="13"/>
        <v>10752087</v>
      </c>
      <c r="J33" s="6">
        <f t="shared" si="1"/>
        <v>45.017144434739841</v>
      </c>
      <c r="K33" s="6">
        <f t="shared" si="2"/>
        <v>107.18231675308847</v>
      </c>
      <c r="L33" s="25"/>
    </row>
    <row r="34" spans="1:12" ht="15" customHeight="1" x14ac:dyDescent="0.25">
      <c r="A34" s="27" t="s">
        <v>9</v>
      </c>
      <c r="B34" s="30">
        <v>51</v>
      </c>
      <c r="C34" s="30">
        <v>2</v>
      </c>
      <c r="D34" s="30">
        <v>14</v>
      </c>
      <c r="E34" s="30">
        <v>851</v>
      </c>
      <c r="F34" s="2">
        <v>10031586.67</v>
      </c>
      <c r="G34" s="2">
        <v>23884427</v>
      </c>
      <c r="H34" s="2">
        <v>23884427</v>
      </c>
      <c r="I34" s="2">
        <v>10752087</v>
      </c>
      <c r="J34" s="6">
        <f t="shared" si="1"/>
        <v>45.017144434739841</v>
      </c>
      <c r="K34" s="6">
        <f t="shared" si="2"/>
        <v>107.18231675308847</v>
      </c>
      <c r="L34" s="25"/>
    </row>
    <row r="35" spans="1:12" ht="48" customHeight="1" x14ac:dyDescent="0.25">
      <c r="A35" s="27" t="s">
        <v>88</v>
      </c>
      <c r="B35" s="30" t="s">
        <v>7</v>
      </c>
      <c r="C35" s="30" t="s">
        <v>89</v>
      </c>
      <c r="D35" s="30" t="s">
        <v>90</v>
      </c>
      <c r="E35" s="30"/>
      <c r="F35" s="2">
        <f>F36</f>
        <v>219648</v>
      </c>
      <c r="G35" s="2">
        <f t="shared" ref="G35:I35" si="14">G36</f>
        <v>123599</v>
      </c>
      <c r="H35" s="2">
        <f t="shared" si="14"/>
        <v>123599</v>
      </c>
      <c r="I35" s="2">
        <f t="shared" si="14"/>
        <v>123599</v>
      </c>
      <c r="J35" s="6">
        <f t="shared" ref="J35:J36" si="15">I35/H35*100</f>
        <v>100</v>
      </c>
      <c r="K35" s="6">
        <f t="shared" ref="K35:K43" si="16">I35/F35*100</f>
        <v>56.271397872960371</v>
      </c>
      <c r="L35" s="25"/>
    </row>
    <row r="36" spans="1:12" ht="15" customHeight="1" x14ac:dyDescent="0.25">
      <c r="A36" s="27" t="s">
        <v>9</v>
      </c>
      <c r="B36" s="30" t="s">
        <v>7</v>
      </c>
      <c r="C36" s="30" t="s">
        <v>89</v>
      </c>
      <c r="D36" s="30" t="s">
        <v>90</v>
      </c>
      <c r="E36" s="30" t="s">
        <v>10</v>
      </c>
      <c r="F36" s="2">
        <v>219648</v>
      </c>
      <c r="G36" s="2">
        <v>123599</v>
      </c>
      <c r="H36" s="2">
        <v>123599</v>
      </c>
      <c r="I36" s="2">
        <v>123599</v>
      </c>
      <c r="J36" s="6">
        <f t="shared" si="15"/>
        <v>100</v>
      </c>
      <c r="K36" s="6">
        <f t="shared" si="16"/>
        <v>56.271397872960371</v>
      </c>
      <c r="L36" s="25"/>
    </row>
    <row r="37" spans="1:12" ht="30.75" customHeight="1" x14ac:dyDescent="0.25">
      <c r="A37" s="27" t="s">
        <v>69</v>
      </c>
      <c r="B37" s="30">
        <v>51</v>
      </c>
      <c r="C37" s="30">
        <v>2</v>
      </c>
      <c r="D37" s="30" t="s">
        <v>70</v>
      </c>
      <c r="E37" s="30"/>
      <c r="F37" s="2">
        <f t="shared" ref="F37:I39" si="17">F38</f>
        <v>0</v>
      </c>
      <c r="G37" s="2">
        <f t="shared" si="17"/>
        <v>5742330</v>
      </c>
      <c r="H37" s="2">
        <f t="shared" si="17"/>
        <v>5742330</v>
      </c>
      <c r="I37" s="2">
        <f t="shared" si="17"/>
        <v>5193344</v>
      </c>
      <c r="J37" s="6">
        <f t="shared" si="1"/>
        <v>90.439664735394871</v>
      </c>
      <c r="K37" s="6"/>
      <c r="L37" s="25"/>
    </row>
    <row r="38" spans="1:12" ht="15" customHeight="1" x14ac:dyDescent="0.25">
      <c r="A38" s="27" t="s">
        <v>9</v>
      </c>
      <c r="B38" s="30">
        <v>51</v>
      </c>
      <c r="C38" s="30">
        <v>2</v>
      </c>
      <c r="D38" s="30" t="s">
        <v>70</v>
      </c>
      <c r="E38" s="30">
        <v>851</v>
      </c>
      <c r="F38" s="2"/>
      <c r="G38" s="2">
        <v>5742330</v>
      </c>
      <c r="H38" s="2">
        <v>5742330</v>
      </c>
      <c r="I38" s="2">
        <v>5193344</v>
      </c>
      <c r="J38" s="6">
        <f t="shared" si="1"/>
        <v>90.439664735394871</v>
      </c>
      <c r="K38" s="6"/>
      <c r="L38" s="25"/>
    </row>
    <row r="39" spans="1:12" ht="30" customHeight="1" x14ac:dyDescent="0.25">
      <c r="A39" s="27" t="s">
        <v>49</v>
      </c>
      <c r="B39" s="30">
        <v>51</v>
      </c>
      <c r="C39" s="30">
        <v>2</v>
      </c>
      <c r="D39" s="30" t="s">
        <v>48</v>
      </c>
      <c r="E39" s="30"/>
      <c r="F39" s="2">
        <f t="shared" si="17"/>
        <v>0</v>
      </c>
      <c r="G39" s="2">
        <f t="shared" si="17"/>
        <v>107458</v>
      </c>
      <c r="H39" s="2">
        <f t="shared" si="17"/>
        <v>107458</v>
      </c>
      <c r="I39" s="2">
        <f t="shared" si="17"/>
        <v>107458</v>
      </c>
      <c r="J39" s="6">
        <f t="shared" si="1"/>
        <v>100</v>
      </c>
      <c r="K39" s="6"/>
      <c r="L39" s="25"/>
    </row>
    <row r="40" spans="1:12" ht="15" customHeight="1" x14ac:dyDescent="0.25">
      <c r="A40" s="27" t="s">
        <v>9</v>
      </c>
      <c r="B40" s="30">
        <v>51</v>
      </c>
      <c r="C40" s="30">
        <v>2</v>
      </c>
      <c r="D40" s="30" t="s">
        <v>48</v>
      </c>
      <c r="E40" s="30">
        <v>851</v>
      </c>
      <c r="F40" s="2"/>
      <c r="G40" s="2">
        <v>107458</v>
      </c>
      <c r="H40" s="2">
        <v>107458</v>
      </c>
      <c r="I40" s="2">
        <v>107458</v>
      </c>
      <c r="J40" s="6">
        <f t="shared" si="1"/>
        <v>100</v>
      </c>
      <c r="K40" s="6"/>
      <c r="L40" s="25"/>
    </row>
    <row r="41" spans="1:12" ht="33.75" customHeight="1" x14ac:dyDescent="0.25">
      <c r="A41" s="1" t="s">
        <v>40</v>
      </c>
      <c r="B41" s="5">
        <v>51</v>
      </c>
      <c r="C41" s="5">
        <v>3</v>
      </c>
      <c r="D41" s="4"/>
      <c r="E41" s="30"/>
      <c r="F41" s="31">
        <f t="shared" ref="F41:I42" si="18">F42</f>
        <v>0</v>
      </c>
      <c r="G41" s="31">
        <f>G42</f>
        <v>5000</v>
      </c>
      <c r="H41" s="16">
        <f>H42</f>
        <v>5000</v>
      </c>
      <c r="I41" s="31">
        <f t="shared" si="18"/>
        <v>0</v>
      </c>
      <c r="J41" s="6">
        <f t="shared" si="1"/>
        <v>0</v>
      </c>
      <c r="K41" s="6"/>
      <c r="L41" s="25"/>
    </row>
    <row r="42" spans="1:12" ht="45.75" customHeight="1" x14ac:dyDescent="0.25">
      <c r="A42" s="1" t="s">
        <v>18</v>
      </c>
      <c r="B42" s="5">
        <v>51</v>
      </c>
      <c r="C42" s="5">
        <v>3</v>
      </c>
      <c r="D42" s="4" t="s">
        <v>71</v>
      </c>
      <c r="E42" s="30"/>
      <c r="F42" s="31">
        <f t="shared" si="18"/>
        <v>0</v>
      </c>
      <c r="G42" s="31">
        <f>G43</f>
        <v>5000</v>
      </c>
      <c r="H42" s="16">
        <f>H43</f>
        <v>5000</v>
      </c>
      <c r="I42" s="31">
        <f t="shared" si="18"/>
        <v>0</v>
      </c>
      <c r="J42" s="6">
        <f t="shared" si="1"/>
        <v>0</v>
      </c>
      <c r="K42" s="6"/>
      <c r="L42" s="25"/>
    </row>
    <row r="43" spans="1:12" ht="15" customHeight="1" x14ac:dyDescent="0.25">
      <c r="A43" s="27" t="s">
        <v>9</v>
      </c>
      <c r="B43" s="30">
        <v>51</v>
      </c>
      <c r="C43" s="30">
        <v>3</v>
      </c>
      <c r="D43" s="30">
        <v>16</v>
      </c>
      <c r="E43" s="30">
        <v>851</v>
      </c>
      <c r="F43" s="2"/>
      <c r="G43" s="2">
        <v>5000</v>
      </c>
      <c r="H43" s="2">
        <v>5000</v>
      </c>
      <c r="I43" s="2"/>
      <c r="J43" s="6">
        <f t="shared" si="1"/>
        <v>0</v>
      </c>
      <c r="K43" s="6"/>
      <c r="L43" s="25"/>
    </row>
    <row r="44" spans="1:12" ht="32.25" customHeight="1" x14ac:dyDescent="0.25">
      <c r="A44" s="1" t="s">
        <v>41</v>
      </c>
      <c r="B44" s="5">
        <v>51</v>
      </c>
      <c r="C44" s="5">
        <v>4</v>
      </c>
      <c r="D44" s="5"/>
      <c r="E44" s="30"/>
      <c r="F44" s="31">
        <f>F45</f>
        <v>383078.95</v>
      </c>
      <c r="G44" s="31">
        <f t="shared" ref="G44:I44" si="19">G45</f>
        <v>788500</v>
      </c>
      <c r="H44" s="16">
        <f t="shared" si="19"/>
        <v>788500</v>
      </c>
      <c r="I44" s="31">
        <f t="shared" si="19"/>
        <v>351679.2</v>
      </c>
      <c r="J44" s="6">
        <f t="shared" si="1"/>
        <v>44.601039949270771</v>
      </c>
      <c r="K44" s="6">
        <f t="shared" si="2"/>
        <v>91.803321482425488</v>
      </c>
      <c r="L44" s="25"/>
    </row>
    <row r="45" spans="1:12" ht="30" x14ac:dyDescent="0.25">
      <c r="A45" s="1" t="s">
        <v>19</v>
      </c>
      <c r="B45" s="5">
        <v>51</v>
      </c>
      <c r="C45" s="5">
        <v>4</v>
      </c>
      <c r="D45" s="5" t="s">
        <v>72</v>
      </c>
      <c r="E45" s="30"/>
      <c r="F45" s="31">
        <f t="shared" ref="F45:I45" si="20">F46</f>
        <v>383078.95</v>
      </c>
      <c r="G45" s="31">
        <f t="shared" si="20"/>
        <v>788500</v>
      </c>
      <c r="H45" s="16">
        <f t="shared" si="20"/>
        <v>788500</v>
      </c>
      <c r="I45" s="31">
        <f t="shared" si="20"/>
        <v>351679.2</v>
      </c>
      <c r="J45" s="6">
        <f t="shared" si="1"/>
        <v>44.601039949270771</v>
      </c>
      <c r="K45" s="6">
        <f t="shared" si="2"/>
        <v>91.803321482425488</v>
      </c>
      <c r="L45" s="25"/>
    </row>
    <row r="46" spans="1:12" ht="15" customHeight="1" x14ac:dyDescent="0.25">
      <c r="A46" s="27" t="s">
        <v>9</v>
      </c>
      <c r="B46" s="30">
        <v>51</v>
      </c>
      <c r="C46" s="30">
        <v>4</v>
      </c>
      <c r="D46" s="30">
        <v>20</v>
      </c>
      <c r="E46" s="30">
        <v>851</v>
      </c>
      <c r="F46" s="2">
        <v>383078.95</v>
      </c>
      <c r="G46" s="2">
        <v>788500</v>
      </c>
      <c r="H46" s="2">
        <v>788500</v>
      </c>
      <c r="I46" s="2">
        <v>351679.2</v>
      </c>
      <c r="J46" s="6">
        <f t="shared" si="1"/>
        <v>44.601039949270771</v>
      </c>
      <c r="K46" s="6">
        <f t="shared" si="2"/>
        <v>91.803321482425488</v>
      </c>
      <c r="L46" s="25"/>
    </row>
    <row r="47" spans="1:12" ht="32.25" customHeight="1" x14ac:dyDescent="0.25">
      <c r="A47" s="1" t="s">
        <v>42</v>
      </c>
      <c r="B47" s="5">
        <v>51</v>
      </c>
      <c r="C47" s="5">
        <v>5</v>
      </c>
      <c r="D47" s="4"/>
      <c r="E47" s="30"/>
      <c r="F47" s="31">
        <f>F48+F50</f>
        <v>1531257.06</v>
      </c>
      <c r="G47" s="31">
        <f t="shared" ref="G47:I47" si="21">G48+G50</f>
        <v>12261860</v>
      </c>
      <c r="H47" s="16">
        <f t="shared" si="21"/>
        <v>13415175.66</v>
      </c>
      <c r="I47" s="31">
        <f t="shared" si="21"/>
        <v>10156268.77</v>
      </c>
      <c r="J47" s="6">
        <f t="shared" si="1"/>
        <v>75.7073110886123</v>
      </c>
      <c r="K47" s="6">
        <f t="shared" si="2"/>
        <v>663.26347386767304</v>
      </c>
      <c r="L47" s="25"/>
    </row>
    <row r="48" spans="1:12" ht="33.75" customHeight="1" x14ac:dyDescent="0.25">
      <c r="A48" s="29" t="s">
        <v>73</v>
      </c>
      <c r="B48" s="5">
        <v>51</v>
      </c>
      <c r="C48" s="5">
        <v>5</v>
      </c>
      <c r="D48" s="4" t="s">
        <v>74</v>
      </c>
      <c r="E48" s="30"/>
      <c r="F48" s="31">
        <f t="shared" ref="F48:I48" si="22">F49</f>
        <v>1531257.06</v>
      </c>
      <c r="G48" s="31">
        <f>G49</f>
        <v>3235700</v>
      </c>
      <c r="H48" s="16">
        <f>H49</f>
        <v>3235700</v>
      </c>
      <c r="I48" s="31">
        <f t="shared" si="22"/>
        <v>1496245.11</v>
      </c>
      <c r="J48" s="6">
        <f t="shared" si="1"/>
        <v>46.241774886423343</v>
      </c>
      <c r="K48" s="6">
        <f t="shared" si="2"/>
        <v>97.713515848214286</v>
      </c>
      <c r="L48" s="25"/>
    </row>
    <row r="49" spans="1:12" ht="15" customHeight="1" x14ac:dyDescent="0.25">
      <c r="A49" s="27" t="s">
        <v>9</v>
      </c>
      <c r="B49" s="30">
        <v>51</v>
      </c>
      <c r="C49" s="30">
        <v>5</v>
      </c>
      <c r="D49" s="30">
        <v>17</v>
      </c>
      <c r="E49" s="30">
        <v>851</v>
      </c>
      <c r="F49" s="2">
        <v>1531257.06</v>
      </c>
      <c r="G49" s="2">
        <v>3235700</v>
      </c>
      <c r="H49" s="2">
        <v>3235700</v>
      </c>
      <c r="I49" s="2">
        <v>1496245.11</v>
      </c>
      <c r="J49" s="6">
        <f t="shared" si="1"/>
        <v>46.241774886423343</v>
      </c>
      <c r="K49" s="6">
        <f t="shared" si="2"/>
        <v>97.713515848214286</v>
      </c>
      <c r="L49" s="25"/>
    </row>
    <row r="50" spans="1:12" ht="45.75" customHeight="1" x14ac:dyDescent="0.25">
      <c r="A50" s="1" t="s">
        <v>20</v>
      </c>
      <c r="B50" s="5">
        <v>51</v>
      </c>
      <c r="C50" s="5">
        <v>5</v>
      </c>
      <c r="D50" s="4" t="s">
        <v>75</v>
      </c>
      <c r="E50" s="5"/>
      <c r="F50" s="31">
        <f t="shared" ref="F50:I50" si="23">F51</f>
        <v>0</v>
      </c>
      <c r="G50" s="31">
        <f>G51</f>
        <v>9026160</v>
      </c>
      <c r="H50" s="16">
        <f>H51</f>
        <v>10179475.66</v>
      </c>
      <c r="I50" s="31">
        <f t="shared" si="23"/>
        <v>8660023.6600000001</v>
      </c>
      <c r="J50" s="6">
        <f t="shared" ref="J50:J57" si="24">I50/H50*100</f>
        <v>85.073376559358067</v>
      </c>
      <c r="K50" s="6"/>
      <c r="L50" s="25"/>
    </row>
    <row r="51" spans="1:12" ht="15" customHeight="1" x14ac:dyDescent="0.25">
      <c r="A51" s="1" t="s">
        <v>9</v>
      </c>
      <c r="B51" s="5">
        <v>51</v>
      </c>
      <c r="C51" s="5">
        <v>5</v>
      </c>
      <c r="D51" s="4" t="s">
        <v>75</v>
      </c>
      <c r="E51" s="5">
        <v>851</v>
      </c>
      <c r="F51" s="2"/>
      <c r="G51" s="2">
        <v>9026160</v>
      </c>
      <c r="H51" s="2">
        <v>10179475.66</v>
      </c>
      <c r="I51" s="2">
        <v>8660023.6600000001</v>
      </c>
      <c r="J51" s="6">
        <f t="shared" si="24"/>
        <v>85.073376559358067</v>
      </c>
      <c r="K51" s="6"/>
      <c r="L51" s="25"/>
    </row>
    <row r="52" spans="1:12" ht="30" customHeight="1" x14ac:dyDescent="0.25">
      <c r="A52" s="1" t="s">
        <v>44</v>
      </c>
      <c r="B52" s="5">
        <v>51</v>
      </c>
      <c r="C52" s="5">
        <v>6</v>
      </c>
      <c r="D52" s="5"/>
      <c r="E52" s="30"/>
      <c r="F52" s="31">
        <f t="shared" ref="F52:I53" si="25">F53</f>
        <v>2902473</v>
      </c>
      <c r="G52" s="31">
        <f>G53</f>
        <v>3151297.8</v>
      </c>
      <c r="H52" s="16">
        <f>H53</f>
        <v>3151297.8</v>
      </c>
      <c r="I52" s="31">
        <f t="shared" si="25"/>
        <v>3151297.8</v>
      </c>
      <c r="J52" s="6">
        <f t="shared" si="24"/>
        <v>100</v>
      </c>
      <c r="K52" s="6">
        <f t="shared" ref="K50:K57" si="26">I52/F52*100</f>
        <v>108.57285494128628</v>
      </c>
      <c r="L52" s="25"/>
    </row>
    <row r="53" spans="1:12" ht="30" customHeight="1" x14ac:dyDescent="0.25">
      <c r="A53" s="1" t="s">
        <v>21</v>
      </c>
      <c r="B53" s="5">
        <v>51</v>
      </c>
      <c r="C53" s="5">
        <v>6</v>
      </c>
      <c r="D53" s="5" t="s">
        <v>76</v>
      </c>
      <c r="E53" s="30"/>
      <c r="F53" s="31">
        <f t="shared" si="25"/>
        <v>2902473</v>
      </c>
      <c r="G53" s="31">
        <f>G54</f>
        <v>3151297.8</v>
      </c>
      <c r="H53" s="16">
        <f>H54</f>
        <v>3151297.8</v>
      </c>
      <c r="I53" s="31">
        <f t="shared" si="25"/>
        <v>3151297.8</v>
      </c>
      <c r="J53" s="6">
        <f t="shared" si="24"/>
        <v>100</v>
      </c>
      <c r="K53" s="6">
        <f t="shared" si="26"/>
        <v>108.57285494128628</v>
      </c>
      <c r="L53" s="25"/>
    </row>
    <row r="54" spans="1:12" ht="15" customHeight="1" x14ac:dyDescent="0.25">
      <c r="A54" s="27" t="s">
        <v>9</v>
      </c>
      <c r="B54" s="30">
        <v>51</v>
      </c>
      <c r="C54" s="30">
        <v>6</v>
      </c>
      <c r="D54" s="30">
        <v>19</v>
      </c>
      <c r="E54" s="30">
        <v>851</v>
      </c>
      <c r="F54" s="2">
        <v>2902473</v>
      </c>
      <c r="G54" s="2">
        <v>3151297.8</v>
      </c>
      <c r="H54" s="2">
        <v>3151297.8</v>
      </c>
      <c r="I54" s="2">
        <v>3151297.8</v>
      </c>
      <c r="J54" s="6">
        <f t="shared" si="24"/>
        <v>100</v>
      </c>
      <c r="K54" s="6">
        <f t="shared" si="26"/>
        <v>108.57285494128628</v>
      </c>
      <c r="L54" s="25"/>
    </row>
    <row r="55" spans="1:12" ht="44.25" customHeight="1" x14ac:dyDescent="0.25">
      <c r="A55" s="1" t="s">
        <v>77</v>
      </c>
      <c r="B55" s="5">
        <v>51</v>
      </c>
      <c r="C55" s="5">
        <v>7</v>
      </c>
      <c r="D55" s="5"/>
      <c r="E55" s="30"/>
      <c r="F55" s="31">
        <f t="shared" ref="F55:I56" si="27">F56</f>
        <v>0</v>
      </c>
      <c r="G55" s="31">
        <f>G56</f>
        <v>1846260</v>
      </c>
      <c r="H55" s="16">
        <f>H56</f>
        <v>92313</v>
      </c>
      <c r="I55" s="31">
        <f t="shared" si="27"/>
        <v>0</v>
      </c>
      <c r="J55" s="6">
        <f t="shared" si="24"/>
        <v>0</v>
      </c>
      <c r="K55" s="6"/>
      <c r="L55" s="25"/>
    </row>
    <row r="56" spans="1:12" ht="31.5" customHeight="1" x14ac:dyDescent="0.25">
      <c r="A56" s="1" t="s">
        <v>78</v>
      </c>
      <c r="B56" s="5">
        <v>51</v>
      </c>
      <c r="C56" s="5">
        <v>7</v>
      </c>
      <c r="D56" s="5" t="s">
        <v>25</v>
      </c>
      <c r="E56" s="30"/>
      <c r="F56" s="31">
        <f t="shared" si="27"/>
        <v>0</v>
      </c>
      <c r="G56" s="31">
        <f>G57</f>
        <v>1846260</v>
      </c>
      <c r="H56" s="16">
        <f>H57</f>
        <v>92313</v>
      </c>
      <c r="I56" s="31">
        <f t="shared" si="27"/>
        <v>0</v>
      </c>
      <c r="J56" s="6">
        <f t="shared" si="24"/>
        <v>0</v>
      </c>
      <c r="K56" s="6"/>
      <c r="L56" s="25"/>
    </row>
    <row r="57" spans="1:12" ht="15" customHeight="1" x14ac:dyDescent="0.25">
      <c r="A57" s="27" t="s">
        <v>9</v>
      </c>
      <c r="B57" s="30">
        <v>51</v>
      </c>
      <c r="C57" s="30">
        <v>7</v>
      </c>
      <c r="D57" s="30">
        <v>21</v>
      </c>
      <c r="E57" s="30">
        <v>851</v>
      </c>
      <c r="F57" s="31"/>
      <c r="G57" s="31">
        <v>1846260</v>
      </c>
      <c r="H57" s="16">
        <v>92313</v>
      </c>
      <c r="I57" s="31">
        <v>0</v>
      </c>
      <c r="J57" s="6">
        <f t="shared" si="24"/>
        <v>0</v>
      </c>
      <c r="K57" s="6"/>
      <c r="L57" s="25"/>
    </row>
    <row r="58" spans="1:12" s="26" customFormat="1" ht="28.5" x14ac:dyDescent="0.25">
      <c r="A58" s="7" t="s">
        <v>43</v>
      </c>
      <c r="B58" s="32">
        <v>52</v>
      </c>
      <c r="C58" s="32"/>
      <c r="D58" s="32"/>
      <c r="E58" s="33"/>
      <c r="F58" s="34">
        <f>F59+F61+F63+F65+F67+F71+F69+F73</f>
        <v>94527731.510000005</v>
      </c>
      <c r="G58" s="34">
        <f>G59+G61+G63+G65+G67+G71+G69+G73</f>
        <v>249355728.92999998</v>
      </c>
      <c r="H58" s="17">
        <f>H59+H61+H63+H65+H67+H71+H69+H73</f>
        <v>247034095.92999998</v>
      </c>
      <c r="I58" s="34">
        <f>I59+I61+I63+I65+I67+I71+I69+I73</f>
        <v>100917009.73</v>
      </c>
      <c r="J58" s="12">
        <f t="shared" si="1"/>
        <v>40.851449817111899</v>
      </c>
      <c r="K58" s="12">
        <f t="shared" si="2"/>
        <v>106.75915746409727</v>
      </c>
      <c r="L58" s="25"/>
    </row>
    <row r="59" spans="1:12" ht="30" x14ac:dyDescent="0.25">
      <c r="A59" s="1" t="s">
        <v>22</v>
      </c>
      <c r="B59" s="4">
        <v>52</v>
      </c>
      <c r="C59" s="4">
        <v>0</v>
      </c>
      <c r="D59" s="5" t="s">
        <v>56</v>
      </c>
      <c r="E59" s="35"/>
      <c r="F59" s="31">
        <f t="shared" ref="F59:I59" si="28">F60</f>
        <v>7729632.7599999998</v>
      </c>
      <c r="G59" s="31">
        <f t="shared" si="28"/>
        <v>19758411</v>
      </c>
      <c r="H59" s="16">
        <f t="shared" si="28"/>
        <v>19758411</v>
      </c>
      <c r="I59" s="31">
        <f t="shared" si="28"/>
        <v>8484081.7799999993</v>
      </c>
      <c r="J59" s="6">
        <f t="shared" si="1"/>
        <v>42.939089484473214</v>
      </c>
      <c r="K59" s="6">
        <f t="shared" si="2"/>
        <v>109.76047690006942</v>
      </c>
      <c r="L59" s="25"/>
    </row>
    <row r="60" spans="1:12" ht="30" x14ac:dyDescent="0.25">
      <c r="A60" s="1" t="s">
        <v>23</v>
      </c>
      <c r="B60" s="5">
        <v>52</v>
      </c>
      <c r="C60" s="5">
        <v>0</v>
      </c>
      <c r="D60" s="5" t="s">
        <v>56</v>
      </c>
      <c r="E60" s="5">
        <v>852</v>
      </c>
      <c r="F60" s="2">
        <v>7729632.7599999998</v>
      </c>
      <c r="G60" s="2">
        <v>19758411</v>
      </c>
      <c r="H60" s="2">
        <v>19758411</v>
      </c>
      <c r="I60" s="2">
        <v>8484081.7799999993</v>
      </c>
      <c r="J60" s="6">
        <f t="shared" si="1"/>
        <v>42.939089484473214</v>
      </c>
      <c r="K60" s="6">
        <f t="shared" si="2"/>
        <v>109.76047690006942</v>
      </c>
      <c r="L60" s="25"/>
    </row>
    <row r="61" spans="1:12" ht="30" x14ac:dyDescent="0.25">
      <c r="A61" s="1" t="s">
        <v>79</v>
      </c>
      <c r="B61" s="5">
        <v>52</v>
      </c>
      <c r="C61" s="5">
        <v>0</v>
      </c>
      <c r="D61" s="4" t="s">
        <v>58</v>
      </c>
      <c r="E61" s="5"/>
      <c r="F61" s="31">
        <f t="shared" ref="F61:I61" si="29">F62</f>
        <v>76659621.180000007</v>
      </c>
      <c r="G61" s="31">
        <f t="shared" si="29"/>
        <v>154741353.63999999</v>
      </c>
      <c r="H61" s="16">
        <f t="shared" si="29"/>
        <v>154915320.63999999</v>
      </c>
      <c r="I61" s="31">
        <f t="shared" si="29"/>
        <v>83201195.760000005</v>
      </c>
      <c r="J61" s="6">
        <f t="shared" si="1"/>
        <v>53.707532228750395</v>
      </c>
      <c r="K61" s="6">
        <f t="shared" si="2"/>
        <v>108.53327277034164</v>
      </c>
      <c r="L61" s="25"/>
    </row>
    <row r="62" spans="1:12" ht="30" x14ac:dyDescent="0.25">
      <c r="A62" s="1" t="s">
        <v>23</v>
      </c>
      <c r="B62" s="5">
        <v>52</v>
      </c>
      <c r="C62" s="5">
        <v>0</v>
      </c>
      <c r="D62" s="5" t="s">
        <v>58</v>
      </c>
      <c r="E62" s="5">
        <v>852</v>
      </c>
      <c r="F62" s="2">
        <v>76659621.180000007</v>
      </c>
      <c r="G62" s="2">
        <v>154741353.63999999</v>
      </c>
      <c r="H62" s="2">
        <v>154915320.63999999</v>
      </c>
      <c r="I62" s="2">
        <v>83201195.760000005</v>
      </c>
      <c r="J62" s="6">
        <f t="shared" si="1"/>
        <v>53.707532228750395</v>
      </c>
      <c r="K62" s="6">
        <f t="shared" si="2"/>
        <v>108.53327277034164</v>
      </c>
      <c r="L62" s="25"/>
    </row>
    <row r="63" spans="1:12" ht="30" x14ac:dyDescent="0.25">
      <c r="A63" s="1" t="s">
        <v>24</v>
      </c>
      <c r="B63" s="5">
        <v>52</v>
      </c>
      <c r="C63" s="5">
        <v>0</v>
      </c>
      <c r="D63" s="4" t="s">
        <v>59</v>
      </c>
      <c r="E63" s="5"/>
      <c r="F63" s="31">
        <f t="shared" ref="F63:I63" si="30">F64</f>
        <v>1867000</v>
      </c>
      <c r="G63" s="31">
        <f t="shared" si="30"/>
        <v>3784800</v>
      </c>
      <c r="H63" s="16">
        <f t="shared" si="30"/>
        <v>3784800</v>
      </c>
      <c r="I63" s="31">
        <f t="shared" si="30"/>
        <v>1829800</v>
      </c>
      <c r="J63" s="6">
        <f t="shared" si="1"/>
        <v>48.346015641513425</v>
      </c>
      <c r="K63" s="6">
        <f t="shared" si="2"/>
        <v>98.007498660953402</v>
      </c>
      <c r="L63" s="25"/>
    </row>
    <row r="64" spans="1:12" ht="30" x14ac:dyDescent="0.25">
      <c r="A64" s="1" t="s">
        <v>23</v>
      </c>
      <c r="B64" s="5">
        <v>52</v>
      </c>
      <c r="C64" s="5">
        <v>0</v>
      </c>
      <c r="D64" s="5" t="s">
        <v>59</v>
      </c>
      <c r="E64" s="5">
        <v>852</v>
      </c>
      <c r="F64" s="2">
        <v>1867000</v>
      </c>
      <c r="G64" s="2">
        <v>3784800</v>
      </c>
      <c r="H64" s="2">
        <v>3784800</v>
      </c>
      <c r="I64" s="2">
        <v>1829800</v>
      </c>
      <c r="J64" s="6">
        <f t="shared" si="1"/>
        <v>48.346015641513425</v>
      </c>
      <c r="K64" s="6">
        <f t="shared" si="2"/>
        <v>98.007498660953402</v>
      </c>
      <c r="L64" s="25"/>
    </row>
    <row r="65" spans="1:12" ht="19.5" customHeight="1" x14ac:dyDescent="0.25">
      <c r="A65" s="1" t="s">
        <v>80</v>
      </c>
      <c r="B65" s="5">
        <v>52</v>
      </c>
      <c r="C65" s="5">
        <v>0</v>
      </c>
      <c r="D65" s="4" t="s">
        <v>60</v>
      </c>
      <c r="E65" s="5"/>
      <c r="F65" s="31">
        <f t="shared" ref="F65:I65" si="31">F66</f>
        <v>4671009.05</v>
      </c>
      <c r="G65" s="31">
        <f t="shared" si="31"/>
        <v>7733880</v>
      </c>
      <c r="H65" s="16">
        <f t="shared" si="31"/>
        <v>7733880</v>
      </c>
      <c r="I65" s="31">
        <f t="shared" si="31"/>
        <v>4525298.3899999997</v>
      </c>
      <c r="J65" s="6">
        <f t="shared" si="1"/>
        <v>58.512653286578008</v>
      </c>
      <c r="K65" s="6">
        <f t="shared" si="2"/>
        <v>96.880531413228582</v>
      </c>
      <c r="L65" s="25"/>
    </row>
    <row r="66" spans="1:12" ht="30" x14ac:dyDescent="0.25">
      <c r="A66" s="1" t="s">
        <v>23</v>
      </c>
      <c r="B66" s="5">
        <v>52</v>
      </c>
      <c r="C66" s="5">
        <v>0</v>
      </c>
      <c r="D66" s="5" t="s">
        <v>60</v>
      </c>
      <c r="E66" s="5">
        <v>852</v>
      </c>
      <c r="F66" s="31">
        <v>4671009.05</v>
      </c>
      <c r="G66" s="31">
        <v>7733880</v>
      </c>
      <c r="H66" s="16">
        <v>7733880</v>
      </c>
      <c r="I66" s="31">
        <v>4525298.3899999997</v>
      </c>
      <c r="J66" s="6">
        <f t="shared" si="1"/>
        <v>58.512653286578008</v>
      </c>
      <c r="K66" s="6">
        <f t="shared" si="2"/>
        <v>96.880531413228582</v>
      </c>
      <c r="L66" s="25"/>
    </row>
    <row r="67" spans="1:12" ht="30.75" customHeight="1" x14ac:dyDescent="0.25">
      <c r="A67" s="1" t="s">
        <v>81</v>
      </c>
      <c r="B67" s="5">
        <v>52</v>
      </c>
      <c r="C67" s="5">
        <v>0</v>
      </c>
      <c r="D67" s="4" t="s">
        <v>61</v>
      </c>
      <c r="E67" s="5"/>
      <c r="F67" s="31">
        <f t="shared" ref="F67:I67" si="32">F68</f>
        <v>0</v>
      </c>
      <c r="G67" s="31">
        <f t="shared" si="32"/>
        <v>54828764.289999999</v>
      </c>
      <c r="H67" s="16">
        <f t="shared" si="32"/>
        <v>54828764.289999999</v>
      </c>
      <c r="I67" s="31">
        <f t="shared" si="32"/>
        <v>0</v>
      </c>
      <c r="J67" s="6">
        <f t="shared" ref="J67:J72" si="33">I67/H67*100</f>
        <v>0</v>
      </c>
      <c r="K67" s="6"/>
      <c r="L67" s="25"/>
    </row>
    <row r="68" spans="1:12" ht="30" x14ac:dyDescent="0.25">
      <c r="A68" s="1" t="s">
        <v>23</v>
      </c>
      <c r="B68" s="5">
        <v>52</v>
      </c>
      <c r="C68" s="5">
        <v>0</v>
      </c>
      <c r="D68" s="5" t="s">
        <v>61</v>
      </c>
      <c r="E68" s="5">
        <v>852</v>
      </c>
      <c r="F68" s="2">
        <v>0</v>
      </c>
      <c r="G68" s="2">
        <v>54828764.289999999</v>
      </c>
      <c r="H68" s="2">
        <v>54828764.289999999</v>
      </c>
      <c r="I68" s="2">
        <v>0</v>
      </c>
      <c r="J68" s="6">
        <f t="shared" si="33"/>
        <v>0</v>
      </c>
      <c r="K68" s="6"/>
      <c r="L68" s="25"/>
    </row>
    <row r="69" spans="1:12" x14ac:dyDescent="0.25">
      <c r="A69" s="9" t="s">
        <v>27</v>
      </c>
      <c r="B69" s="5">
        <v>52</v>
      </c>
      <c r="C69" s="5">
        <v>0</v>
      </c>
      <c r="D69" s="4" t="s">
        <v>62</v>
      </c>
      <c r="E69" s="5"/>
      <c r="F69" s="31">
        <f t="shared" ref="F69:I69" si="34">F70</f>
        <v>523980</v>
      </c>
      <c r="G69" s="31">
        <f t="shared" si="34"/>
        <v>523980</v>
      </c>
      <c r="H69" s="16">
        <f t="shared" si="34"/>
        <v>523980</v>
      </c>
      <c r="I69" s="31">
        <f t="shared" si="34"/>
        <v>523980</v>
      </c>
      <c r="J69" s="6">
        <f t="shared" si="33"/>
        <v>100</v>
      </c>
      <c r="K69" s="6">
        <f t="shared" ref="K67:K72" si="35">I69/F69*100</f>
        <v>100</v>
      </c>
      <c r="L69" s="25"/>
    </row>
    <row r="70" spans="1:12" ht="30" x14ac:dyDescent="0.25">
      <c r="A70" s="1" t="s">
        <v>23</v>
      </c>
      <c r="B70" s="5">
        <v>52</v>
      </c>
      <c r="C70" s="5">
        <v>0</v>
      </c>
      <c r="D70" s="5" t="s">
        <v>62</v>
      </c>
      <c r="E70" s="5">
        <v>852</v>
      </c>
      <c r="F70" s="2">
        <v>523980</v>
      </c>
      <c r="G70" s="2">
        <v>523980</v>
      </c>
      <c r="H70" s="2">
        <v>523980</v>
      </c>
      <c r="I70" s="2">
        <v>523980</v>
      </c>
      <c r="J70" s="6">
        <f t="shared" si="33"/>
        <v>100</v>
      </c>
      <c r="K70" s="6">
        <f t="shared" si="35"/>
        <v>100</v>
      </c>
      <c r="L70" s="25"/>
    </row>
    <row r="71" spans="1:12" x14ac:dyDescent="0.25">
      <c r="A71" s="1" t="s">
        <v>26</v>
      </c>
      <c r="B71" s="5">
        <v>52</v>
      </c>
      <c r="C71" s="5">
        <v>0</v>
      </c>
      <c r="D71" s="4" t="s">
        <v>63</v>
      </c>
      <c r="E71" s="5"/>
      <c r="F71" s="31">
        <f t="shared" ref="F71:I71" si="36">F72</f>
        <v>0</v>
      </c>
      <c r="G71" s="31">
        <f t="shared" si="36"/>
        <v>123400</v>
      </c>
      <c r="H71" s="16">
        <f t="shared" si="36"/>
        <v>123400</v>
      </c>
      <c r="I71" s="31">
        <f t="shared" si="36"/>
        <v>0</v>
      </c>
      <c r="J71" s="6">
        <f t="shared" si="33"/>
        <v>0</v>
      </c>
      <c r="K71" s="6"/>
      <c r="L71" s="25"/>
    </row>
    <row r="72" spans="1:12" ht="30" x14ac:dyDescent="0.25">
      <c r="A72" s="1" t="s">
        <v>23</v>
      </c>
      <c r="B72" s="5">
        <v>52</v>
      </c>
      <c r="C72" s="5">
        <v>0</v>
      </c>
      <c r="D72" s="5" t="s">
        <v>63</v>
      </c>
      <c r="E72" s="5">
        <v>852</v>
      </c>
      <c r="F72" s="2">
        <v>0</v>
      </c>
      <c r="G72" s="2">
        <v>123400</v>
      </c>
      <c r="H72" s="2">
        <v>123400</v>
      </c>
      <c r="I72" s="2">
        <v>0</v>
      </c>
      <c r="J72" s="6">
        <f t="shared" si="33"/>
        <v>0</v>
      </c>
      <c r="K72" s="6"/>
      <c r="L72" s="25"/>
    </row>
    <row r="73" spans="1:12" ht="33" customHeight="1" x14ac:dyDescent="0.25">
      <c r="A73" s="1" t="s">
        <v>82</v>
      </c>
      <c r="B73" s="5">
        <v>52</v>
      </c>
      <c r="C73" s="5">
        <v>0</v>
      </c>
      <c r="D73" s="4" t="s">
        <v>64</v>
      </c>
      <c r="E73" s="5"/>
      <c r="F73" s="31">
        <f t="shared" ref="F73:I73" si="37">F74</f>
        <v>3076488.52</v>
      </c>
      <c r="G73" s="31">
        <f t="shared" si="37"/>
        <v>7861140</v>
      </c>
      <c r="H73" s="16">
        <f t="shared" si="37"/>
        <v>5365540</v>
      </c>
      <c r="I73" s="31">
        <f t="shared" si="37"/>
        <v>2352653.7999999998</v>
      </c>
      <c r="J73" s="6">
        <f t="shared" ref="J73:J85" si="38">I73/H73*100</f>
        <v>43.847474811482158</v>
      </c>
      <c r="K73" s="6">
        <f t="shared" ref="K73:K85" si="39">I73/F73*100</f>
        <v>76.472048723913318</v>
      </c>
      <c r="L73" s="25"/>
    </row>
    <row r="74" spans="1:12" ht="30" customHeight="1" x14ac:dyDescent="0.25">
      <c r="A74" s="1" t="s">
        <v>23</v>
      </c>
      <c r="B74" s="5">
        <v>52</v>
      </c>
      <c r="C74" s="5">
        <v>0</v>
      </c>
      <c r="D74" s="5" t="s">
        <v>64</v>
      </c>
      <c r="E74" s="5">
        <v>852</v>
      </c>
      <c r="F74" s="2">
        <v>3076488.52</v>
      </c>
      <c r="G74" s="2">
        <v>7861140</v>
      </c>
      <c r="H74" s="2">
        <v>5365540</v>
      </c>
      <c r="I74" s="2">
        <v>2352653.7999999998</v>
      </c>
      <c r="J74" s="6">
        <f t="shared" si="38"/>
        <v>43.847474811482158</v>
      </c>
      <c r="K74" s="6">
        <f t="shared" si="39"/>
        <v>76.472048723913318</v>
      </c>
      <c r="L74" s="25"/>
    </row>
    <row r="75" spans="1:12" s="26" customFormat="1" ht="28.5" x14ac:dyDescent="0.25">
      <c r="A75" s="10" t="s">
        <v>51</v>
      </c>
      <c r="B75" s="11">
        <v>53</v>
      </c>
      <c r="C75" s="11"/>
      <c r="D75" s="11"/>
      <c r="E75" s="11"/>
      <c r="F75" s="34">
        <f t="shared" ref="F75:I75" si="40">F76+F78</f>
        <v>3871842.08</v>
      </c>
      <c r="G75" s="34">
        <f t="shared" si="40"/>
        <v>8901900</v>
      </c>
      <c r="H75" s="17">
        <f t="shared" si="40"/>
        <v>8901900</v>
      </c>
      <c r="I75" s="34">
        <f t="shared" si="40"/>
        <v>3943683.54</v>
      </c>
      <c r="J75" s="12">
        <f t="shared" si="38"/>
        <v>44.301593367708023</v>
      </c>
      <c r="K75" s="12">
        <f t="shared" si="39"/>
        <v>101.85548528363533</v>
      </c>
      <c r="L75" s="25"/>
    </row>
    <row r="76" spans="1:12" ht="45" x14ac:dyDescent="0.25">
      <c r="A76" s="9" t="s">
        <v>83</v>
      </c>
      <c r="B76" s="5">
        <v>53</v>
      </c>
      <c r="C76" s="5">
        <v>0</v>
      </c>
      <c r="D76" s="5" t="s">
        <v>56</v>
      </c>
      <c r="E76" s="5"/>
      <c r="F76" s="31">
        <f t="shared" ref="F76:I76" si="41">F77</f>
        <v>2613840.08</v>
      </c>
      <c r="G76" s="31">
        <f t="shared" si="41"/>
        <v>6183900</v>
      </c>
      <c r="H76" s="16">
        <f t="shared" si="41"/>
        <v>6183900</v>
      </c>
      <c r="I76" s="31">
        <f t="shared" si="41"/>
        <v>2664185.54</v>
      </c>
      <c r="J76" s="6">
        <f t="shared" si="38"/>
        <v>43.082610326816415</v>
      </c>
      <c r="K76" s="6">
        <f t="shared" si="39"/>
        <v>101.92611095013892</v>
      </c>
      <c r="L76" s="25"/>
    </row>
    <row r="77" spans="1:12" ht="20.25" customHeight="1" x14ac:dyDescent="0.25">
      <c r="A77" s="1" t="s">
        <v>28</v>
      </c>
      <c r="B77" s="5">
        <v>53</v>
      </c>
      <c r="C77" s="5">
        <v>0</v>
      </c>
      <c r="D77" s="4" t="s">
        <v>56</v>
      </c>
      <c r="E77" s="5">
        <v>853</v>
      </c>
      <c r="F77" s="2">
        <v>2613840.08</v>
      </c>
      <c r="G77" s="2">
        <v>6183900</v>
      </c>
      <c r="H77" s="2">
        <v>6183900</v>
      </c>
      <c r="I77" s="2">
        <v>2664185.54</v>
      </c>
      <c r="J77" s="6">
        <f t="shared" si="38"/>
        <v>43.082610326816415</v>
      </c>
      <c r="K77" s="6">
        <f t="shared" si="39"/>
        <v>101.92611095013892</v>
      </c>
      <c r="L77" s="25"/>
    </row>
    <row r="78" spans="1:12" ht="30" x14ac:dyDescent="0.25">
      <c r="A78" s="1" t="s">
        <v>84</v>
      </c>
      <c r="B78" s="5">
        <v>53</v>
      </c>
      <c r="C78" s="5">
        <v>0</v>
      </c>
      <c r="D78" s="5" t="s">
        <v>58</v>
      </c>
      <c r="E78" s="5"/>
      <c r="F78" s="31">
        <f t="shared" ref="F78:I78" si="42">F79</f>
        <v>1258002</v>
      </c>
      <c r="G78" s="31">
        <f t="shared" si="42"/>
        <v>2718000</v>
      </c>
      <c r="H78" s="16">
        <f t="shared" si="42"/>
        <v>2718000</v>
      </c>
      <c r="I78" s="31">
        <f t="shared" si="42"/>
        <v>1279498</v>
      </c>
      <c r="J78" s="6">
        <f t="shared" si="38"/>
        <v>47.074981604120673</v>
      </c>
      <c r="K78" s="6">
        <f t="shared" si="39"/>
        <v>101.70874132155592</v>
      </c>
      <c r="L78" s="25"/>
    </row>
    <row r="79" spans="1:12" ht="20.25" customHeight="1" x14ac:dyDescent="0.25">
      <c r="A79" s="1" t="s">
        <v>28</v>
      </c>
      <c r="B79" s="5">
        <v>53</v>
      </c>
      <c r="C79" s="5">
        <v>0</v>
      </c>
      <c r="D79" s="4" t="s">
        <v>58</v>
      </c>
      <c r="E79" s="5">
        <v>853</v>
      </c>
      <c r="F79" s="2">
        <v>1258002</v>
      </c>
      <c r="G79" s="2">
        <v>2718000</v>
      </c>
      <c r="H79" s="2">
        <v>2718000</v>
      </c>
      <c r="I79" s="2">
        <v>1279498</v>
      </c>
      <c r="J79" s="6">
        <f t="shared" si="38"/>
        <v>47.074981604120673</v>
      </c>
      <c r="K79" s="6">
        <f t="shared" si="39"/>
        <v>101.70874132155592</v>
      </c>
      <c r="L79" s="25"/>
    </row>
    <row r="80" spans="1:12" s="26" customFormat="1" x14ac:dyDescent="0.25">
      <c r="A80" s="14" t="s">
        <v>29</v>
      </c>
      <c r="B80" s="11">
        <v>70</v>
      </c>
      <c r="C80" s="5"/>
      <c r="D80" s="4"/>
      <c r="E80" s="4"/>
      <c r="F80" s="34">
        <f>F81+F82+F83+F84</f>
        <v>548338.91999999993</v>
      </c>
      <c r="G80" s="34">
        <f t="shared" ref="G80:I80" si="43">G81+G82+G83+G84</f>
        <v>2155000</v>
      </c>
      <c r="H80" s="17">
        <f t="shared" si="43"/>
        <v>2155000</v>
      </c>
      <c r="I80" s="34">
        <f t="shared" si="43"/>
        <v>585147.75</v>
      </c>
      <c r="J80" s="12">
        <f t="shared" si="38"/>
        <v>27.153027842227377</v>
      </c>
      <c r="K80" s="12">
        <f t="shared" si="39"/>
        <v>106.71278814204909</v>
      </c>
      <c r="L80" s="25"/>
    </row>
    <row r="81" spans="1:12" x14ac:dyDescent="0.25">
      <c r="A81" s="8" t="s">
        <v>9</v>
      </c>
      <c r="B81" s="5">
        <v>70</v>
      </c>
      <c r="C81" s="5">
        <v>0</v>
      </c>
      <c r="D81" s="4" t="s">
        <v>30</v>
      </c>
      <c r="E81" s="4">
        <v>851</v>
      </c>
      <c r="F81" s="2">
        <v>30000</v>
      </c>
      <c r="G81" s="2">
        <v>20000</v>
      </c>
      <c r="H81" s="2">
        <v>80000</v>
      </c>
      <c r="I81" s="2">
        <v>80000</v>
      </c>
      <c r="J81" s="6">
        <f t="shared" si="38"/>
        <v>100</v>
      </c>
      <c r="K81" s="6">
        <f t="shared" si="39"/>
        <v>266.66666666666663</v>
      </c>
      <c r="L81" s="25"/>
    </row>
    <row r="82" spans="1:12" ht="32.25" customHeight="1" x14ac:dyDescent="0.25">
      <c r="A82" s="1" t="s">
        <v>28</v>
      </c>
      <c r="B82" s="5">
        <v>70</v>
      </c>
      <c r="C82" s="5">
        <v>0</v>
      </c>
      <c r="D82" s="4" t="s">
        <v>30</v>
      </c>
      <c r="E82" s="4">
        <v>853</v>
      </c>
      <c r="F82" s="2">
        <v>0</v>
      </c>
      <c r="G82" s="2">
        <v>980000</v>
      </c>
      <c r="H82" s="2">
        <v>920000</v>
      </c>
      <c r="I82" s="2">
        <v>0</v>
      </c>
      <c r="J82" s="6"/>
      <c r="K82" s="6"/>
      <c r="L82" s="25"/>
    </row>
    <row r="83" spans="1:12" ht="14.25" customHeight="1" x14ac:dyDescent="0.25">
      <c r="A83" s="8" t="s">
        <v>31</v>
      </c>
      <c r="B83" s="4">
        <v>70</v>
      </c>
      <c r="C83" s="4">
        <v>0</v>
      </c>
      <c r="D83" s="4" t="s">
        <v>30</v>
      </c>
      <c r="E83" s="4">
        <v>854</v>
      </c>
      <c r="F83" s="2">
        <v>140667.38</v>
      </c>
      <c r="G83" s="2">
        <v>387800</v>
      </c>
      <c r="H83" s="2">
        <v>387800</v>
      </c>
      <c r="I83" s="2">
        <v>180087.52</v>
      </c>
      <c r="J83" s="6">
        <f t="shared" si="38"/>
        <v>46.43824651882413</v>
      </c>
      <c r="K83" s="6">
        <f t="shared" si="39"/>
        <v>128.02365409805739</v>
      </c>
      <c r="L83" s="25"/>
    </row>
    <row r="84" spans="1:12" ht="32.25" customHeight="1" x14ac:dyDescent="0.25">
      <c r="A84" s="3" t="s">
        <v>32</v>
      </c>
      <c r="B84" s="5">
        <v>70</v>
      </c>
      <c r="C84" s="5">
        <v>0</v>
      </c>
      <c r="D84" s="4" t="s">
        <v>30</v>
      </c>
      <c r="E84" s="5">
        <v>857</v>
      </c>
      <c r="F84" s="2">
        <v>377671.54</v>
      </c>
      <c r="G84" s="2">
        <v>767200</v>
      </c>
      <c r="H84" s="2">
        <v>767200</v>
      </c>
      <c r="I84" s="2">
        <v>325060.23</v>
      </c>
      <c r="J84" s="6">
        <f t="shared" si="38"/>
        <v>42.369685870698639</v>
      </c>
      <c r="K84" s="6">
        <f t="shared" si="39"/>
        <v>86.069559278943814</v>
      </c>
    </row>
    <row r="85" spans="1:12" s="26" customFormat="1" ht="21" customHeight="1" x14ac:dyDescent="0.25">
      <c r="A85" s="36" t="s">
        <v>33</v>
      </c>
      <c r="B85" s="37"/>
      <c r="C85" s="37"/>
      <c r="D85" s="37"/>
      <c r="E85" s="37"/>
      <c r="F85" s="34">
        <f>F5+F58+F75+F80</f>
        <v>146126882.95000002</v>
      </c>
      <c r="G85" s="34">
        <f>G5+G58+G75+G80</f>
        <v>382004159.13999999</v>
      </c>
      <c r="H85" s="17">
        <f>H5+H58+H75+H80</f>
        <v>376900406.34999996</v>
      </c>
      <c r="I85" s="34">
        <f>I5+I58+I75+I80</f>
        <v>162100678.72999999</v>
      </c>
      <c r="J85" s="12">
        <f t="shared" si="38"/>
        <v>43.008889350856492</v>
      </c>
      <c r="K85" s="12">
        <f t="shared" si="39"/>
        <v>110.93145590840099</v>
      </c>
    </row>
    <row r="87" spans="1:12" ht="47.25" x14ac:dyDescent="0.25">
      <c r="A87" s="38" t="s">
        <v>50</v>
      </c>
      <c r="B87" s="39"/>
      <c r="C87" s="39"/>
      <c r="D87" s="39"/>
      <c r="E87" s="39"/>
      <c r="I87" s="40" t="s">
        <v>34</v>
      </c>
    </row>
    <row r="88" spans="1:12" x14ac:dyDescent="0.25">
      <c r="A88" s="42"/>
      <c r="B88" s="43"/>
      <c r="C88" s="43"/>
      <c r="D88" s="43"/>
      <c r="E88" s="43"/>
      <c r="F88"/>
      <c r="G88"/>
    </row>
    <row r="89" spans="1:12" x14ac:dyDescent="0.25">
      <c r="A89" s="42" t="s">
        <v>35</v>
      </c>
      <c r="B89" s="43"/>
      <c r="C89" s="43"/>
      <c r="D89" s="43"/>
      <c r="E89" s="43"/>
      <c r="F89"/>
      <c r="G89"/>
    </row>
    <row r="90" spans="1:12" x14ac:dyDescent="0.25">
      <c r="A90" s="42" t="s">
        <v>36</v>
      </c>
      <c r="B90" s="43"/>
      <c r="C90" s="43"/>
      <c r="D90" s="43"/>
      <c r="E90" s="43"/>
      <c r="F90"/>
      <c r="G90" s="44"/>
      <c r="H90" s="18"/>
      <c r="I90" s="44"/>
    </row>
    <row r="91" spans="1:12" x14ac:dyDescent="0.25">
      <c r="F91" s="46"/>
      <c r="G91" s="46"/>
      <c r="H91" s="19"/>
      <c r="I91" s="46"/>
    </row>
    <row r="93" spans="1:12" ht="15.75" x14ac:dyDescent="0.25">
      <c r="F93" s="40"/>
      <c r="H93" s="19"/>
      <c r="I93" s="46"/>
    </row>
    <row r="94" spans="1:12" x14ac:dyDescent="0.25">
      <c r="F94" s="46"/>
      <c r="G94" s="46"/>
      <c r="H94" s="19"/>
      <c r="I94" s="46"/>
    </row>
    <row r="95" spans="1:12" x14ac:dyDescent="0.25">
      <c r="B95" s="47"/>
      <c r="C95" s="47"/>
      <c r="D95" s="47"/>
      <c r="E95" s="47"/>
      <c r="G95" s="46"/>
      <c r="H95" s="19"/>
      <c r="I95" s="46"/>
      <c r="J95" s="20"/>
      <c r="K95" s="20"/>
    </row>
  </sheetData>
  <mergeCells count="13">
    <mergeCell ref="I3:I4"/>
    <mergeCell ref="J3:J4"/>
    <mergeCell ref="K3:K4"/>
    <mergeCell ref="A1:K1"/>
    <mergeCell ref="A2:K2"/>
    <mergeCell ref="A3:A4"/>
    <mergeCell ref="B3:B4"/>
    <mergeCell ref="C3:C4"/>
    <mergeCell ref="D3:D4"/>
    <mergeCell ref="E3:E4"/>
    <mergeCell ref="F3:F4"/>
    <mergeCell ref="G3:G4"/>
    <mergeCell ref="H3:H4"/>
  </mergeCells>
  <pageMargins left="0" right="0" top="0.74803149606299213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ПС</vt:lpstr>
      <vt:lpstr>ПС!Заголовки_для_печати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2022-07-28T14:15:23Z</dcterms:modified>
</cp:coreProperties>
</file>