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Titles" localSheetId="0">Лист1!$2:$2</definedName>
  </definedNames>
  <calcPr calcId="145621"/>
</workbook>
</file>

<file path=xl/calcChain.xml><?xml version="1.0" encoding="utf-8"?>
<calcChain xmlns="http://schemas.openxmlformats.org/spreadsheetml/2006/main">
  <c r="H45" i="1" l="1"/>
  <c r="I45" i="1"/>
  <c r="J45" i="1"/>
  <c r="H23" i="1" l="1"/>
  <c r="I23" i="1"/>
  <c r="I24" i="1"/>
  <c r="H6" i="1"/>
  <c r="I6" i="1"/>
  <c r="F6" i="1"/>
  <c r="H43" i="1" l="1"/>
  <c r="I43" i="1"/>
  <c r="D20" i="1"/>
  <c r="F23" i="1"/>
  <c r="G3" i="1" l="1"/>
  <c r="J3" i="1"/>
  <c r="K3" i="1"/>
  <c r="E20" i="1" l="1"/>
  <c r="J34" i="1" l="1"/>
  <c r="K42" i="1"/>
  <c r="K39" i="1"/>
  <c r="K34" i="1"/>
  <c r="K31" i="1"/>
  <c r="K25" i="1"/>
  <c r="K20" i="1"/>
  <c r="K15" i="1"/>
  <c r="K45" i="1" s="1"/>
  <c r="K13" i="1"/>
  <c r="K11" i="1"/>
  <c r="J42" i="1"/>
  <c r="J39" i="1"/>
  <c r="J31" i="1"/>
  <c r="J25" i="1"/>
  <c r="J20" i="1"/>
  <c r="J15" i="1"/>
  <c r="J13" i="1"/>
  <c r="J11" i="1"/>
  <c r="G20" i="1"/>
  <c r="F9" i="1"/>
  <c r="F8" i="1"/>
  <c r="I8" i="1"/>
  <c r="H8" i="1" l="1"/>
  <c r="F28" i="1"/>
  <c r="H26" i="1" l="1"/>
  <c r="I26" i="1"/>
  <c r="G11" i="1"/>
  <c r="I12" i="1"/>
  <c r="H12" i="1"/>
  <c r="G42" i="1" l="1"/>
  <c r="G39" i="1"/>
  <c r="G34" i="1"/>
  <c r="G31" i="1"/>
  <c r="G25" i="1"/>
  <c r="G15" i="1"/>
  <c r="G13" i="1"/>
  <c r="E42" i="1"/>
  <c r="D42" i="1"/>
  <c r="D39" i="1"/>
  <c r="E34" i="1"/>
  <c r="D34" i="1"/>
  <c r="E31" i="1"/>
  <c r="D31" i="1"/>
  <c r="E25" i="1"/>
  <c r="D25" i="1"/>
  <c r="E15" i="1"/>
  <c r="D15" i="1"/>
  <c r="E13" i="1"/>
  <c r="D13" i="1"/>
  <c r="E11" i="1"/>
  <c r="D11" i="1"/>
  <c r="E3" i="1"/>
  <c r="D3" i="1"/>
  <c r="I10" i="1"/>
  <c r="F16" i="1"/>
  <c r="F18" i="1"/>
  <c r="F26" i="1"/>
  <c r="I27" i="1"/>
  <c r="I32" i="1"/>
  <c r="I44" i="1"/>
  <c r="H44" i="1"/>
  <c r="F44" i="1"/>
  <c r="F43" i="1"/>
  <c r="I41" i="1"/>
  <c r="H41" i="1"/>
  <c r="F41" i="1"/>
  <c r="I40" i="1"/>
  <c r="H40" i="1"/>
  <c r="F40" i="1"/>
  <c r="I38" i="1"/>
  <c r="H38" i="1"/>
  <c r="F38" i="1"/>
  <c r="I37" i="1"/>
  <c r="H37" i="1"/>
  <c r="F37" i="1"/>
  <c r="F36" i="1"/>
  <c r="I35" i="1"/>
  <c r="H35" i="1"/>
  <c r="F35" i="1"/>
  <c r="I33" i="1"/>
  <c r="H33" i="1"/>
  <c r="F33" i="1"/>
  <c r="H32" i="1"/>
  <c r="I30" i="1"/>
  <c r="H30" i="1"/>
  <c r="F30" i="1"/>
  <c r="I29" i="1"/>
  <c r="H29" i="1"/>
  <c r="F29" i="1"/>
  <c r="I28" i="1"/>
  <c r="H27" i="1"/>
  <c r="I22" i="1"/>
  <c r="H22" i="1"/>
  <c r="F22" i="1"/>
  <c r="I21" i="1"/>
  <c r="H21" i="1"/>
  <c r="F21" i="1"/>
  <c r="F19" i="1"/>
  <c r="H18" i="1"/>
  <c r="I17" i="1"/>
  <c r="H17" i="1"/>
  <c r="F17" i="1"/>
  <c r="H16" i="1"/>
  <c r="I14" i="1"/>
  <c r="H14" i="1"/>
  <c r="F14" i="1"/>
  <c r="F12" i="1"/>
  <c r="H10" i="1"/>
  <c r="I7" i="1"/>
  <c r="H7" i="1"/>
  <c r="F7" i="1"/>
  <c r="I5" i="1"/>
  <c r="H5" i="1"/>
  <c r="F5" i="1"/>
  <c r="I4" i="1"/>
  <c r="H4" i="1"/>
  <c r="F4" i="1"/>
  <c r="G45" i="1" l="1"/>
  <c r="E45" i="1"/>
  <c r="D45" i="1"/>
  <c r="I15" i="1"/>
  <c r="H20" i="1"/>
  <c r="H11" i="1"/>
  <c r="H15" i="1"/>
  <c r="F25" i="1"/>
  <c r="I11" i="1"/>
  <c r="I25" i="1"/>
  <c r="I31" i="1"/>
  <c r="F20" i="1"/>
  <c r="H31" i="1"/>
  <c r="F39" i="1"/>
  <c r="I34" i="1"/>
  <c r="I20" i="1"/>
  <c r="I39" i="1"/>
  <c r="H42" i="1"/>
  <c r="F34" i="1"/>
  <c r="F31" i="1"/>
  <c r="H25" i="1"/>
  <c r="F15" i="1"/>
  <c r="H34" i="1"/>
  <c r="H13" i="1"/>
  <c r="I3" i="1"/>
  <c r="I13" i="1"/>
  <c r="I42" i="1"/>
  <c r="F42" i="1"/>
  <c r="H39" i="1"/>
  <c r="F11" i="1"/>
  <c r="F13" i="1"/>
  <c r="F3" i="1"/>
  <c r="H3" i="1"/>
  <c r="F32" i="1"/>
  <c r="I18" i="1"/>
  <c r="I16" i="1"/>
  <c r="F27" i="1"/>
  <c r="F10" i="1"/>
  <c r="F45" i="1" l="1"/>
</calcChain>
</file>

<file path=xl/sharedStrings.xml><?xml version="1.0" encoding="utf-8"?>
<sst xmlns="http://schemas.openxmlformats.org/spreadsheetml/2006/main" count="141" uniqueCount="70">
  <si>
    <t>Наименование</t>
  </si>
  <si>
    <t>Рз</t>
  </si>
  <si>
    <t>Пр</t>
  </si>
  <si>
    <t>Темп к отчетному году</t>
  </si>
  <si>
    <t>Темп к ожидаемой оценке исполнения</t>
  </si>
  <si>
    <t>Общегосударственные вопросы</t>
  </si>
  <si>
    <t>01</t>
  </si>
  <si>
    <t/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</si>
  <si>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</si>
  <si>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</si>
  <si>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</si>
  <si>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</si>
  <si>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</si>
  <si>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</si>
  <si>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</si>
  <si>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</si>
  <si>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</si>
  <si>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07</t>
  </si>
  <si>
    <t>Резервные фонды</t>
  </si>
  <si>
    <t>11</t>
  </si>
  <si>
    <t>-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</si>
  <si>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</si>
  <si>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</si>
  <si>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</si>
  <si>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</si>
  <si>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</si>
  <si>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09</t>
  </si>
  <si>
    <t>10</t>
  </si>
  <si>
    <t>14</t>
  </si>
  <si>
    <t>Национальная экономика</t>
  </si>
  <si>
    <t>Сельское хозяйство и рыболовство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</si>
  <si>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</si>
  <si>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</si>
  <si>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</si>
  <si>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</si>
  <si>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</si>
  <si>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</si>
  <si>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</si>
  <si>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</si>
  <si>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</si>
  <si>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</si>
  <si>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</si>
  <si>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</si>
  <si>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</si>
  <si>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</si>
  <si>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</si>
  <si>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</si>
  <si>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</si>
  <si>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</si>
  <si>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</si>
  <si>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</si>
  <si>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</si>
  <si>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</si>
  <si>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</si>
  <si>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</si>
  <si>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</si>
  <si>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</si>
  <si>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</si>
  <si>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</si>
  <si>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ИТОГО:</t>
  </si>
  <si>
    <t>Обеспечение проведения выборов и референдумов</t>
  </si>
  <si>
    <t>2022 год (план)</t>
  </si>
  <si>
    <t>Благоустройство</t>
  </si>
  <si>
    <t>Другие вопросы в области жилищно-коммунального хозяйства</t>
  </si>
  <si>
    <t>2023 год (план)</t>
  </si>
  <si>
    <t>Защита населения и территории от чрезвычайных ситуаций природного и техногенного характера, пожарная безопасность</t>
  </si>
  <si>
    <t>2020 год (кассовое исполнение)</t>
  </si>
  <si>
    <t>2021 год (оценка исполнения)</t>
  </si>
  <si>
    <t>2024 год (план)</t>
  </si>
  <si>
    <t>Сведения о расходах бюджета Клетнянского муниципального района Брянской области по разделам и подразделам классификации расходов бюджета Клетнянского муниципального района Брянской области на 2022 год и на плановый период 2023 и 2024 годов в сравнении с ожидаемым исполнением за 2021 год и отчетом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</si>
</sst>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164" fontId="2" fillId="0" borderId="2" xfId="0" applyNumberFormat="1" applyFont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 wrapText="1"/>
    </xf>
    <xf numFmtId="164" fontId="5" fillId="0" borderId="2" xfId="0" applyNumberFormat="1" applyFont="1" applyFill="1" applyBorder="1" applyAlignment="1">
      <alignment horizontal="center" vertical="top" wrapText="1"/>
    </xf>
    <xf numFmtId="165" fontId="2" fillId="0" borderId="2" xfId="1" applyNumberFormat="1" applyFont="1" applyFill="1" applyBorder="1" applyAlignment="1">
      <alignment horizontal="center" vertical="top"/>
    </xf>
    <xf numFmtId="165" fontId="2" fillId="0" borderId="2" xfId="1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/>
    </xf>
    <xf numFmtId="165" fontId="3" fillId="0" borderId="2" xfId="1" applyNumberFormat="1" applyFont="1" applyFill="1" applyBorder="1" applyAlignment="1">
      <alignment horizontal="center" vertical="top"/>
    </xf>
    <xf numFmtId="165" fontId="3" fillId="0" borderId="2" xfId="1" applyNumberFormat="1" applyFont="1" applyBorder="1" applyAlignment="1">
      <alignment horizontal="center" vertical="top"/>
    </xf>
    <xf numFmtId="0" fontId="4" fillId="0" borderId="2" xfId="0" quotePrefix="1" applyFont="1" applyFill="1" applyBorder="1" applyAlignment="1">
      <alignment horizontal="center" vertical="top" wrapText="1"/>
    </xf>
    <xf numFmtId="4" fontId="3" fillId="0" borderId="0" xfId="0" applyNumberFormat="1" applyFont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zoomScale="90" zoomScaleNormal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16" sqref="A16"/>
    </sheetView>
  </sheetViews>
  <sheetFormatPr defaultColWidth="9.140625" defaultRowHeight="15.75" x14ac:dyDescent="0.25"/>
  <cols>
    <col min="1" max="1" width="54.140625" style="8" customWidth="1"/>
    <col min="2" max="2" width="5.7109375" style="8" customWidth="1"/>
    <col min="3" max="3" width="5.42578125" style="8" customWidth="1"/>
    <col min="4" max="4" width="18.7109375" style="8" customWidth="1"/>
    <col min="5" max="5" width="18.85546875" style="20" customWidth="1"/>
    <col min="6" max="6" width="11.42578125" style="20" customWidth="1"/>
    <col min="7" max="7" width="18.85546875" style="20" customWidth="1"/>
    <col min="8" max="9" width="10.7109375" style="20" hidden="1" customWidth="1"/>
    <col min="10" max="11" width="18.85546875" style="20" customWidth="1"/>
    <col min="12" max="16384" width="9.140625" style="8"/>
  </cols>
  <sheetData>
    <row r="1" spans="1:11" ht="51" customHeight="1" x14ac:dyDescent="0.25">
      <c r="A1" s="24" t="s">
        <v>69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81" customHeight="1" x14ac:dyDescent="0.25">
      <c r="A2" s="6" t="s">
        <v>0</v>
      </c>
      <c r="B2" s="6" t="s">
        <v>1</v>
      </c>
      <c r="C2" s="6" t="s">
        <v>2</v>
      </c>
      <c r="D2" s="22" t="s">
        <v>66</v>
      </c>
      <c r="E2" s="23" t="s">
        <v>67</v>
      </c>
      <c r="F2" s="23" t="s">
        <v>3</v>
      </c>
      <c r="G2" s="7" t="s">
        <v>61</v>
      </c>
      <c r="H2" s="7" t="s">
        <v>3</v>
      </c>
      <c r="I2" s="7" t="s">
        <v>4</v>
      </c>
      <c r="J2" s="7" t="s">
        <v>64</v>
      </c>
      <c r="K2" s="7" t="s">
        <v>68</v>
      </c>
    </row>
    <row r="3" spans="1:11" x14ac:dyDescent="0.25">
      <c r="A3" s="9" t="s">
        <v>5</v>
      </c>
      <c r="B3" s="10" t="s">
        <v>6</v>
      </c>
      <c r="C3" s="10" t="s">
        <v>7</v>
      </c>
      <c r="D3" s="11">
        <f>SUM(D4:D10)</f>
        <v>34444736.419999994</v>
      </c>
      <c r="E3" s="11">
        <f>SUM(E4:E10)</f>
        <v>33604897</v>
      </c>
      <c r="F3" s="12">
        <f>E3/D3</f>
        <v>0.97561777190687549</v>
      </c>
      <c r="G3" s="11">
        <f>SUM(G4:G10)</f>
        <v>35166725</v>
      </c>
      <c r="H3" s="13">
        <f t="shared" ref="H3:H8" si="0">G3/D3</f>
        <v>1.0209607810957377</v>
      </c>
      <c r="I3" s="13">
        <f t="shared" ref="I3:I8" si="1">G3/E3</f>
        <v>1.0464762025605971</v>
      </c>
      <c r="J3" s="11">
        <f>SUM(J4:J10)</f>
        <v>32672591</v>
      </c>
      <c r="K3" s="11">
        <f>SUM(K4:K10)</f>
        <v>35720564</v>
      </c>
    </row>
    <row r="4" spans="1:11" ht="64.5" customHeight="1" x14ac:dyDescent="0.25">
      <c r="A4" s="14" t="s">
        <v>9</v>
      </c>
      <c r="B4" s="6" t="s">
        <v>6</v>
      </c>
      <c r="C4" s="6" t="s">
        <v>10</v>
      </c>
      <c r="D4" s="15">
        <v>347023.09</v>
      </c>
      <c r="E4" s="16">
        <v>354200</v>
      </c>
      <c r="F4" s="17">
        <f t="shared" ref="F4:F41" si="2">E4/D4</f>
        <v>1.0206813615774097</v>
      </c>
      <c r="G4" s="15">
        <v>357700</v>
      </c>
      <c r="H4" s="18">
        <f t="shared" si="0"/>
        <v>1.0307671457827201</v>
      </c>
      <c r="I4" s="18">
        <f t="shared" si="1"/>
        <v>1.0098814229249011</v>
      </c>
      <c r="J4" s="15">
        <v>323900</v>
      </c>
      <c r="K4" s="15">
        <v>323900</v>
      </c>
    </row>
    <row r="5" spans="1:11" ht="64.5" customHeight="1" x14ac:dyDescent="0.25">
      <c r="A5" s="14" t="s">
        <v>11</v>
      </c>
      <c r="B5" s="6" t="s">
        <v>6</v>
      </c>
      <c r="C5" s="6" t="s">
        <v>12</v>
      </c>
      <c r="D5" s="15">
        <v>23350465.829999998</v>
      </c>
      <c r="E5" s="16">
        <v>22683014</v>
      </c>
      <c r="F5" s="17">
        <f t="shared" si="2"/>
        <v>0.97141590943584188</v>
      </c>
      <c r="G5" s="15">
        <v>24133140</v>
      </c>
      <c r="H5" s="18">
        <f t="shared" si="0"/>
        <v>1.0335185677107326</v>
      </c>
      <c r="I5" s="18">
        <f t="shared" si="1"/>
        <v>1.063930040337673</v>
      </c>
      <c r="J5" s="15">
        <v>20291440</v>
      </c>
      <c r="K5" s="15">
        <v>20291440</v>
      </c>
    </row>
    <row r="6" spans="1:11" x14ac:dyDescent="0.25">
      <c r="A6" s="14" t="s">
        <v>13</v>
      </c>
      <c r="B6" s="6" t="s">
        <v>6</v>
      </c>
      <c r="C6" s="6" t="s">
        <v>14</v>
      </c>
      <c r="D6" s="15">
        <v>6640</v>
      </c>
      <c r="E6" s="16">
        <v>7421</v>
      </c>
      <c r="F6" s="17">
        <f t="shared" si="2"/>
        <v>1.1176204819277109</v>
      </c>
      <c r="G6" s="15">
        <v>51585</v>
      </c>
      <c r="H6" s="18">
        <f t="shared" si="0"/>
        <v>7.768825301204819</v>
      </c>
      <c r="I6" s="18">
        <f t="shared" si="1"/>
        <v>6.9512195121951219</v>
      </c>
      <c r="J6" s="15">
        <v>3132</v>
      </c>
      <c r="K6" s="15">
        <v>2783</v>
      </c>
    </row>
    <row r="7" spans="1:11" ht="49.5" customHeight="1" x14ac:dyDescent="0.25">
      <c r="A7" s="14" t="s">
        <v>15</v>
      </c>
      <c r="B7" s="6" t="s">
        <v>6</v>
      </c>
      <c r="C7" s="6" t="s">
        <v>16</v>
      </c>
      <c r="D7" s="15">
        <v>6810580.7199999997</v>
      </c>
      <c r="E7" s="16">
        <v>6481900</v>
      </c>
      <c r="F7" s="17">
        <f t="shared" si="2"/>
        <v>0.95173969247074719</v>
      </c>
      <c r="G7" s="15">
        <v>6489400</v>
      </c>
      <c r="H7" s="18">
        <f t="shared" si="0"/>
        <v>0.95284092014990462</v>
      </c>
      <c r="I7" s="18">
        <f t="shared" si="1"/>
        <v>1.0011570681435999</v>
      </c>
      <c r="J7" s="15">
        <v>6236700</v>
      </c>
      <c r="K7" s="15">
        <v>6236700</v>
      </c>
    </row>
    <row r="8" spans="1:11" ht="34.5" hidden="1" customHeight="1" x14ac:dyDescent="0.25">
      <c r="A8" s="14" t="s">
        <v>60</v>
      </c>
      <c r="B8" s="6" t="s">
        <v>6</v>
      </c>
      <c r="C8" s="6" t="s">
        <v>17</v>
      </c>
      <c r="D8" s="15">
        <v>0</v>
      </c>
      <c r="E8" s="16">
        <v>0</v>
      </c>
      <c r="F8" s="17" t="e">
        <f t="shared" si="2"/>
        <v>#DIV/0!</v>
      </c>
      <c r="G8" s="15">
        <v>0</v>
      </c>
      <c r="H8" s="18" t="e">
        <f t="shared" si="0"/>
        <v>#DIV/0!</v>
      </c>
      <c r="I8" s="18" t="e">
        <f t="shared" si="1"/>
        <v>#DIV/0!</v>
      </c>
      <c r="J8" s="15">
        <v>0</v>
      </c>
      <c r="K8" s="15">
        <v>0</v>
      </c>
    </row>
    <row r="9" spans="1:11" x14ac:dyDescent="0.25">
      <c r="A9" s="14" t="s">
        <v>18</v>
      </c>
      <c r="B9" s="6" t="s">
        <v>6</v>
      </c>
      <c r="C9" s="6" t="s">
        <v>19</v>
      </c>
      <c r="D9" s="15">
        <v>0</v>
      </c>
      <c r="E9" s="16">
        <v>0</v>
      </c>
      <c r="F9" s="17" t="e">
        <f t="shared" si="2"/>
        <v>#DIV/0!</v>
      </c>
      <c r="G9" s="15">
        <v>500000</v>
      </c>
      <c r="H9" s="18" t="s">
        <v>20</v>
      </c>
      <c r="I9" s="18" t="s">
        <v>20</v>
      </c>
      <c r="J9" s="15"/>
      <c r="K9" s="15"/>
    </row>
    <row r="10" spans="1:11" ht="18" customHeight="1" x14ac:dyDescent="0.25">
      <c r="A10" s="14" t="s">
        <v>21</v>
      </c>
      <c r="B10" s="6" t="s">
        <v>6</v>
      </c>
      <c r="C10" s="6" t="s">
        <v>22</v>
      </c>
      <c r="D10" s="15">
        <v>3930026.78</v>
      </c>
      <c r="E10" s="16">
        <v>4078362</v>
      </c>
      <c r="F10" s="17">
        <f t="shared" si="2"/>
        <v>1.0377440735912746</v>
      </c>
      <c r="G10" s="15">
        <v>3634900</v>
      </c>
      <c r="H10" s="18">
        <f t="shared" ref="H10:H27" si="3">G10/D10</f>
        <v>0.92490463894497943</v>
      </c>
      <c r="I10" s="18">
        <f t="shared" ref="I10:I44" si="4">G10/E10</f>
        <v>0.89126467930017006</v>
      </c>
      <c r="J10" s="15">
        <v>5817419</v>
      </c>
      <c r="K10" s="15">
        <v>8865741</v>
      </c>
    </row>
    <row r="11" spans="1:11" x14ac:dyDescent="0.25">
      <c r="A11" s="9" t="s">
        <v>23</v>
      </c>
      <c r="B11" s="10" t="s">
        <v>8</v>
      </c>
      <c r="C11" s="10" t="s">
        <v>7</v>
      </c>
      <c r="D11" s="11">
        <f>D12</f>
        <v>1777695</v>
      </c>
      <c r="E11" s="11">
        <f>E12</f>
        <v>1776714</v>
      </c>
      <c r="F11" s="12">
        <f t="shared" si="2"/>
        <v>0.99944816180503404</v>
      </c>
      <c r="G11" s="11">
        <f>G12</f>
        <v>1901934.4</v>
      </c>
      <c r="H11" s="13">
        <f t="shared" si="3"/>
        <v>1.0698879166561193</v>
      </c>
      <c r="I11" s="13">
        <f t="shared" si="4"/>
        <v>1.0704786476607939</v>
      </c>
      <c r="J11" s="11">
        <f>J12</f>
        <v>1963505.6</v>
      </c>
      <c r="K11" s="11">
        <f>K12</f>
        <v>2030214.4</v>
      </c>
    </row>
    <row r="12" spans="1:11" ht="17.25" customHeight="1" x14ac:dyDescent="0.25">
      <c r="A12" s="14" t="s">
        <v>24</v>
      </c>
      <c r="B12" s="6" t="s">
        <v>8</v>
      </c>
      <c r="C12" s="6" t="s">
        <v>10</v>
      </c>
      <c r="D12" s="15">
        <v>1777695</v>
      </c>
      <c r="E12" s="16">
        <v>1776714</v>
      </c>
      <c r="F12" s="17">
        <f t="shared" si="2"/>
        <v>0.99944816180503404</v>
      </c>
      <c r="G12" s="15">
        <v>1901934.4</v>
      </c>
      <c r="H12" s="18">
        <f t="shared" si="3"/>
        <v>1.0698879166561193</v>
      </c>
      <c r="I12" s="18">
        <f t="shared" si="4"/>
        <v>1.0704786476607939</v>
      </c>
      <c r="J12" s="15">
        <v>1963505.6</v>
      </c>
      <c r="K12" s="15">
        <v>2030214.4</v>
      </c>
    </row>
    <row r="13" spans="1:11" ht="31.5" x14ac:dyDescent="0.25">
      <c r="A13" s="9" t="s">
        <v>25</v>
      </c>
      <c r="B13" s="10" t="s">
        <v>10</v>
      </c>
      <c r="C13" s="10" t="s">
        <v>7</v>
      </c>
      <c r="D13" s="11">
        <f>D14</f>
        <v>3485189.99</v>
      </c>
      <c r="E13" s="11">
        <f>E14</f>
        <v>3245670</v>
      </c>
      <c r="F13" s="12">
        <f t="shared" si="2"/>
        <v>0.9312749116440564</v>
      </c>
      <c r="G13" s="11">
        <f>G14</f>
        <v>3399970</v>
      </c>
      <c r="H13" s="13">
        <f t="shared" si="3"/>
        <v>0.97554796431628676</v>
      </c>
      <c r="I13" s="13">
        <f t="shared" si="4"/>
        <v>1.0475402613327911</v>
      </c>
      <c r="J13" s="11">
        <f>J14</f>
        <v>2720300</v>
      </c>
      <c r="K13" s="11">
        <f>K14</f>
        <v>2720300</v>
      </c>
    </row>
    <row r="14" spans="1:11" ht="48.75" customHeight="1" x14ac:dyDescent="0.25">
      <c r="A14" s="14" t="s">
        <v>65</v>
      </c>
      <c r="B14" s="6" t="s">
        <v>10</v>
      </c>
      <c r="C14" s="6">
        <v>10</v>
      </c>
      <c r="D14" s="15">
        <v>3485189.99</v>
      </c>
      <c r="E14" s="16">
        <v>3245670</v>
      </c>
      <c r="F14" s="17">
        <f t="shared" si="2"/>
        <v>0.9312749116440564</v>
      </c>
      <c r="G14" s="15">
        <v>3399970</v>
      </c>
      <c r="H14" s="18">
        <f t="shared" si="3"/>
        <v>0.97554796431628676</v>
      </c>
      <c r="I14" s="18">
        <f t="shared" si="4"/>
        <v>1.0475402613327911</v>
      </c>
      <c r="J14" s="15">
        <v>2720300</v>
      </c>
      <c r="K14" s="15">
        <v>2720300</v>
      </c>
    </row>
    <row r="15" spans="1:11" x14ac:dyDescent="0.25">
      <c r="A15" s="9" t="s">
        <v>29</v>
      </c>
      <c r="B15" s="10" t="s">
        <v>12</v>
      </c>
      <c r="C15" s="10" t="s">
        <v>7</v>
      </c>
      <c r="D15" s="11">
        <f>SUM(D16:D19)</f>
        <v>9419361.5199999996</v>
      </c>
      <c r="E15" s="11">
        <f>SUM(E16:E19)</f>
        <v>12018149</v>
      </c>
      <c r="F15" s="12">
        <f t="shared" si="2"/>
        <v>1.2758984751229721</v>
      </c>
      <c r="G15" s="11">
        <f>SUM(G16:G19)</f>
        <v>11107800.34</v>
      </c>
      <c r="H15" s="13">
        <f t="shared" si="3"/>
        <v>1.1792519393607477</v>
      </c>
      <c r="I15" s="13">
        <f t="shared" si="4"/>
        <v>0.92425217394126169</v>
      </c>
      <c r="J15" s="11">
        <f>SUM(J16:J19)</f>
        <v>9163063.4800000004</v>
      </c>
      <c r="K15" s="11">
        <f>SUM(K16:K19)</f>
        <v>9121963.4800000004</v>
      </c>
    </row>
    <row r="16" spans="1:11" x14ac:dyDescent="0.25">
      <c r="A16" s="14" t="s">
        <v>30</v>
      </c>
      <c r="B16" s="6" t="s">
        <v>12</v>
      </c>
      <c r="C16" s="6" t="s">
        <v>14</v>
      </c>
      <c r="D16" s="15">
        <v>52370.2</v>
      </c>
      <c r="E16" s="16">
        <v>113596</v>
      </c>
      <c r="F16" s="17">
        <f t="shared" si="2"/>
        <v>2.1690961653764931</v>
      </c>
      <c r="G16" s="15">
        <v>124200.34</v>
      </c>
      <c r="H16" s="18">
        <f t="shared" si="3"/>
        <v>2.3715842215611169</v>
      </c>
      <c r="I16" s="18">
        <f t="shared" si="4"/>
        <v>1.0933513503996619</v>
      </c>
      <c r="J16" s="15">
        <v>117663.48</v>
      </c>
      <c r="K16" s="15">
        <v>117663.48</v>
      </c>
    </row>
    <row r="17" spans="1:11" x14ac:dyDescent="0.25">
      <c r="A17" s="14" t="s">
        <v>31</v>
      </c>
      <c r="B17" s="6" t="s">
        <v>12</v>
      </c>
      <c r="C17" s="6" t="s">
        <v>32</v>
      </c>
      <c r="D17" s="15">
        <v>2171329.48</v>
      </c>
      <c r="E17" s="16">
        <v>2176287</v>
      </c>
      <c r="F17" s="17">
        <f t="shared" si="2"/>
        <v>1.0022831726118322</v>
      </c>
      <c r="G17" s="15">
        <v>3200000</v>
      </c>
      <c r="H17" s="18">
        <f t="shared" si="3"/>
        <v>1.473751464010888</v>
      </c>
      <c r="I17" s="18">
        <f t="shared" si="4"/>
        <v>1.4703943000164961</v>
      </c>
      <c r="J17" s="15">
        <v>1323000</v>
      </c>
      <c r="K17" s="15">
        <v>1323000</v>
      </c>
    </row>
    <row r="18" spans="1:11" ht="18.75" customHeight="1" x14ac:dyDescent="0.25">
      <c r="A18" s="14" t="s">
        <v>33</v>
      </c>
      <c r="B18" s="6" t="s">
        <v>12</v>
      </c>
      <c r="C18" s="6" t="s">
        <v>26</v>
      </c>
      <c r="D18" s="15">
        <v>6978735.8399999999</v>
      </c>
      <c r="E18" s="16">
        <v>8574382</v>
      </c>
      <c r="F18" s="17">
        <f t="shared" si="2"/>
        <v>1.2286440118358171</v>
      </c>
      <c r="G18" s="15">
        <v>7783600</v>
      </c>
      <c r="H18" s="18">
        <f t="shared" si="3"/>
        <v>1.1153309393639408</v>
      </c>
      <c r="I18" s="18">
        <f t="shared" si="4"/>
        <v>0.90777387804742082</v>
      </c>
      <c r="J18" s="15">
        <v>7722400</v>
      </c>
      <c r="K18" s="15">
        <v>7681300</v>
      </c>
    </row>
    <row r="19" spans="1:11" ht="18" customHeight="1" x14ac:dyDescent="0.25">
      <c r="A19" s="14" t="s">
        <v>34</v>
      </c>
      <c r="B19" s="6" t="s">
        <v>12</v>
      </c>
      <c r="C19" s="6" t="s">
        <v>35</v>
      </c>
      <c r="D19" s="15">
        <v>216926</v>
      </c>
      <c r="E19" s="16">
        <v>1153884</v>
      </c>
      <c r="F19" s="17">
        <f t="shared" si="2"/>
        <v>5.3192517263951764</v>
      </c>
      <c r="G19" s="15"/>
      <c r="H19" s="18"/>
      <c r="I19" s="18"/>
      <c r="J19" s="15"/>
      <c r="K19" s="15"/>
    </row>
    <row r="20" spans="1:11" x14ac:dyDescent="0.25">
      <c r="A20" s="9" t="s">
        <v>36</v>
      </c>
      <c r="B20" s="10" t="s">
        <v>14</v>
      </c>
      <c r="C20" s="10" t="s">
        <v>7</v>
      </c>
      <c r="D20" s="11">
        <f>SUM(D21:D24)</f>
        <v>6150116.4199999999</v>
      </c>
      <c r="E20" s="11">
        <f>SUM(E21:E24)</f>
        <v>29262671</v>
      </c>
      <c r="F20" s="12">
        <f t="shared" si="2"/>
        <v>4.7580678155682783</v>
      </c>
      <c r="G20" s="11">
        <f>SUM(G21:G24)</f>
        <v>12049758.709999999</v>
      </c>
      <c r="H20" s="13">
        <f t="shared" si="3"/>
        <v>1.959273270147299</v>
      </c>
      <c r="I20" s="13">
        <f t="shared" si="4"/>
        <v>0.41177918140145164</v>
      </c>
      <c r="J20" s="11">
        <f>SUM(J21:J24)</f>
        <v>32066350.359999999</v>
      </c>
      <c r="K20" s="11">
        <f>SUM(K21:K24)</f>
        <v>4862244.22</v>
      </c>
    </row>
    <row r="21" spans="1:11" x14ac:dyDescent="0.25">
      <c r="A21" s="14" t="s">
        <v>37</v>
      </c>
      <c r="B21" s="6" t="s">
        <v>14</v>
      </c>
      <c r="C21" s="6" t="s">
        <v>6</v>
      </c>
      <c r="D21" s="15">
        <v>123174.8</v>
      </c>
      <c r="E21" s="16">
        <v>133749</v>
      </c>
      <c r="F21" s="17">
        <f t="shared" si="2"/>
        <v>1.0858471050896774</v>
      </c>
      <c r="G21" s="15">
        <v>123748.2</v>
      </c>
      <c r="H21" s="18">
        <f t="shared" si="3"/>
        <v>1.0046551729736926</v>
      </c>
      <c r="I21" s="18">
        <f t="shared" si="4"/>
        <v>0.92522710450171586</v>
      </c>
      <c r="J21" s="15">
        <v>57340</v>
      </c>
      <c r="K21" s="15">
        <v>57340</v>
      </c>
    </row>
    <row r="22" spans="1:11" x14ac:dyDescent="0.25">
      <c r="A22" s="14" t="s">
        <v>38</v>
      </c>
      <c r="B22" s="6" t="s">
        <v>14</v>
      </c>
      <c r="C22" s="6" t="s">
        <v>8</v>
      </c>
      <c r="D22" s="15">
        <v>3488664.62</v>
      </c>
      <c r="E22" s="16">
        <v>8761669</v>
      </c>
      <c r="F22" s="17">
        <f t="shared" si="2"/>
        <v>2.5114678406662088</v>
      </c>
      <c r="G22" s="15">
        <v>73662</v>
      </c>
      <c r="H22" s="18">
        <f t="shared" si="3"/>
        <v>2.1114669371686406E-2</v>
      </c>
      <c r="I22" s="18">
        <f t="shared" si="4"/>
        <v>8.4073023073571937E-3</v>
      </c>
      <c r="J22" s="15">
        <v>8235637</v>
      </c>
      <c r="K22" s="15"/>
    </row>
    <row r="23" spans="1:11" x14ac:dyDescent="0.25">
      <c r="A23" s="14" t="s">
        <v>62</v>
      </c>
      <c r="B23" s="6" t="s">
        <v>14</v>
      </c>
      <c r="C23" s="21" t="s">
        <v>10</v>
      </c>
      <c r="D23" s="15">
        <v>2538277</v>
      </c>
      <c r="E23" s="16">
        <v>277400</v>
      </c>
      <c r="F23" s="17">
        <f t="shared" si="2"/>
        <v>0.10928673269308276</v>
      </c>
      <c r="G23" s="15"/>
      <c r="H23" s="18">
        <f t="shared" ref="H23" si="5">G23/D23</f>
        <v>0</v>
      </c>
      <c r="I23" s="18">
        <f t="shared" ref="I23:I24" si="6">G23/E23</f>
        <v>0</v>
      </c>
      <c r="J23" s="15">
        <v>3327010.53</v>
      </c>
      <c r="K23" s="15">
        <v>1004904.22</v>
      </c>
    </row>
    <row r="24" spans="1:11" ht="31.5" x14ac:dyDescent="0.25">
      <c r="A24" s="14" t="s">
        <v>63</v>
      </c>
      <c r="B24" s="6" t="s">
        <v>14</v>
      </c>
      <c r="C24" s="21" t="s">
        <v>14</v>
      </c>
      <c r="D24" s="15"/>
      <c r="E24" s="16">
        <v>20089853</v>
      </c>
      <c r="F24" s="17"/>
      <c r="G24" s="15">
        <v>11852348.51</v>
      </c>
      <c r="H24" s="18"/>
      <c r="I24" s="18">
        <f t="shared" si="6"/>
        <v>0.58996691065882856</v>
      </c>
      <c r="J24" s="15">
        <v>20446362.829999998</v>
      </c>
      <c r="K24" s="15">
        <v>3800000</v>
      </c>
    </row>
    <row r="25" spans="1:11" x14ac:dyDescent="0.25">
      <c r="A25" s="9" t="s">
        <v>39</v>
      </c>
      <c r="B25" s="10" t="s">
        <v>17</v>
      </c>
      <c r="C25" s="10" t="s">
        <v>7</v>
      </c>
      <c r="D25" s="11">
        <f>SUM(D26:D30)</f>
        <v>163654489</v>
      </c>
      <c r="E25" s="11">
        <f>SUM(E26:E30)</f>
        <v>205654082</v>
      </c>
      <c r="F25" s="12">
        <f t="shared" si="2"/>
        <v>1.2566357529001235</v>
      </c>
      <c r="G25" s="11">
        <f>SUM(G26:G30)</f>
        <v>200812128</v>
      </c>
      <c r="H25" s="13">
        <f t="shared" si="3"/>
        <v>1.227049311186325</v>
      </c>
      <c r="I25" s="13">
        <f t="shared" si="4"/>
        <v>0.97645583324720975</v>
      </c>
      <c r="J25" s="11">
        <f>SUM(J26:J30)</f>
        <v>158899367</v>
      </c>
      <c r="K25" s="11">
        <f>SUM(K26:K30)</f>
        <v>160420509</v>
      </c>
    </row>
    <row r="26" spans="1:11" x14ac:dyDescent="0.25">
      <c r="A26" s="14" t="s">
        <v>40</v>
      </c>
      <c r="B26" s="6" t="s">
        <v>17</v>
      </c>
      <c r="C26" s="6" t="s">
        <v>6</v>
      </c>
      <c r="D26" s="15">
        <v>38841592.43</v>
      </c>
      <c r="E26" s="16">
        <v>42142560</v>
      </c>
      <c r="F26" s="17">
        <f t="shared" si="2"/>
        <v>1.0849853819960904</v>
      </c>
      <c r="G26" s="15">
        <v>42566690</v>
      </c>
      <c r="H26" s="18">
        <f t="shared" si="3"/>
        <v>1.0959048622095848</v>
      </c>
      <c r="I26" s="18">
        <f t="shared" si="4"/>
        <v>1.0100641726558615</v>
      </c>
      <c r="J26" s="15">
        <v>36359977</v>
      </c>
      <c r="K26" s="15">
        <v>37950977</v>
      </c>
    </row>
    <row r="27" spans="1:11" x14ac:dyDescent="0.25">
      <c r="A27" s="14" t="s">
        <v>41</v>
      </c>
      <c r="B27" s="6" t="s">
        <v>17</v>
      </c>
      <c r="C27" s="6" t="s">
        <v>8</v>
      </c>
      <c r="D27" s="15">
        <v>97223087.569999993</v>
      </c>
      <c r="E27" s="16">
        <v>132482872</v>
      </c>
      <c r="F27" s="17">
        <f t="shared" si="2"/>
        <v>1.3626688404090561</v>
      </c>
      <c r="G27" s="15">
        <v>117228677</v>
      </c>
      <c r="H27" s="18">
        <f t="shared" si="3"/>
        <v>1.2057699454936166</v>
      </c>
      <c r="I27" s="18">
        <f t="shared" si="4"/>
        <v>0.88485911597689393</v>
      </c>
      <c r="J27" s="15">
        <v>91728930</v>
      </c>
      <c r="K27" s="15">
        <v>91659072</v>
      </c>
    </row>
    <row r="28" spans="1:11" x14ac:dyDescent="0.25">
      <c r="A28" s="14" t="s">
        <v>42</v>
      </c>
      <c r="B28" s="6" t="s">
        <v>17</v>
      </c>
      <c r="C28" s="19" t="s">
        <v>10</v>
      </c>
      <c r="D28" s="15">
        <v>10815155.24</v>
      </c>
      <c r="E28" s="16">
        <v>13813316</v>
      </c>
      <c r="F28" s="17">
        <f t="shared" si="2"/>
        <v>1.2772184673698683</v>
      </c>
      <c r="G28" s="15">
        <v>21627801</v>
      </c>
      <c r="H28" s="18" t="s">
        <v>20</v>
      </c>
      <c r="I28" s="18">
        <f t="shared" si="4"/>
        <v>1.56572114907094</v>
      </c>
      <c r="J28" s="15">
        <v>12590200</v>
      </c>
      <c r="K28" s="15">
        <v>12590200</v>
      </c>
    </row>
    <row r="29" spans="1:11" ht="19.5" customHeight="1" x14ac:dyDescent="0.25">
      <c r="A29" s="14" t="s">
        <v>43</v>
      </c>
      <c r="B29" s="6" t="s">
        <v>17</v>
      </c>
      <c r="C29" s="6" t="s">
        <v>17</v>
      </c>
      <c r="D29" s="15">
        <v>18531</v>
      </c>
      <c r="E29" s="16">
        <v>23600</v>
      </c>
      <c r="F29" s="17">
        <f t="shared" si="2"/>
        <v>1.2735416329393989</v>
      </c>
      <c r="G29" s="15">
        <v>123400</v>
      </c>
      <c r="H29" s="18">
        <f t="shared" ref="H29:H44" si="7">G29/D29</f>
        <v>6.6591117586746531</v>
      </c>
      <c r="I29" s="18">
        <f t="shared" si="4"/>
        <v>5.2288135593220337</v>
      </c>
      <c r="J29" s="15"/>
      <c r="K29" s="15"/>
    </row>
    <row r="30" spans="1:11" ht="17.25" customHeight="1" x14ac:dyDescent="0.25">
      <c r="A30" s="14" t="s">
        <v>44</v>
      </c>
      <c r="B30" s="6" t="s">
        <v>17</v>
      </c>
      <c r="C30" s="6" t="s">
        <v>26</v>
      </c>
      <c r="D30" s="15">
        <v>16756122.76</v>
      </c>
      <c r="E30" s="16">
        <v>17191734</v>
      </c>
      <c r="F30" s="17">
        <f t="shared" si="2"/>
        <v>1.0259971382544346</v>
      </c>
      <c r="G30" s="15">
        <v>19265560</v>
      </c>
      <c r="H30" s="18">
        <f t="shared" si="7"/>
        <v>1.1497624048201949</v>
      </c>
      <c r="I30" s="18">
        <f t="shared" si="4"/>
        <v>1.12062925124365</v>
      </c>
      <c r="J30" s="15">
        <v>18220260</v>
      </c>
      <c r="K30" s="15">
        <v>18220260</v>
      </c>
    </row>
    <row r="31" spans="1:11" x14ac:dyDescent="0.25">
      <c r="A31" s="9" t="s">
        <v>45</v>
      </c>
      <c r="B31" s="10" t="s">
        <v>32</v>
      </c>
      <c r="C31" s="10" t="s">
        <v>7</v>
      </c>
      <c r="D31" s="11">
        <f>SUM(D32:D33)</f>
        <v>20001175.129999999</v>
      </c>
      <c r="E31" s="11">
        <f>SUM(E32:E33)</f>
        <v>23323342</v>
      </c>
      <c r="F31" s="12">
        <f t="shared" si="2"/>
        <v>1.1660985841285416</v>
      </c>
      <c r="G31" s="11">
        <f>SUM(G32:G33)</f>
        <v>21022668</v>
      </c>
      <c r="H31" s="13">
        <f t="shared" si="7"/>
        <v>1.0510716427090252</v>
      </c>
      <c r="I31" s="13">
        <f t="shared" si="4"/>
        <v>0.90135744697307962</v>
      </c>
      <c r="J31" s="11">
        <f>SUM(J32:J33)</f>
        <v>20871119.800000001</v>
      </c>
      <c r="K31" s="11">
        <f>SUM(K32:K33)</f>
        <v>18653684</v>
      </c>
    </row>
    <row r="32" spans="1:11" x14ac:dyDescent="0.25">
      <c r="A32" s="14" t="s">
        <v>46</v>
      </c>
      <c r="B32" s="6" t="s">
        <v>32</v>
      </c>
      <c r="C32" s="6" t="s">
        <v>6</v>
      </c>
      <c r="D32" s="15">
        <v>19996175.129999999</v>
      </c>
      <c r="E32" s="16">
        <v>23318342</v>
      </c>
      <c r="F32" s="17">
        <f t="shared" si="2"/>
        <v>1.1661401167174115</v>
      </c>
      <c r="G32" s="15">
        <v>21017668</v>
      </c>
      <c r="H32" s="18">
        <f t="shared" si="7"/>
        <v>1.0510844130619494</v>
      </c>
      <c r="I32" s="18">
        <f t="shared" si="4"/>
        <v>0.9013362956937504</v>
      </c>
      <c r="J32" s="15">
        <v>20871119.800000001</v>
      </c>
      <c r="K32" s="15">
        <v>18653684</v>
      </c>
    </row>
    <row r="33" spans="1:12" ht="17.25" customHeight="1" x14ac:dyDescent="0.25">
      <c r="A33" s="14" t="s">
        <v>47</v>
      </c>
      <c r="B33" s="6" t="s">
        <v>32</v>
      </c>
      <c r="C33" s="6" t="s">
        <v>12</v>
      </c>
      <c r="D33" s="15">
        <v>5000</v>
      </c>
      <c r="E33" s="16">
        <v>5000</v>
      </c>
      <c r="F33" s="17">
        <f t="shared" si="2"/>
        <v>1</v>
      </c>
      <c r="G33" s="15">
        <v>5000</v>
      </c>
      <c r="H33" s="18">
        <f t="shared" si="7"/>
        <v>1</v>
      </c>
      <c r="I33" s="18">
        <f t="shared" si="4"/>
        <v>1</v>
      </c>
      <c r="J33" s="15"/>
      <c r="K33" s="15"/>
    </row>
    <row r="34" spans="1:12" x14ac:dyDescent="0.25">
      <c r="A34" s="9" t="s">
        <v>48</v>
      </c>
      <c r="B34" s="10" t="s">
        <v>27</v>
      </c>
      <c r="C34" s="10" t="s">
        <v>7</v>
      </c>
      <c r="D34" s="11">
        <f>SUM(D35:D38)</f>
        <v>15227668.789999999</v>
      </c>
      <c r="E34" s="11">
        <f>SUM(E35:E38)</f>
        <v>26898910</v>
      </c>
      <c r="F34" s="12">
        <f t="shared" si="2"/>
        <v>1.7664496365763154</v>
      </c>
      <c r="G34" s="11">
        <f>SUM(G35:G38)</f>
        <v>24141715.800000001</v>
      </c>
      <c r="H34" s="13">
        <f t="shared" si="7"/>
        <v>1.5853848762362004</v>
      </c>
      <c r="I34" s="13">
        <f t="shared" si="4"/>
        <v>0.89749792091947223</v>
      </c>
      <c r="J34" s="11">
        <f>SUM(J35:J38)</f>
        <v>23954003.670000002</v>
      </c>
      <c r="K34" s="11">
        <f>SUM(K35:K38)</f>
        <v>26402589.780000001</v>
      </c>
    </row>
    <row r="35" spans="1:12" x14ac:dyDescent="0.25">
      <c r="A35" s="14" t="s">
        <v>49</v>
      </c>
      <c r="B35" s="6" t="s">
        <v>27</v>
      </c>
      <c r="C35" s="6" t="s">
        <v>6</v>
      </c>
      <c r="D35" s="15">
        <v>3162970.27</v>
      </c>
      <c r="E35" s="16">
        <v>3209898</v>
      </c>
      <c r="F35" s="17">
        <f t="shared" si="2"/>
        <v>1.0148366016731483</v>
      </c>
      <c r="G35" s="15">
        <v>3235700</v>
      </c>
      <c r="H35" s="18">
        <f t="shared" si="7"/>
        <v>1.0229941238113502</v>
      </c>
      <c r="I35" s="18">
        <f t="shared" si="4"/>
        <v>1.0080382616519279</v>
      </c>
      <c r="J35" s="15">
        <v>1594787.87</v>
      </c>
      <c r="K35" s="15">
        <v>2691873.98</v>
      </c>
    </row>
    <row r="36" spans="1:12" x14ac:dyDescent="0.25">
      <c r="A36" s="14" t="s">
        <v>50</v>
      </c>
      <c r="B36" s="6" t="s">
        <v>27</v>
      </c>
      <c r="C36" s="6" t="s">
        <v>10</v>
      </c>
      <c r="D36" s="15">
        <v>60000</v>
      </c>
      <c r="E36" s="16">
        <v>0</v>
      </c>
      <c r="F36" s="17">
        <f t="shared" si="2"/>
        <v>0</v>
      </c>
      <c r="G36" s="15"/>
      <c r="H36" s="18"/>
      <c r="I36" s="18"/>
      <c r="J36" s="15"/>
      <c r="K36" s="15"/>
    </row>
    <row r="37" spans="1:12" x14ac:dyDescent="0.25">
      <c r="A37" s="14" t="s">
        <v>51</v>
      </c>
      <c r="B37" s="6" t="s">
        <v>27</v>
      </c>
      <c r="C37" s="6" t="s">
        <v>12</v>
      </c>
      <c r="D37" s="15">
        <v>10334829.439999999</v>
      </c>
      <c r="E37" s="16">
        <v>21803840</v>
      </c>
      <c r="F37" s="17">
        <f t="shared" si="2"/>
        <v>2.1097435740555386</v>
      </c>
      <c r="G37" s="15">
        <v>20859015.800000001</v>
      </c>
      <c r="H37" s="18">
        <f t="shared" si="7"/>
        <v>2.0183222104534315</v>
      </c>
      <c r="I37" s="18">
        <f t="shared" si="4"/>
        <v>0.95666707332286427</v>
      </c>
      <c r="J37" s="15">
        <v>22301215.800000001</v>
      </c>
      <c r="K37" s="15">
        <v>23652715.800000001</v>
      </c>
    </row>
    <row r="38" spans="1:12" ht="19.5" customHeight="1" x14ac:dyDescent="0.25">
      <c r="A38" s="14" t="s">
        <v>52</v>
      </c>
      <c r="B38" s="6" t="s">
        <v>27</v>
      </c>
      <c r="C38" s="6" t="s">
        <v>16</v>
      </c>
      <c r="D38" s="15">
        <v>1669869.08</v>
      </c>
      <c r="E38" s="16">
        <v>1885172</v>
      </c>
      <c r="F38" s="17">
        <f t="shared" si="2"/>
        <v>1.1289340120005096</v>
      </c>
      <c r="G38" s="15">
        <v>47000</v>
      </c>
      <c r="H38" s="18">
        <f t="shared" si="7"/>
        <v>2.8145919080075427E-2</v>
      </c>
      <c r="I38" s="18">
        <f t="shared" si="4"/>
        <v>2.4931412093962779E-2</v>
      </c>
      <c r="J38" s="15">
        <v>58000</v>
      </c>
      <c r="K38" s="15">
        <v>58000</v>
      </c>
    </row>
    <row r="39" spans="1:12" x14ac:dyDescent="0.25">
      <c r="A39" s="9" t="s">
        <v>53</v>
      </c>
      <c r="B39" s="10" t="s">
        <v>19</v>
      </c>
      <c r="C39" s="10" t="s">
        <v>7</v>
      </c>
      <c r="D39" s="11">
        <f>SUM(D40:D41)</f>
        <v>792529.65999999992</v>
      </c>
      <c r="E39" s="11">
        <v>3975765</v>
      </c>
      <c r="F39" s="12">
        <f t="shared" si="2"/>
        <v>5.0165504215955785</v>
      </c>
      <c r="G39" s="11">
        <f>SUM(G40:G41)</f>
        <v>2634760</v>
      </c>
      <c r="H39" s="13">
        <f t="shared" si="7"/>
        <v>3.3244938744626924</v>
      </c>
      <c r="I39" s="13">
        <f t="shared" si="4"/>
        <v>0.66270516491794662</v>
      </c>
      <c r="J39" s="11">
        <f>SUM(J40:J41)</f>
        <v>268000</v>
      </c>
      <c r="K39" s="11">
        <f>SUM(K40:K41)</f>
        <v>268000</v>
      </c>
    </row>
    <row r="40" spans="1:12" x14ac:dyDescent="0.25">
      <c r="A40" s="14" t="s">
        <v>54</v>
      </c>
      <c r="B40" s="6" t="s">
        <v>19</v>
      </c>
      <c r="C40" s="6" t="s">
        <v>6</v>
      </c>
      <c r="D40" s="15">
        <v>319960</v>
      </c>
      <c r="E40" s="16">
        <v>0</v>
      </c>
      <c r="F40" s="17">
        <f t="shared" si="2"/>
        <v>0</v>
      </c>
      <c r="G40" s="15">
        <v>1846260</v>
      </c>
      <c r="H40" s="18">
        <f t="shared" si="7"/>
        <v>5.7702837854731843</v>
      </c>
      <c r="I40" s="18" t="e">
        <f t="shared" si="4"/>
        <v>#DIV/0!</v>
      </c>
      <c r="J40" s="15"/>
      <c r="K40" s="15"/>
    </row>
    <row r="41" spans="1:12" x14ac:dyDescent="0.25">
      <c r="A41" s="14" t="s">
        <v>55</v>
      </c>
      <c r="B41" s="6" t="s">
        <v>19</v>
      </c>
      <c r="C41" s="6" t="s">
        <v>8</v>
      </c>
      <c r="D41" s="15">
        <v>472569.66</v>
      </c>
      <c r="E41" s="16">
        <v>3975765</v>
      </c>
      <c r="F41" s="17">
        <f t="shared" si="2"/>
        <v>8.4130771323745162</v>
      </c>
      <c r="G41" s="15">
        <v>788500</v>
      </c>
      <c r="H41" s="18">
        <f t="shared" si="7"/>
        <v>1.6685370787451739</v>
      </c>
      <c r="I41" s="18">
        <f t="shared" si="4"/>
        <v>0.19832661135655655</v>
      </c>
      <c r="J41" s="15">
        <v>268000</v>
      </c>
      <c r="K41" s="15">
        <v>268000</v>
      </c>
    </row>
    <row r="42" spans="1:12" ht="47.25" customHeight="1" x14ac:dyDescent="0.25">
      <c r="A42" s="9" t="s">
        <v>56</v>
      </c>
      <c r="B42" s="10" t="s">
        <v>28</v>
      </c>
      <c r="C42" s="10" t="s">
        <v>7</v>
      </c>
      <c r="D42" s="11">
        <f>SUM(D43:D44)</f>
        <v>3063000</v>
      </c>
      <c r="E42" s="11">
        <f>SUM(E43:E44)</f>
        <v>2607500</v>
      </c>
      <c r="F42" s="12">
        <f t="shared" ref="F42:F45" si="8">E42/D42</f>
        <v>0.85128958537381649</v>
      </c>
      <c r="G42" s="11">
        <f>SUM(G43:G44)</f>
        <v>2359000</v>
      </c>
      <c r="H42" s="13">
        <f t="shared" si="7"/>
        <v>0.77015997388181523</v>
      </c>
      <c r="I42" s="13">
        <f t="shared" si="4"/>
        <v>0.90469798657718126</v>
      </c>
      <c r="J42" s="11">
        <f>SUM(J43:J44)</f>
        <v>2359000</v>
      </c>
      <c r="K42" s="11">
        <f>SUM(K43:K44)</f>
        <v>2359000</v>
      </c>
    </row>
    <row r="43" spans="1:12" ht="47.25" customHeight="1" x14ac:dyDescent="0.25">
      <c r="A43" s="14" t="s">
        <v>57</v>
      </c>
      <c r="B43" s="6" t="s">
        <v>28</v>
      </c>
      <c r="C43" s="6" t="s">
        <v>6</v>
      </c>
      <c r="D43" s="15">
        <v>763000</v>
      </c>
      <c r="E43" s="16">
        <v>833000</v>
      </c>
      <c r="F43" s="17">
        <f t="shared" si="8"/>
        <v>1.0917431192660549</v>
      </c>
      <c r="G43" s="15">
        <v>859000</v>
      </c>
      <c r="H43" s="18">
        <f t="shared" ref="H43" si="9">G43/D43</f>
        <v>1.125819134993447</v>
      </c>
      <c r="I43" s="18">
        <f t="shared" ref="I43" si="10">G43/E43</f>
        <v>1.0312124849939976</v>
      </c>
      <c r="J43" s="15">
        <v>859000</v>
      </c>
      <c r="K43" s="15">
        <v>859000</v>
      </c>
    </row>
    <row r="44" spans="1:12" x14ac:dyDescent="0.25">
      <c r="A44" s="14" t="s">
        <v>58</v>
      </c>
      <c r="B44" s="6" t="s">
        <v>28</v>
      </c>
      <c r="C44" s="6" t="s">
        <v>8</v>
      </c>
      <c r="D44" s="15">
        <v>2300000</v>
      </c>
      <c r="E44" s="16">
        <v>1774500</v>
      </c>
      <c r="F44" s="17">
        <f t="shared" si="8"/>
        <v>0.77152173913043476</v>
      </c>
      <c r="G44" s="15">
        <v>1500000</v>
      </c>
      <c r="H44" s="18">
        <f t="shared" si="7"/>
        <v>0.65217391304347827</v>
      </c>
      <c r="I44" s="18">
        <f t="shared" si="4"/>
        <v>0.84530853761622993</v>
      </c>
      <c r="J44" s="15">
        <v>1500000</v>
      </c>
      <c r="K44" s="15">
        <v>1500000</v>
      </c>
    </row>
    <row r="45" spans="1:12" s="5" customFormat="1" ht="24" customHeight="1" x14ac:dyDescent="0.25">
      <c r="A45" s="3" t="s">
        <v>59</v>
      </c>
      <c r="B45" s="4"/>
      <c r="C45" s="4"/>
      <c r="D45" s="1">
        <f>D3+D11+D13+D15+D20+D25+D31+D34+D39+D42</f>
        <v>258015961.92999998</v>
      </c>
      <c r="E45" s="1">
        <f>E3+E11+E13+E15+E20+E25+E31+E34+E39+E42</f>
        <v>342367700</v>
      </c>
      <c r="F45" s="2">
        <f t="shared" si="8"/>
        <v>1.3269244950546306</v>
      </c>
      <c r="G45" s="1">
        <f>G3+G11+G13+G15+G20+G25+G31+G34+G39+G42</f>
        <v>314596460.25</v>
      </c>
      <c r="H45" s="1">
        <f t="shared" ref="H45:K45" si="11">H3+H11+H13+H15+H20+H25+H31+H34+H39+H42</f>
        <v>14.163081550052249</v>
      </c>
      <c r="I45" s="1">
        <f t="shared" si="11"/>
        <v>8.8432408195317844</v>
      </c>
      <c r="J45" s="1">
        <f t="shared" si="11"/>
        <v>284937300.91000003</v>
      </c>
      <c r="K45" s="1">
        <f t="shared" si="11"/>
        <v>262559068.88</v>
      </c>
    </row>
    <row r="47" spans="1:12" x14ac:dyDescent="0.25">
      <c r="L47" s="20"/>
    </row>
    <row r="48" spans="1:12" x14ac:dyDescent="0.25">
      <c r="L48" s="20"/>
    </row>
    <row r="49" spans="12:12" x14ac:dyDescent="0.25">
      <c r="L49" s="20"/>
    </row>
  </sheetData>
  <mergeCells count="1">
    <mergeCell ref="A1:K1"/>
  </mergeCells>
  <pageMargins left="0.11811023622047245" right="0.11811023622047245" top="0.62992125984251968" bottom="0.3149606299212598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2021-12-14T08:47:16Z</dcterms:modified>
</cp:coreProperties>
</file>