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3060" windowWidth="2520" windowHeight="1875" tabRatio="690"/>
  </bookViews>
  <sheets>
    <sheet name="data" sheetId="27" r:id="rId1"/>
  </sheets>
  <definedNames>
    <definedName name="_xlnm._FilterDatabase" localSheetId="0" hidden="1">data!$A$6:$K$6</definedName>
    <definedName name="_xlnm.Print_Titles" localSheetId="0">data!$5:$5</definedName>
    <definedName name="_xlnm.Print_Area" localSheetId="0">data!$A$1:$K$27</definedName>
  </definedNames>
  <calcPr calcId="145621"/>
</workbook>
</file>

<file path=xl/calcChain.xml><?xml version="1.0" encoding="utf-8"?>
<calcChain xmlns="http://schemas.openxmlformats.org/spreadsheetml/2006/main">
  <c r="C7" i="27" l="1"/>
  <c r="K26" i="27" l="1"/>
  <c r="I26" i="27"/>
  <c r="G26" i="27"/>
  <c r="E26" i="27"/>
  <c r="K25" i="27" l="1"/>
  <c r="I25" i="27"/>
  <c r="G25" i="27"/>
  <c r="E25" i="27"/>
  <c r="G17" i="27" l="1"/>
  <c r="I11" i="27"/>
  <c r="J20" i="27" l="1"/>
  <c r="J19" i="27" s="1"/>
  <c r="H20" i="27"/>
  <c r="H19" i="27" s="1"/>
  <c r="K19" i="27" l="1"/>
  <c r="F20" i="27"/>
  <c r="D20" i="27"/>
  <c r="D19" i="27" s="1"/>
  <c r="F19" i="27" l="1"/>
  <c r="I19" i="27" s="1"/>
  <c r="C20" i="27"/>
  <c r="C19" i="27" s="1"/>
  <c r="C27" i="27" s="1"/>
  <c r="J7" i="27"/>
  <c r="J27" i="27" s="1"/>
  <c r="H7" i="27"/>
  <c r="H27" i="27" s="1"/>
  <c r="F7" i="27"/>
  <c r="D7" i="27"/>
  <c r="D27" i="27" s="1"/>
  <c r="G19" i="27" l="1"/>
  <c r="F27" i="27"/>
  <c r="K7" i="27"/>
  <c r="I7" i="27"/>
  <c r="E7" i="27"/>
  <c r="G7" i="27"/>
  <c r="K24" i="27"/>
  <c r="K23" i="27"/>
  <c r="K22" i="27"/>
  <c r="K21" i="27"/>
  <c r="K20" i="27"/>
  <c r="K17" i="27"/>
  <c r="K16" i="27"/>
  <c r="K15" i="27"/>
  <c r="K14" i="27"/>
  <c r="K13" i="27"/>
  <c r="K12" i="27"/>
  <c r="K11" i="27"/>
  <c r="K10" i="27"/>
  <c r="K9" i="27"/>
  <c r="K8" i="27"/>
  <c r="I24" i="27"/>
  <c r="I23" i="27"/>
  <c r="I22" i="27"/>
  <c r="I21" i="27"/>
  <c r="I20" i="27"/>
  <c r="I17" i="27"/>
  <c r="I16" i="27"/>
  <c r="I15" i="27"/>
  <c r="I14" i="27"/>
  <c r="I13" i="27"/>
  <c r="I12" i="27"/>
  <c r="I10" i="27"/>
  <c r="I9" i="27"/>
  <c r="I8" i="27"/>
  <c r="G24" i="27"/>
  <c r="G23" i="27"/>
  <c r="G22" i="27"/>
  <c r="G21" i="27"/>
  <c r="G20" i="27"/>
  <c r="G16" i="27"/>
  <c r="G15" i="27"/>
  <c r="G14" i="27"/>
  <c r="G13" i="27"/>
  <c r="G12" i="27"/>
  <c r="G11" i="27"/>
  <c r="G10" i="27"/>
  <c r="G9" i="27"/>
  <c r="G8" i="27"/>
  <c r="E24" i="27"/>
  <c r="E23" i="27"/>
  <c r="E22" i="27"/>
  <c r="E21" i="27"/>
  <c r="E20" i="27"/>
  <c r="E17" i="27"/>
  <c r="E16" i="27"/>
  <c r="E15" i="27"/>
  <c r="E14" i="27"/>
  <c r="E13" i="27"/>
  <c r="E12" i="27"/>
  <c r="E11" i="27"/>
  <c r="E10" i="27"/>
  <c r="E9" i="27"/>
  <c r="E8" i="27"/>
  <c r="E19" i="27" l="1"/>
  <c r="G27" i="27"/>
  <c r="E27" i="27"/>
  <c r="I27" i="27" l="1"/>
  <c r="K27" i="27"/>
</calcChain>
</file>

<file path=xl/sharedStrings.xml><?xml version="1.0" encoding="utf-8"?>
<sst xmlns="http://schemas.openxmlformats.org/spreadsheetml/2006/main" count="54" uniqueCount="54">
  <si>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</si>
  <si>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</si>
  <si>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</si>
  <si>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</si>
  <si>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</si>
  <si>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</si>
  <si>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</si>
  <si>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</si>
  <si>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</si>
  <si>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</si>
  <si>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</si>
  <si>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</si>
  <si>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</si>
  <si>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</si>
  <si>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</si>
  <si>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</si>
  <si>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</si>
  <si>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</si>
  <si>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</si>
  <si>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</si>
  <si>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</si>
  <si>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</si>
  <si>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</si>
  <si>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</si>
  <si>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</si>
  <si>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</si>
  <si>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</si>
  <si>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</si>
  <si>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</si>
  <si>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</si>
  <si>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</si>
  <si>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</si>
  <si>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</si>
  <si>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</si>
  <si>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ИТОГО:</t>
  </si>
  <si>
    <t xml:space="preserve"> рублей</t>
  </si>
  <si>
    <t>Темп 2021/2020</t>
  </si>
  <si>
    <t>Прочие безвозмездные поступления</t>
  </si>
  <si>
    <t>2 07 00000 00 0000 000</t>
  </si>
  <si>
    <t>2 00 00000 00 0000 000</t>
  </si>
  <si>
    <t xml:space="preserve">БЕЗВОЗМЕЗДНЫЕ ПОСТУПЛЕНИЯ </t>
  </si>
  <si>
    <t>2022 год</t>
  </si>
  <si>
    <t>Темп 2022/2021</t>
  </si>
  <si>
    <t>219 00000 00 0000 000</t>
  </si>
  <si>
    <t>Возврат остатков субсидий, субвенций и инных межбюджетных трансфертов, имеющих целевое назначение, прошлых лет</t>
  </si>
  <si>
    <t>2023 год</t>
  </si>
  <si>
    <t>Темп 2023/2022</t>
  </si>
  <si>
    <t>ПРОЧИЕ НЕНАЛОГОВЫЕ ДОХОДЫ</t>
  </si>
  <si>
    <t>117 00000 00 0000 000</t>
  </si>
  <si>
    <t>2020 год факт</t>
  </si>
  <si>
    <t>2021 год оценка</t>
  </si>
  <si>
    <t>2024 год</t>
  </si>
  <si>
    <t>Темп 2024/2023</t>
  </si>
  <si>
    <t>Сведения о доходах районного бюджета на 2022 год и на плановый период 2023 и 2024 годов в сравнении с ожидаемым исполнением за 2021 год и отчетом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</si>
</sst>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5" fillId="0" borderId="3">
      <alignment horizontal="left" wrapText="1" indent="2"/>
    </xf>
    <xf numFmtId="4" fontId="5" fillId="0" borderId="2">
      <alignment horizontal="right"/>
    </xf>
    <xf numFmtId="9" fontId="1" fillId="0" borderId="0" applyFont="0" applyFill="0" applyBorder="0" applyAlignment="0" applyProtection="0"/>
    <xf numFmtId="4" fontId="7" fillId="0" borderId="7">
      <alignment horizontal="right" shrinkToFit="1"/>
    </xf>
  </cellStyleXfs>
  <cellXfs count="28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/>
    </xf>
    <xf numFmtId="165" fontId="6" fillId="0" borderId="1" xfId="3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5" fontId="8" fillId="0" borderId="1" xfId="3" applyNumberFormat="1" applyFont="1" applyFill="1" applyBorder="1" applyAlignment="1">
      <alignment horizontal="center" vertical="center" wrapText="1"/>
    </xf>
    <xf numFmtId="4" fontId="6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5">
    <cellStyle name="xl34" xfId="1"/>
    <cellStyle name="xl45" xfId="4"/>
    <cellStyle name="xl58" xfId="2"/>
    <cellStyle name="Обычный" xfId="0" builtinId="0"/>
    <cellStyle name="Процентный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A4" sqref="A4"/>
    </sheetView>
  </sheetViews>
  <sheetFormatPr defaultRowHeight="15.75" x14ac:dyDescent="0.2"/>
  <cols>
    <col min="1" max="1" width="25" style="1" customWidth="1"/>
    <col min="2" max="2" width="54.85546875" style="1" customWidth="1"/>
    <col min="3" max="4" width="20.7109375" style="4" customWidth="1"/>
    <col min="5" max="5" width="14.42578125" style="1" customWidth="1"/>
    <col min="6" max="6" width="20.7109375" style="4" customWidth="1"/>
    <col min="7" max="7" width="12.28515625" style="4" customWidth="1"/>
    <col min="8" max="8" width="17.7109375" style="4" customWidth="1"/>
    <col min="9" max="9" width="11.5703125" style="4" customWidth="1"/>
    <col min="10" max="10" width="17.5703125" style="4" customWidth="1"/>
    <col min="11" max="11" width="11.7109375" style="1" customWidth="1"/>
    <col min="12" max="13" width="14.42578125" style="1" customWidth="1"/>
    <col min="14" max="14" width="14" style="1" customWidth="1"/>
    <col min="15" max="16384" width="9.140625" style="1"/>
  </cols>
  <sheetData>
    <row r="1" spans="1:11" ht="15.75" customHeight="1" x14ac:dyDescent="0.2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9.7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" customHeight="1" x14ac:dyDescent="0.2">
      <c r="B4" s="2"/>
      <c r="C4" s="12"/>
      <c r="D4" s="12"/>
      <c r="E4" s="2"/>
      <c r="F4" s="7"/>
      <c r="G4" s="7"/>
      <c r="H4" s="7"/>
      <c r="I4" s="7"/>
      <c r="J4" s="25" t="s">
        <v>35</v>
      </c>
      <c r="K4" s="25"/>
    </row>
    <row r="5" spans="1:11" ht="39.75" customHeight="1" x14ac:dyDescent="0.2">
      <c r="A5" s="8" t="s">
        <v>6</v>
      </c>
      <c r="B5" s="8" t="s">
        <v>5</v>
      </c>
      <c r="C5" s="5" t="s">
        <v>49</v>
      </c>
      <c r="D5" s="5" t="s">
        <v>50</v>
      </c>
      <c r="E5" s="8" t="s">
        <v>36</v>
      </c>
      <c r="F5" s="5" t="s">
        <v>41</v>
      </c>
      <c r="G5" s="8" t="s">
        <v>42</v>
      </c>
      <c r="H5" s="5" t="s">
        <v>45</v>
      </c>
      <c r="I5" s="8" t="s">
        <v>46</v>
      </c>
      <c r="J5" s="5" t="s">
        <v>51</v>
      </c>
      <c r="K5" s="8" t="s">
        <v>52</v>
      </c>
    </row>
    <row r="6" spans="1:11" ht="21.75" customHeight="1" x14ac:dyDescent="0.2">
      <c r="A6" s="8">
        <v>1</v>
      </c>
      <c r="B6" s="8">
        <v>2</v>
      </c>
      <c r="C6" s="5">
        <v>3</v>
      </c>
      <c r="D6" s="5">
        <v>4</v>
      </c>
      <c r="E6" s="8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s="2" customFormat="1" ht="42" customHeight="1" x14ac:dyDescent="0.2">
      <c r="A7" s="13" t="s">
        <v>1</v>
      </c>
      <c r="B7" s="13" t="s">
        <v>21</v>
      </c>
      <c r="C7" s="16">
        <f>C8+C9+C10+C11+C13+C14+C15+C16+C17+C12+C18</f>
        <v>63093699.050000004</v>
      </c>
      <c r="D7" s="16">
        <f>D8+D9+D10+D11+D13+D14+D15+D16+D17+D12</f>
        <v>62845300</v>
      </c>
      <c r="E7" s="17">
        <f>IFERROR(D7/C7,"-")</f>
        <v>0.99606301336361414</v>
      </c>
      <c r="F7" s="16">
        <f>F8+F9+F10+F11+F13+F14+F15+F16+F17</f>
        <v>69054600</v>
      </c>
      <c r="G7" s="17">
        <f>IFERROR(F7/D7,"-")</f>
        <v>1.0988029335527081</v>
      </c>
      <c r="H7" s="16">
        <f>H8+H9+H10 +H11+H13+H14+H15+H16 +H17</f>
        <v>73239400</v>
      </c>
      <c r="I7" s="17">
        <f>IFERROR(H7/F7,"-")</f>
        <v>1.0606013212733112</v>
      </c>
      <c r="J7" s="16">
        <f>J8+J9+J10+J11+J13+J14+J15+J16+J17</f>
        <v>77635600</v>
      </c>
      <c r="K7" s="17">
        <f>IFERROR(J7/H7,"-")</f>
        <v>1.0600250684740726</v>
      </c>
    </row>
    <row r="8" spans="1:11" ht="27" customHeight="1" x14ac:dyDescent="0.2">
      <c r="A8" s="9" t="s">
        <v>12</v>
      </c>
      <c r="B8" s="6" t="s">
        <v>8</v>
      </c>
      <c r="C8" s="18">
        <v>47129311.520000003</v>
      </c>
      <c r="D8" s="18">
        <v>46146600</v>
      </c>
      <c r="E8" s="19">
        <f t="shared" ref="E8:E27" si="0">IFERROR(D8/C8,"-")</f>
        <v>0.97914861286308041</v>
      </c>
      <c r="F8" s="18">
        <v>53864000</v>
      </c>
      <c r="G8" s="20">
        <f t="shared" ref="G8:G27" si="1">IFERROR(F8/D8,"-")</f>
        <v>1.1672365894778813</v>
      </c>
      <c r="H8" s="18">
        <v>57790000</v>
      </c>
      <c r="I8" s="20">
        <f t="shared" ref="I8:I27" si="2">IFERROR(H8/F8,"-")</f>
        <v>1.0728872716471112</v>
      </c>
      <c r="J8" s="18">
        <v>61947000</v>
      </c>
      <c r="K8" s="20">
        <f t="shared" ref="K8:K27" si="3">IFERROR(J8/H8,"-")</f>
        <v>1.0719328603564631</v>
      </c>
    </row>
    <row r="9" spans="1:11" ht="51" customHeight="1" x14ac:dyDescent="0.2">
      <c r="A9" s="9" t="s">
        <v>13</v>
      </c>
      <c r="B9" s="6" t="s">
        <v>9</v>
      </c>
      <c r="C9" s="18">
        <v>6534744.8600000003</v>
      </c>
      <c r="D9" s="18">
        <v>7450400</v>
      </c>
      <c r="E9" s="19">
        <f t="shared" si="0"/>
        <v>1.1401210237915853</v>
      </c>
      <c r="F9" s="18">
        <v>7783600</v>
      </c>
      <c r="G9" s="20">
        <f t="shared" si="1"/>
        <v>1.0447224310104155</v>
      </c>
      <c r="H9" s="18">
        <v>7722400</v>
      </c>
      <c r="I9" s="20">
        <f t="shared" si="2"/>
        <v>0.99213731435325558</v>
      </c>
      <c r="J9" s="18">
        <v>7681300</v>
      </c>
      <c r="K9" s="20">
        <f t="shared" si="3"/>
        <v>0.99467782036672536</v>
      </c>
    </row>
    <row r="10" spans="1:11" s="3" customFormat="1" ht="30" customHeight="1" x14ac:dyDescent="0.2">
      <c r="A10" s="9" t="s">
        <v>14</v>
      </c>
      <c r="B10" s="6" t="s">
        <v>10</v>
      </c>
      <c r="C10" s="18">
        <v>4923337.8600000003</v>
      </c>
      <c r="D10" s="18">
        <v>4514100</v>
      </c>
      <c r="E10" s="19">
        <f t="shared" si="0"/>
        <v>0.91687796538911503</v>
      </c>
      <c r="F10" s="18">
        <v>3495000</v>
      </c>
      <c r="G10" s="20">
        <f t="shared" si="1"/>
        <v>0.77424071243437231</v>
      </c>
      <c r="H10" s="18">
        <v>3740000</v>
      </c>
      <c r="I10" s="20">
        <f t="shared" si="2"/>
        <v>1.0701001430615165</v>
      </c>
      <c r="J10" s="18">
        <v>4001000</v>
      </c>
      <c r="K10" s="20">
        <f t="shared" si="3"/>
        <v>1.0697860962566845</v>
      </c>
    </row>
    <row r="11" spans="1:11" ht="24" customHeight="1" x14ac:dyDescent="0.2">
      <c r="A11" s="9" t="s">
        <v>15</v>
      </c>
      <c r="B11" s="6" t="s">
        <v>7</v>
      </c>
      <c r="C11" s="18">
        <v>1437741.07</v>
      </c>
      <c r="D11" s="18">
        <v>1085000</v>
      </c>
      <c r="E11" s="19">
        <f t="shared" si="0"/>
        <v>0.7546560522194723</v>
      </c>
      <c r="F11" s="18">
        <v>1100000</v>
      </c>
      <c r="G11" s="20">
        <f t="shared" si="1"/>
        <v>1.0138248847926268</v>
      </c>
      <c r="H11" s="18">
        <v>1100000</v>
      </c>
      <c r="I11" s="20">
        <f t="shared" si="2"/>
        <v>1</v>
      </c>
      <c r="J11" s="18">
        <v>1100000</v>
      </c>
      <c r="K11" s="20">
        <f t="shared" si="3"/>
        <v>1</v>
      </c>
    </row>
    <row r="12" spans="1:11" ht="43.5" hidden="1" customHeight="1" x14ac:dyDescent="0.2">
      <c r="A12" s="9" t="s">
        <v>22</v>
      </c>
      <c r="B12" s="6" t="s">
        <v>23</v>
      </c>
      <c r="C12" s="18">
        <v>0</v>
      </c>
      <c r="D12" s="18">
        <v>0</v>
      </c>
      <c r="E12" s="19" t="str">
        <f t="shared" si="0"/>
        <v>-</v>
      </c>
      <c r="F12" s="18"/>
      <c r="G12" s="20" t="str">
        <f t="shared" si="1"/>
        <v>-</v>
      </c>
      <c r="H12" s="18"/>
      <c r="I12" s="20" t="str">
        <f t="shared" si="2"/>
        <v>-</v>
      </c>
      <c r="J12" s="18"/>
      <c r="K12" s="20" t="str">
        <f t="shared" si="3"/>
        <v>-</v>
      </c>
    </row>
    <row r="13" spans="1:11" ht="64.5" customHeight="1" x14ac:dyDescent="0.2">
      <c r="A13" s="9" t="s">
        <v>16</v>
      </c>
      <c r="B13" s="6" t="s">
        <v>11</v>
      </c>
      <c r="C13" s="18">
        <v>1645156.55</v>
      </c>
      <c r="D13" s="18">
        <v>1531000</v>
      </c>
      <c r="E13" s="19">
        <f t="shared" si="0"/>
        <v>0.93061052457287419</v>
      </c>
      <c r="F13" s="18">
        <v>1738700</v>
      </c>
      <c r="G13" s="20">
        <f t="shared" si="1"/>
        <v>1.1356629653821031</v>
      </c>
      <c r="H13" s="18">
        <v>1795700</v>
      </c>
      <c r="I13" s="20">
        <f t="shared" si="2"/>
        <v>1.0327831138206707</v>
      </c>
      <c r="J13" s="18">
        <v>1799000</v>
      </c>
      <c r="K13" s="20">
        <f t="shared" si="3"/>
        <v>1.001837723450465</v>
      </c>
    </row>
    <row r="14" spans="1:11" ht="35.25" customHeight="1" x14ac:dyDescent="0.2">
      <c r="A14" s="9" t="s">
        <v>17</v>
      </c>
      <c r="B14" s="6" t="s">
        <v>2</v>
      </c>
      <c r="C14" s="18">
        <v>34607.53</v>
      </c>
      <c r="D14" s="18">
        <v>32100</v>
      </c>
      <c r="E14" s="19">
        <f t="shared" si="0"/>
        <v>0.92754380332835085</v>
      </c>
      <c r="F14" s="18">
        <v>4300</v>
      </c>
      <c r="G14" s="20">
        <f t="shared" si="1"/>
        <v>0.13395638629283488</v>
      </c>
      <c r="H14" s="18">
        <v>4300</v>
      </c>
      <c r="I14" s="20">
        <f t="shared" si="2"/>
        <v>1</v>
      </c>
      <c r="J14" s="18">
        <v>4300</v>
      </c>
      <c r="K14" s="20">
        <f t="shared" si="3"/>
        <v>1</v>
      </c>
    </row>
    <row r="15" spans="1:11" s="3" customFormat="1" ht="48" customHeight="1" x14ac:dyDescent="0.2">
      <c r="A15" s="9" t="s">
        <v>18</v>
      </c>
      <c r="B15" s="6" t="s">
        <v>0</v>
      </c>
      <c r="C15" s="18">
        <v>352740.36</v>
      </c>
      <c r="D15" s="18">
        <v>285000</v>
      </c>
      <c r="E15" s="19">
        <f t="shared" si="0"/>
        <v>0.80795971291745583</v>
      </c>
      <c r="F15" s="18">
        <v>296000</v>
      </c>
      <c r="G15" s="20">
        <f t="shared" si="1"/>
        <v>1.0385964912280701</v>
      </c>
      <c r="H15" s="18">
        <v>308000</v>
      </c>
      <c r="I15" s="20">
        <f t="shared" si="2"/>
        <v>1.0405405405405406</v>
      </c>
      <c r="J15" s="18">
        <v>319000</v>
      </c>
      <c r="K15" s="20">
        <f t="shared" si="3"/>
        <v>1.0357142857142858</v>
      </c>
    </row>
    <row r="16" spans="1:11" s="3" customFormat="1" ht="39.75" customHeight="1" x14ac:dyDescent="0.2">
      <c r="A16" s="9" t="s">
        <v>19</v>
      </c>
      <c r="B16" s="6" t="s">
        <v>3</v>
      </c>
      <c r="C16" s="18">
        <v>207901.88</v>
      </c>
      <c r="D16" s="18">
        <v>721100</v>
      </c>
      <c r="E16" s="19">
        <f t="shared" si="0"/>
        <v>3.4684631038449485</v>
      </c>
      <c r="F16" s="18">
        <v>100000</v>
      </c>
      <c r="G16" s="20">
        <f t="shared" si="1"/>
        <v>0.13867702121758424</v>
      </c>
      <c r="H16" s="18">
        <v>100000</v>
      </c>
      <c r="I16" s="20">
        <f t="shared" si="2"/>
        <v>1</v>
      </c>
      <c r="J16" s="18">
        <v>100000</v>
      </c>
      <c r="K16" s="20">
        <f t="shared" si="3"/>
        <v>1</v>
      </c>
    </row>
    <row r="17" spans="1:11" ht="29.25" customHeight="1" x14ac:dyDescent="0.2">
      <c r="A17" s="9" t="s">
        <v>20</v>
      </c>
      <c r="B17" s="6" t="s">
        <v>4</v>
      </c>
      <c r="C17" s="18">
        <v>828157.42</v>
      </c>
      <c r="D17" s="18">
        <v>1080000</v>
      </c>
      <c r="E17" s="19">
        <f t="shared" si="0"/>
        <v>1.3040998896079443</v>
      </c>
      <c r="F17" s="18">
        <v>673000</v>
      </c>
      <c r="G17" s="20">
        <f t="shared" si="1"/>
        <v>0.62314814814814812</v>
      </c>
      <c r="H17" s="18">
        <v>679000</v>
      </c>
      <c r="I17" s="20">
        <f t="shared" si="2"/>
        <v>1.0089153046062407</v>
      </c>
      <c r="J17" s="18">
        <v>684000</v>
      </c>
      <c r="K17" s="20">
        <f t="shared" si="3"/>
        <v>1.0073637702503682</v>
      </c>
    </row>
    <row r="18" spans="1:11" ht="27" hidden="1" customHeight="1" x14ac:dyDescent="0.2">
      <c r="A18" s="9" t="s">
        <v>48</v>
      </c>
      <c r="B18" s="11" t="s">
        <v>47</v>
      </c>
      <c r="C18" s="18">
        <v>0</v>
      </c>
      <c r="D18" s="18"/>
      <c r="E18" s="19"/>
      <c r="F18" s="18"/>
      <c r="G18" s="20"/>
      <c r="H18" s="18"/>
      <c r="I18" s="20"/>
      <c r="J18" s="18"/>
      <c r="K18" s="20"/>
    </row>
    <row r="19" spans="1:11" ht="25.5" customHeight="1" x14ac:dyDescent="0.2">
      <c r="A19" s="14" t="s">
        <v>39</v>
      </c>
      <c r="B19" s="15" t="s">
        <v>40</v>
      </c>
      <c r="C19" s="21">
        <f>C20+C25+C26</f>
        <v>197062463.39999998</v>
      </c>
      <c r="D19" s="21">
        <f>D20+D25+D26</f>
        <v>264864643.12</v>
      </c>
      <c r="E19" s="22">
        <f t="shared" si="0"/>
        <v>1.3440644075496726</v>
      </c>
      <c r="F19" s="21">
        <f>F20+F25</f>
        <v>257823092.49000001</v>
      </c>
      <c r="G19" s="22">
        <f t="shared" si="1"/>
        <v>0.97341453148652335</v>
      </c>
      <c r="H19" s="21">
        <f>H20+H25</f>
        <v>198408999.08000001</v>
      </c>
      <c r="I19" s="22">
        <f t="shared" si="2"/>
        <v>0.76955480272852428</v>
      </c>
      <c r="J19" s="21">
        <f>J20+J25</f>
        <v>184948749.88000003</v>
      </c>
      <c r="K19" s="22">
        <f t="shared" si="3"/>
        <v>0.93215907916267082</v>
      </c>
    </row>
    <row r="20" spans="1:11" ht="51" customHeight="1" x14ac:dyDescent="0.2">
      <c r="A20" s="9" t="s">
        <v>24</v>
      </c>
      <c r="B20" s="6" t="s">
        <v>25</v>
      </c>
      <c r="C20" s="23">
        <f>C21+C22+C23+C24</f>
        <v>197062463.39999998</v>
      </c>
      <c r="D20" s="23">
        <f>D21+D22+D23+D24</f>
        <v>264865643.12</v>
      </c>
      <c r="E20" s="20">
        <f t="shared" si="0"/>
        <v>1.3440694820828065</v>
      </c>
      <c r="F20" s="18">
        <f>F21+F22+F23+F24</f>
        <v>257823092.49000001</v>
      </c>
      <c r="G20" s="20">
        <f t="shared" si="1"/>
        <v>0.97341085636082558</v>
      </c>
      <c r="H20" s="18">
        <f>H21+H22+H23+H24</f>
        <v>198408999.08000001</v>
      </c>
      <c r="I20" s="20">
        <f t="shared" si="2"/>
        <v>0.76955480272852428</v>
      </c>
      <c r="J20" s="18">
        <f>J21+J22+J23+J24</f>
        <v>184948749.88000003</v>
      </c>
      <c r="K20" s="20">
        <f t="shared" si="3"/>
        <v>0.93215907916267082</v>
      </c>
    </row>
    <row r="21" spans="1:11" ht="48" customHeight="1" x14ac:dyDescent="0.2">
      <c r="A21" s="9" t="s">
        <v>26</v>
      </c>
      <c r="B21" s="6" t="s">
        <v>27</v>
      </c>
      <c r="C21" s="23">
        <v>65720620</v>
      </c>
      <c r="D21" s="23">
        <v>77896975</v>
      </c>
      <c r="E21" s="20">
        <f t="shared" si="0"/>
        <v>1.1852744998449498</v>
      </c>
      <c r="F21" s="18">
        <v>70088000</v>
      </c>
      <c r="G21" s="20">
        <f t="shared" si="1"/>
        <v>0.8997525256917871</v>
      </c>
      <c r="H21" s="18">
        <v>34206000</v>
      </c>
      <c r="I21" s="20">
        <f t="shared" si="2"/>
        <v>0.4880436023285013</v>
      </c>
      <c r="J21" s="18">
        <v>34667000</v>
      </c>
      <c r="K21" s="20">
        <f t="shared" si="3"/>
        <v>1.0134771677483483</v>
      </c>
    </row>
    <row r="22" spans="1:11" ht="50.25" customHeight="1" x14ac:dyDescent="0.2">
      <c r="A22" s="9" t="s">
        <v>28</v>
      </c>
      <c r="B22" s="6" t="s">
        <v>29</v>
      </c>
      <c r="C22" s="23">
        <v>6870769.7300000004</v>
      </c>
      <c r="D22" s="23">
        <v>49473607.25</v>
      </c>
      <c r="E22" s="20">
        <f t="shared" si="0"/>
        <v>7.2005916650040307</v>
      </c>
      <c r="F22" s="18">
        <v>42156395.75</v>
      </c>
      <c r="G22" s="20">
        <f t="shared" si="1"/>
        <v>0.85209868641628106</v>
      </c>
      <c r="H22" s="18">
        <v>28617667</v>
      </c>
      <c r="I22" s="20">
        <f t="shared" si="2"/>
        <v>0.67884520227277734</v>
      </c>
      <c r="J22" s="18">
        <v>13278558</v>
      </c>
      <c r="K22" s="20">
        <f t="shared" si="3"/>
        <v>0.46399862015306836</v>
      </c>
    </row>
    <row r="23" spans="1:11" ht="45" customHeight="1" x14ac:dyDescent="0.2">
      <c r="A23" s="9" t="s">
        <v>30</v>
      </c>
      <c r="B23" s="6" t="s">
        <v>31</v>
      </c>
      <c r="C23" s="23">
        <v>112971662.41</v>
      </c>
      <c r="D23" s="23">
        <v>123047773.87</v>
      </c>
      <c r="E23" s="20">
        <f t="shared" si="0"/>
        <v>1.0891914949735935</v>
      </c>
      <c r="F23" s="18">
        <v>131240691.34</v>
      </c>
      <c r="G23" s="20">
        <f t="shared" si="1"/>
        <v>1.0665832238351245</v>
      </c>
      <c r="H23" s="18">
        <v>121458597.48</v>
      </c>
      <c r="I23" s="20">
        <f t="shared" si="2"/>
        <v>0.92546447477438287</v>
      </c>
      <c r="J23" s="18">
        <v>122851441.48</v>
      </c>
      <c r="K23" s="20">
        <f t="shared" si="3"/>
        <v>1.0114676443569945</v>
      </c>
    </row>
    <row r="24" spans="1:11" ht="24.75" customHeight="1" x14ac:dyDescent="0.2">
      <c r="A24" s="9" t="s">
        <v>32</v>
      </c>
      <c r="B24" s="6" t="s">
        <v>33</v>
      </c>
      <c r="C24" s="23">
        <v>11499411.26</v>
      </c>
      <c r="D24" s="23">
        <v>14447287</v>
      </c>
      <c r="E24" s="20">
        <f t="shared" si="0"/>
        <v>1.2563501446594927</v>
      </c>
      <c r="F24" s="18">
        <v>14338005.4</v>
      </c>
      <c r="G24" s="20">
        <f t="shared" si="1"/>
        <v>0.99243583933786328</v>
      </c>
      <c r="H24" s="18">
        <v>14126734.6</v>
      </c>
      <c r="I24" s="20">
        <f t="shared" si="2"/>
        <v>0.98526497974397464</v>
      </c>
      <c r="J24" s="18">
        <v>14151750.4</v>
      </c>
      <c r="K24" s="20">
        <f t="shared" si="3"/>
        <v>1.0017708126264366</v>
      </c>
    </row>
    <row r="25" spans="1:11" ht="24.75" hidden="1" customHeight="1" x14ac:dyDescent="0.2">
      <c r="A25" s="9" t="s">
        <v>38</v>
      </c>
      <c r="B25" s="6" t="s">
        <v>37</v>
      </c>
      <c r="C25" s="23">
        <v>0</v>
      </c>
      <c r="D25" s="23">
        <v>0</v>
      </c>
      <c r="E25" s="20" t="str">
        <f t="shared" si="0"/>
        <v>-</v>
      </c>
      <c r="F25" s="18">
        <v>0</v>
      </c>
      <c r="G25" s="20" t="str">
        <f t="shared" si="1"/>
        <v>-</v>
      </c>
      <c r="H25" s="18">
        <v>0</v>
      </c>
      <c r="I25" s="20" t="str">
        <f t="shared" si="2"/>
        <v>-</v>
      </c>
      <c r="J25" s="18">
        <v>0</v>
      </c>
      <c r="K25" s="20" t="str">
        <f t="shared" si="3"/>
        <v>-</v>
      </c>
    </row>
    <row r="26" spans="1:11" ht="57.75" customHeight="1" x14ac:dyDescent="0.2">
      <c r="A26" s="9" t="s">
        <v>43</v>
      </c>
      <c r="B26" s="6" t="s">
        <v>44</v>
      </c>
      <c r="C26" s="23">
        <v>0</v>
      </c>
      <c r="D26" s="23">
        <v>-1000</v>
      </c>
      <c r="E26" s="20" t="str">
        <f t="shared" si="0"/>
        <v>-</v>
      </c>
      <c r="F26" s="18">
        <v>0</v>
      </c>
      <c r="G26" s="20">
        <f t="shared" si="1"/>
        <v>0</v>
      </c>
      <c r="H26" s="18">
        <v>0</v>
      </c>
      <c r="I26" s="20" t="str">
        <f t="shared" si="2"/>
        <v>-</v>
      </c>
      <c r="J26" s="18">
        <v>0</v>
      </c>
      <c r="K26" s="20" t="str">
        <f t="shared" si="3"/>
        <v>-</v>
      </c>
    </row>
    <row r="27" spans="1:11" ht="23.25" customHeight="1" x14ac:dyDescent="0.2">
      <c r="A27" s="26" t="s">
        <v>34</v>
      </c>
      <c r="B27" s="27"/>
      <c r="C27" s="21">
        <f>C19+C7</f>
        <v>260156162.44999999</v>
      </c>
      <c r="D27" s="21">
        <f>D19+D7</f>
        <v>327709943.12</v>
      </c>
      <c r="E27" s="22">
        <f t="shared" si="0"/>
        <v>1.2596662713418649</v>
      </c>
      <c r="F27" s="21">
        <f>F19+F7</f>
        <v>326877692.49000001</v>
      </c>
      <c r="G27" s="22">
        <f t="shared" si="1"/>
        <v>0.99746040470399999</v>
      </c>
      <c r="H27" s="21">
        <f>H19+H7</f>
        <v>271648399.08000004</v>
      </c>
      <c r="I27" s="22">
        <f t="shared" si="2"/>
        <v>0.83103988225905145</v>
      </c>
      <c r="J27" s="21">
        <f>J19+J7</f>
        <v>262584349.88000003</v>
      </c>
      <c r="K27" s="22">
        <f t="shared" si="3"/>
        <v>0.96663315804290584</v>
      </c>
    </row>
    <row r="30" spans="1:11" ht="18.75" x14ac:dyDescent="0.2">
      <c r="E30" s="10"/>
    </row>
  </sheetData>
  <autoFilter ref="A6:K6"/>
  <mergeCells count="3">
    <mergeCell ref="A1:K3"/>
    <mergeCell ref="J4:K4"/>
    <mergeCell ref="A27:B27"/>
  </mergeCells>
  <pageMargins left="7.874015748031496E-2" right="0" top="0.23622047244094491" bottom="0" header="0.27559055118110237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Olga</cp:lastModifiedBy>
  <cp:lastPrinted>2021-11-15T07:55:51Z</cp:lastPrinted>
  <dcterms:created xsi:type="dcterms:W3CDTF">2000-09-29T06:30:00Z</dcterms:created>
  <dcterms:modified xsi:type="dcterms:W3CDTF">2021-11-16T09:34:02Z</dcterms:modified>
</cp:coreProperties>
</file>