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Лист1!$4:$5</definedName>
  </definedNames>
  <calcPr calcId="162913"/>
</workbook>
</file>

<file path=xl/calcChain.xml><?xml version="1.0" encoding="utf-8"?>
<calcChain xmlns="http://schemas.openxmlformats.org/spreadsheetml/2006/main">
  <c r="H33" i="1" l="1"/>
  <c r="H27" i="1"/>
  <c r="C17" i="1"/>
  <c r="D17" i="1"/>
  <c r="E17" i="1"/>
  <c r="F17" i="1"/>
  <c r="D39" i="1"/>
  <c r="D47" i="1"/>
  <c r="E47" i="1"/>
  <c r="F47" i="1"/>
  <c r="C47" i="1"/>
  <c r="C44" i="1"/>
  <c r="C39" i="1"/>
  <c r="C36" i="1"/>
  <c r="C30" i="1"/>
  <c r="C25" i="1"/>
  <c r="C19" i="1"/>
  <c r="C15" i="1"/>
  <c r="C6" i="1"/>
  <c r="G17" i="1" l="1"/>
  <c r="G47" i="1"/>
  <c r="H17" i="1"/>
  <c r="C50" i="1"/>
  <c r="E44" i="1" l="1"/>
  <c r="G27" i="1"/>
  <c r="G28" i="1"/>
  <c r="G29" i="1"/>
  <c r="D25" i="1"/>
  <c r="E25" i="1"/>
  <c r="F25" i="1"/>
  <c r="H12" i="1" l="1"/>
  <c r="E39" i="1"/>
  <c r="E36" i="1"/>
  <c r="E30" i="1"/>
  <c r="E19" i="1"/>
  <c r="E15" i="1"/>
  <c r="E6" i="1"/>
  <c r="F44" i="1"/>
  <c r="D44" i="1"/>
  <c r="E50" i="1" l="1"/>
  <c r="H21" i="1"/>
  <c r="H22" i="1"/>
  <c r="G11" i="1"/>
  <c r="G12" i="1"/>
  <c r="G13" i="1"/>
  <c r="G33" i="1" l="1"/>
  <c r="G14" i="1"/>
  <c r="H49" i="1" l="1"/>
  <c r="G49" i="1"/>
  <c r="H48" i="1"/>
  <c r="G48" i="1"/>
  <c r="H46" i="1"/>
  <c r="G46" i="1"/>
  <c r="H43" i="1"/>
  <c r="G43" i="1"/>
  <c r="H42" i="1"/>
  <c r="G42" i="1"/>
  <c r="H41" i="1"/>
  <c r="H40" i="1"/>
  <c r="G40" i="1"/>
  <c r="F39" i="1"/>
  <c r="G38" i="1"/>
  <c r="H37" i="1"/>
  <c r="G37" i="1"/>
  <c r="F36" i="1"/>
  <c r="D36" i="1"/>
  <c r="H35" i="1"/>
  <c r="G35" i="1"/>
  <c r="H34" i="1"/>
  <c r="G34" i="1"/>
  <c r="H32" i="1"/>
  <c r="G32" i="1"/>
  <c r="H31" i="1"/>
  <c r="G31" i="1"/>
  <c r="F30" i="1"/>
  <c r="D30" i="1"/>
  <c r="H26" i="1"/>
  <c r="G26" i="1"/>
  <c r="H24" i="1"/>
  <c r="G24" i="1"/>
  <c r="G23" i="1"/>
  <c r="G22" i="1"/>
  <c r="G21" i="1"/>
  <c r="G20" i="1"/>
  <c r="F19" i="1"/>
  <c r="H19" i="1" s="1"/>
  <c r="D19" i="1"/>
  <c r="H18" i="1"/>
  <c r="G18" i="1"/>
  <c r="H16" i="1"/>
  <c r="G16" i="1"/>
  <c r="F15" i="1"/>
  <c r="D15" i="1"/>
  <c r="H14" i="1"/>
  <c r="H11" i="1"/>
  <c r="G10" i="1"/>
  <c r="H9" i="1"/>
  <c r="G9" i="1"/>
  <c r="H8" i="1"/>
  <c r="G8" i="1"/>
  <c r="H7" i="1"/>
  <c r="F6" i="1"/>
  <c r="D6" i="1"/>
  <c r="G25" i="1" l="1"/>
  <c r="G15" i="1"/>
  <c r="G30" i="1"/>
  <c r="G36" i="1"/>
  <c r="G39" i="1"/>
  <c r="G44" i="1"/>
  <c r="D50" i="1"/>
  <c r="H39" i="1"/>
  <c r="H30" i="1"/>
  <c r="H25" i="1"/>
  <c r="F50" i="1"/>
  <c r="H15" i="1"/>
  <c r="G6" i="1"/>
  <c r="G19" i="1"/>
  <c r="H36" i="1"/>
  <c r="H44" i="1"/>
  <c r="H47" i="1"/>
  <c r="H6" i="1"/>
  <c r="H50" i="1" l="1"/>
  <c r="G50" i="1"/>
</calcChain>
</file>

<file path=xl/sharedStrings.xml><?xml version="1.0" encoding="utf-8"?>
<sst xmlns="http://schemas.openxmlformats.org/spreadsheetml/2006/main" count="103" uniqueCount="103">
  <si>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</si>
  <si>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</si>
  <si>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</si>
  <si>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</si>
  <si>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</si>
  <si>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</si>
  <si>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</si>
  <si>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</si>
  <si>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</si>
  <si>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</si>
  <si>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</si>
  <si>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</si>
  <si>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</si>
  <si>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</si>
  <si>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</si>
  <si>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</si>
  <si>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</si>
  <si>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</si>
  <si>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</si>
  <si>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</si>
  <si>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</si>
  <si>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</si>
  <si>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</si>
  <si>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</si>
  <si>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</si>
  <si>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</si>
  <si>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</si>
  <si>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</si>
  <si>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</si>
  <si>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</si>
  <si>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</si>
  <si>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</si>
  <si>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</si>
  <si>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</si>
  <si>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</si>
  <si>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</si>
  <si>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</si>
  <si>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</si>
  <si>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</si>
  <si>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</si>
  <si>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</si>
  <si>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</si>
  <si>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</si>
  <si>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</si>
  <si>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</si>
  <si>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</si>
  <si>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</si>
  <si>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</si>
  <si>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</si>
  <si>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</si>
  <si>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</si>
  <si>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</si>
  <si>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</si>
  <si>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</si>
  <si>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</si>
  <si>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</si>
  <si>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</si>
  <si>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</si>
  <si>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</si>
  <si>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</si>
  <si>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</si>
  <si>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</si>
  <si>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</si>
  <si>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</si>
  <si>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</si>
  <si>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</si>
  <si>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</si>
  <si>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</si>
  <si>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</si>
  <si>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</si>
  <si>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</si>
  <si>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</si>
  <si>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</si>
  <si>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</si>
  <si>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</si>
  <si>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</si>
  <si>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</si>
  <si>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</si>
  <si>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</si>
  <si>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</si>
  <si>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</si>
  <si>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</si>
  <si>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</si>
  <si>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</si>
  <si>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</si>
  <si>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ВСЕГО:</t>
  </si>
  <si>
    <t>В.Н.Кортелева</t>
  </si>
  <si>
    <t>Исп.И.В.Курашина</t>
  </si>
  <si>
    <t>тел.9 18 31</t>
  </si>
  <si>
    <t>0703</t>
  </si>
  <si>
    <t>Дополнительное образование детей</t>
  </si>
  <si>
    <t>1101</t>
  </si>
  <si>
    <t xml:space="preserve">Физическая культура  </t>
  </si>
  <si>
    <t>Утверждено на 2021 год</t>
  </si>
  <si>
    <t>Уточненная бюджетная роспись                                                                             на 2021 год</t>
  </si>
  <si>
    <t>Темп роста 2021 к соответствующему периоду 2020, %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</si>
  <si>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</si>
  <si>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</si>
  <si>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</si>
  <si>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</si>
  <si>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Сведения об исполнении бюджета Клетнянского муниципального района Брянской области за 9 месяцев 2021 года по расходам в разрезе разделов и подразделов классификации расходов в сравнении с соответствующим периодом прошлого года</t>
  </si>
  <si>
    <t>Кассовое исполнение                                                               за 9 месяцев                                                                           2020 года</t>
  </si>
  <si>
    <t>Кассовое исполнение                                                               за  9 месяцев                                                                      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</si>
</sst>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top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2" borderId="0" xfId="0" applyFont="1" applyFill="1" applyBorder="1" applyAlignment="1">
      <alignment horizontal="left" vertical="top"/>
    </xf>
    <xf numFmtId="49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3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54" sqref="C54"/>
    </sheetView>
  </sheetViews>
  <sheetFormatPr defaultRowHeight="15" x14ac:dyDescent="0.25"/>
  <cols>
    <col min="1" max="1" width="59.7109375" style="5" customWidth="1"/>
    <col min="2" max="2" width="7.140625" style="5" customWidth="1"/>
    <col min="3" max="6" width="16.28515625" style="5" customWidth="1"/>
    <col min="7" max="7" width="14" style="4" customWidth="1"/>
    <col min="8" max="8" width="12.7109375" style="4" customWidth="1"/>
    <col min="9" max="246" width="9.140625" style="5"/>
    <col min="247" max="247" width="59.7109375" style="5" customWidth="1"/>
    <col min="248" max="248" width="7.140625" style="5" customWidth="1"/>
    <col min="249" max="251" width="19.28515625" style="5" customWidth="1"/>
    <col min="252" max="252" width="0" style="5" hidden="1" customWidth="1"/>
    <col min="253" max="253" width="19.140625" style="5" customWidth="1"/>
    <col min="254" max="254" width="0" style="5" hidden="1" customWidth="1"/>
    <col min="255" max="255" width="14" style="5" customWidth="1"/>
    <col min="256" max="256" width="12.7109375" style="5" customWidth="1"/>
    <col min="257" max="502" width="9.140625" style="5"/>
    <col min="503" max="503" width="59.7109375" style="5" customWidth="1"/>
    <col min="504" max="504" width="7.140625" style="5" customWidth="1"/>
    <col min="505" max="507" width="19.28515625" style="5" customWidth="1"/>
    <col min="508" max="508" width="0" style="5" hidden="1" customWidth="1"/>
    <col min="509" max="509" width="19.140625" style="5" customWidth="1"/>
    <col min="510" max="510" width="0" style="5" hidden="1" customWidth="1"/>
    <col min="511" max="511" width="14" style="5" customWidth="1"/>
    <col min="512" max="512" width="12.7109375" style="5" customWidth="1"/>
    <col min="513" max="758" width="9.140625" style="5"/>
    <col min="759" max="759" width="59.7109375" style="5" customWidth="1"/>
    <col min="760" max="760" width="7.140625" style="5" customWidth="1"/>
    <col min="761" max="763" width="19.28515625" style="5" customWidth="1"/>
    <col min="764" max="764" width="0" style="5" hidden="1" customWidth="1"/>
    <col min="765" max="765" width="19.140625" style="5" customWidth="1"/>
    <col min="766" max="766" width="0" style="5" hidden="1" customWidth="1"/>
    <col min="767" max="767" width="14" style="5" customWidth="1"/>
    <col min="768" max="768" width="12.7109375" style="5" customWidth="1"/>
    <col min="769" max="1014" width="9.140625" style="5"/>
    <col min="1015" max="1015" width="59.7109375" style="5" customWidth="1"/>
    <col min="1016" max="1016" width="7.140625" style="5" customWidth="1"/>
    <col min="1017" max="1019" width="19.28515625" style="5" customWidth="1"/>
    <col min="1020" max="1020" width="0" style="5" hidden="1" customWidth="1"/>
    <col min="1021" max="1021" width="19.140625" style="5" customWidth="1"/>
    <col min="1022" max="1022" width="0" style="5" hidden="1" customWidth="1"/>
    <col min="1023" max="1023" width="14" style="5" customWidth="1"/>
    <col min="1024" max="1024" width="12.7109375" style="5" customWidth="1"/>
    <col min="1025" max="1270" width="9.140625" style="5"/>
    <col min="1271" max="1271" width="59.7109375" style="5" customWidth="1"/>
    <col min="1272" max="1272" width="7.140625" style="5" customWidth="1"/>
    <col min="1273" max="1275" width="19.28515625" style="5" customWidth="1"/>
    <col min="1276" max="1276" width="0" style="5" hidden="1" customWidth="1"/>
    <col min="1277" max="1277" width="19.140625" style="5" customWidth="1"/>
    <col min="1278" max="1278" width="0" style="5" hidden="1" customWidth="1"/>
    <col min="1279" max="1279" width="14" style="5" customWidth="1"/>
    <col min="1280" max="1280" width="12.7109375" style="5" customWidth="1"/>
    <col min="1281" max="1526" width="9.140625" style="5"/>
    <col min="1527" max="1527" width="59.7109375" style="5" customWidth="1"/>
    <col min="1528" max="1528" width="7.140625" style="5" customWidth="1"/>
    <col min="1529" max="1531" width="19.28515625" style="5" customWidth="1"/>
    <col min="1532" max="1532" width="0" style="5" hidden="1" customWidth="1"/>
    <col min="1533" max="1533" width="19.140625" style="5" customWidth="1"/>
    <col min="1534" max="1534" width="0" style="5" hidden="1" customWidth="1"/>
    <col min="1535" max="1535" width="14" style="5" customWidth="1"/>
    <col min="1536" max="1536" width="12.7109375" style="5" customWidth="1"/>
    <col min="1537" max="1782" width="9.140625" style="5"/>
    <col min="1783" max="1783" width="59.7109375" style="5" customWidth="1"/>
    <col min="1784" max="1784" width="7.140625" style="5" customWidth="1"/>
    <col min="1785" max="1787" width="19.28515625" style="5" customWidth="1"/>
    <col min="1788" max="1788" width="0" style="5" hidden="1" customWidth="1"/>
    <col min="1789" max="1789" width="19.140625" style="5" customWidth="1"/>
    <col min="1790" max="1790" width="0" style="5" hidden="1" customWidth="1"/>
    <col min="1791" max="1791" width="14" style="5" customWidth="1"/>
    <col min="1792" max="1792" width="12.7109375" style="5" customWidth="1"/>
    <col min="1793" max="2038" width="9.140625" style="5"/>
    <col min="2039" max="2039" width="59.7109375" style="5" customWidth="1"/>
    <col min="2040" max="2040" width="7.140625" style="5" customWidth="1"/>
    <col min="2041" max="2043" width="19.28515625" style="5" customWidth="1"/>
    <col min="2044" max="2044" width="0" style="5" hidden="1" customWidth="1"/>
    <col min="2045" max="2045" width="19.140625" style="5" customWidth="1"/>
    <col min="2046" max="2046" width="0" style="5" hidden="1" customWidth="1"/>
    <col min="2047" max="2047" width="14" style="5" customWidth="1"/>
    <col min="2048" max="2048" width="12.7109375" style="5" customWidth="1"/>
    <col min="2049" max="2294" width="9.140625" style="5"/>
    <col min="2295" max="2295" width="59.7109375" style="5" customWidth="1"/>
    <col min="2296" max="2296" width="7.140625" style="5" customWidth="1"/>
    <col min="2297" max="2299" width="19.28515625" style="5" customWidth="1"/>
    <col min="2300" max="2300" width="0" style="5" hidden="1" customWidth="1"/>
    <col min="2301" max="2301" width="19.140625" style="5" customWidth="1"/>
    <col min="2302" max="2302" width="0" style="5" hidden="1" customWidth="1"/>
    <col min="2303" max="2303" width="14" style="5" customWidth="1"/>
    <col min="2304" max="2304" width="12.7109375" style="5" customWidth="1"/>
    <col min="2305" max="2550" width="9.140625" style="5"/>
    <col min="2551" max="2551" width="59.7109375" style="5" customWidth="1"/>
    <col min="2552" max="2552" width="7.140625" style="5" customWidth="1"/>
    <col min="2553" max="2555" width="19.28515625" style="5" customWidth="1"/>
    <col min="2556" max="2556" width="0" style="5" hidden="1" customWidth="1"/>
    <col min="2557" max="2557" width="19.140625" style="5" customWidth="1"/>
    <col min="2558" max="2558" width="0" style="5" hidden="1" customWidth="1"/>
    <col min="2559" max="2559" width="14" style="5" customWidth="1"/>
    <col min="2560" max="2560" width="12.7109375" style="5" customWidth="1"/>
    <col min="2561" max="2806" width="9.140625" style="5"/>
    <col min="2807" max="2807" width="59.7109375" style="5" customWidth="1"/>
    <col min="2808" max="2808" width="7.140625" style="5" customWidth="1"/>
    <col min="2809" max="2811" width="19.28515625" style="5" customWidth="1"/>
    <col min="2812" max="2812" width="0" style="5" hidden="1" customWidth="1"/>
    <col min="2813" max="2813" width="19.140625" style="5" customWidth="1"/>
    <col min="2814" max="2814" width="0" style="5" hidden="1" customWidth="1"/>
    <col min="2815" max="2815" width="14" style="5" customWidth="1"/>
    <col min="2816" max="2816" width="12.7109375" style="5" customWidth="1"/>
    <col min="2817" max="3062" width="9.140625" style="5"/>
    <col min="3063" max="3063" width="59.7109375" style="5" customWidth="1"/>
    <col min="3064" max="3064" width="7.140625" style="5" customWidth="1"/>
    <col min="3065" max="3067" width="19.28515625" style="5" customWidth="1"/>
    <col min="3068" max="3068" width="0" style="5" hidden="1" customWidth="1"/>
    <col min="3069" max="3069" width="19.140625" style="5" customWidth="1"/>
    <col min="3070" max="3070" width="0" style="5" hidden="1" customWidth="1"/>
    <col min="3071" max="3071" width="14" style="5" customWidth="1"/>
    <col min="3072" max="3072" width="12.7109375" style="5" customWidth="1"/>
    <col min="3073" max="3318" width="9.140625" style="5"/>
    <col min="3319" max="3319" width="59.7109375" style="5" customWidth="1"/>
    <col min="3320" max="3320" width="7.140625" style="5" customWidth="1"/>
    <col min="3321" max="3323" width="19.28515625" style="5" customWidth="1"/>
    <col min="3324" max="3324" width="0" style="5" hidden="1" customWidth="1"/>
    <col min="3325" max="3325" width="19.140625" style="5" customWidth="1"/>
    <col min="3326" max="3326" width="0" style="5" hidden="1" customWidth="1"/>
    <col min="3327" max="3327" width="14" style="5" customWidth="1"/>
    <col min="3328" max="3328" width="12.7109375" style="5" customWidth="1"/>
    <col min="3329" max="3574" width="9.140625" style="5"/>
    <col min="3575" max="3575" width="59.7109375" style="5" customWidth="1"/>
    <col min="3576" max="3576" width="7.140625" style="5" customWidth="1"/>
    <col min="3577" max="3579" width="19.28515625" style="5" customWidth="1"/>
    <col min="3580" max="3580" width="0" style="5" hidden="1" customWidth="1"/>
    <col min="3581" max="3581" width="19.140625" style="5" customWidth="1"/>
    <col min="3582" max="3582" width="0" style="5" hidden="1" customWidth="1"/>
    <col min="3583" max="3583" width="14" style="5" customWidth="1"/>
    <col min="3584" max="3584" width="12.7109375" style="5" customWidth="1"/>
    <col min="3585" max="3830" width="9.140625" style="5"/>
    <col min="3831" max="3831" width="59.7109375" style="5" customWidth="1"/>
    <col min="3832" max="3832" width="7.140625" style="5" customWidth="1"/>
    <col min="3833" max="3835" width="19.28515625" style="5" customWidth="1"/>
    <col min="3836" max="3836" width="0" style="5" hidden="1" customWidth="1"/>
    <col min="3837" max="3837" width="19.140625" style="5" customWidth="1"/>
    <col min="3838" max="3838" width="0" style="5" hidden="1" customWidth="1"/>
    <col min="3839" max="3839" width="14" style="5" customWidth="1"/>
    <col min="3840" max="3840" width="12.7109375" style="5" customWidth="1"/>
    <col min="3841" max="4086" width="9.140625" style="5"/>
    <col min="4087" max="4087" width="59.7109375" style="5" customWidth="1"/>
    <col min="4088" max="4088" width="7.140625" style="5" customWidth="1"/>
    <col min="4089" max="4091" width="19.28515625" style="5" customWidth="1"/>
    <col min="4092" max="4092" width="0" style="5" hidden="1" customWidth="1"/>
    <col min="4093" max="4093" width="19.140625" style="5" customWidth="1"/>
    <col min="4094" max="4094" width="0" style="5" hidden="1" customWidth="1"/>
    <col min="4095" max="4095" width="14" style="5" customWidth="1"/>
    <col min="4096" max="4096" width="12.7109375" style="5" customWidth="1"/>
    <col min="4097" max="4342" width="9.140625" style="5"/>
    <col min="4343" max="4343" width="59.7109375" style="5" customWidth="1"/>
    <col min="4344" max="4344" width="7.140625" style="5" customWidth="1"/>
    <col min="4345" max="4347" width="19.28515625" style="5" customWidth="1"/>
    <col min="4348" max="4348" width="0" style="5" hidden="1" customWidth="1"/>
    <col min="4349" max="4349" width="19.140625" style="5" customWidth="1"/>
    <col min="4350" max="4350" width="0" style="5" hidden="1" customWidth="1"/>
    <col min="4351" max="4351" width="14" style="5" customWidth="1"/>
    <col min="4352" max="4352" width="12.7109375" style="5" customWidth="1"/>
    <col min="4353" max="4598" width="9.140625" style="5"/>
    <col min="4599" max="4599" width="59.7109375" style="5" customWidth="1"/>
    <col min="4600" max="4600" width="7.140625" style="5" customWidth="1"/>
    <col min="4601" max="4603" width="19.28515625" style="5" customWidth="1"/>
    <col min="4604" max="4604" width="0" style="5" hidden="1" customWidth="1"/>
    <col min="4605" max="4605" width="19.140625" style="5" customWidth="1"/>
    <col min="4606" max="4606" width="0" style="5" hidden="1" customWidth="1"/>
    <col min="4607" max="4607" width="14" style="5" customWidth="1"/>
    <col min="4608" max="4608" width="12.7109375" style="5" customWidth="1"/>
    <col min="4609" max="4854" width="9.140625" style="5"/>
    <col min="4855" max="4855" width="59.7109375" style="5" customWidth="1"/>
    <col min="4856" max="4856" width="7.140625" style="5" customWidth="1"/>
    <col min="4857" max="4859" width="19.28515625" style="5" customWidth="1"/>
    <col min="4860" max="4860" width="0" style="5" hidden="1" customWidth="1"/>
    <col min="4861" max="4861" width="19.140625" style="5" customWidth="1"/>
    <col min="4862" max="4862" width="0" style="5" hidden="1" customWidth="1"/>
    <col min="4863" max="4863" width="14" style="5" customWidth="1"/>
    <col min="4864" max="4864" width="12.7109375" style="5" customWidth="1"/>
    <col min="4865" max="5110" width="9.140625" style="5"/>
    <col min="5111" max="5111" width="59.7109375" style="5" customWidth="1"/>
    <col min="5112" max="5112" width="7.140625" style="5" customWidth="1"/>
    <col min="5113" max="5115" width="19.28515625" style="5" customWidth="1"/>
    <col min="5116" max="5116" width="0" style="5" hidden="1" customWidth="1"/>
    <col min="5117" max="5117" width="19.140625" style="5" customWidth="1"/>
    <col min="5118" max="5118" width="0" style="5" hidden="1" customWidth="1"/>
    <col min="5119" max="5119" width="14" style="5" customWidth="1"/>
    <col min="5120" max="5120" width="12.7109375" style="5" customWidth="1"/>
    <col min="5121" max="5366" width="9.140625" style="5"/>
    <col min="5367" max="5367" width="59.7109375" style="5" customWidth="1"/>
    <col min="5368" max="5368" width="7.140625" style="5" customWidth="1"/>
    <col min="5369" max="5371" width="19.28515625" style="5" customWidth="1"/>
    <col min="5372" max="5372" width="0" style="5" hidden="1" customWidth="1"/>
    <col min="5373" max="5373" width="19.140625" style="5" customWidth="1"/>
    <col min="5374" max="5374" width="0" style="5" hidden="1" customWidth="1"/>
    <col min="5375" max="5375" width="14" style="5" customWidth="1"/>
    <col min="5376" max="5376" width="12.7109375" style="5" customWidth="1"/>
    <col min="5377" max="5622" width="9.140625" style="5"/>
    <col min="5623" max="5623" width="59.7109375" style="5" customWidth="1"/>
    <col min="5624" max="5624" width="7.140625" style="5" customWidth="1"/>
    <col min="5625" max="5627" width="19.28515625" style="5" customWidth="1"/>
    <col min="5628" max="5628" width="0" style="5" hidden="1" customWidth="1"/>
    <col min="5629" max="5629" width="19.140625" style="5" customWidth="1"/>
    <col min="5630" max="5630" width="0" style="5" hidden="1" customWidth="1"/>
    <col min="5631" max="5631" width="14" style="5" customWidth="1"/>
    <col min="5632" max="5632" width="12.7109375" style="5" customWidth="1"/>
    <col min="5633" max="5878" width="9.140625" style="5"/>
    <col min="5879" max="5879" width="59.7109375" style="5" customWidth="1"/>
    <col min="5880" max="5880" width="7.140625" style="5" customWidth="1"/>
    <col min="5881" max="5883" width="19.28515625" style="5" customWidth="1"/>
    <col min="5884" max="5884" width="0" style="5" hidden="1" customWidth="1"/>
    <col min="5885" max="5885" width="19.140625" style="5" customWidth="1"/>
    <col min="5886" max="5886" width="0" style="5" hidden="1" customWidth="1"/>
    <col min="5887" max="5887" width="14" style="5" customWidth="1"/>
    <col min="5888" max="5888" width="12.7109375" style="5" customWidth="1"/>
    <col min="5889" max="6134" width="9.140625" style="5"/>
    <col min="6135" max="6135" width="59.7109375" style="5" customWidth="1"/>
    <col min="6136" max="6136" width="7.140625" style="5" customWidth="1"/>
    <col min="6137" max="6139" width="19.28515625" style="5" customWidth="1"/>
    <col min="6140" max="6140" width="0" style="5" hidden="1" customWidth="1"/>
    <col min="6141" max="6141" width="19.140625" style="5" customWidth="1"/>
    <col min="6142" max="6142" width="0" style="5" hidden="1" customWidth="1"/>
    <col min="6143" max="6143" width="14" style="5" customWidth="1"/>
    <col min="6144" max="6144" width="12.7109375" style="5" customWidth="1"/>
    <col min="6145" max="6390" width="9.140625" style="5"/>
    <col min="6391" max="6391" width="59.7109375" style="5" customWidth="1"/>
    <col min="6392" max="6392" width="7.140625" style="5" customWidth="1"/>
    <col min="6393" max="6395" width="19.28515625" style="5" customWidth="1"/>
    <col min="6396" max="6396" width="0" style="5" hidden="1" customWidth="1"/>
    <col min="6397" max="6397" width="19.140625" style="5" customWidth="1"/>
    <col min="6398" max="6398" width="0" style="5" hidden="1" customWidth="1"/>
    <col min="6399" max="6399" width="14" style="5" customWidth="1"/>
    <col min="6400" max="6400" width="12.7109375" style="5" customWidth="1"/>
    <col min="6401" max="6646" width="9.140625" style="5"/>
    <col min="6647" max="6647" width="59.7109375" style="5" customWidth="1"/>
    <col min="6648" max="6648" width="7.140625" style="5" customWidth="1"/>
    <col min="6649" max="6651" width="19.28515625" style="5" customWidth="1"/>
    <col min="6652" max="6652" width="0" style="5" hidden="1" customWidth="1"/>
    <col min="6653" max="6653" width="19.140625" style="5" customWidth="1"/>
    <col min="6654" max="6654" width="0" style="5" hidden="1" customWidth="1"/>
    <col min="6655" max="6655" width="14" style="5" customWidth="1"/>
    <col min="6656" max="6656" width="12.7109375" style="5" customWidth="1"/>
    <col min="6657" max="6902" width="9.140625" style="5"/>
    <col min="6903" max="6903" width="59.7109375" style="5" customWidth="1"/>
    <col min="6904" max="6904" width="7.140625" style="5" customWidth="1"/>
    <col min="6905" max="6907" width="19.28515625" style="5" customWidth="1"/>
    <col min="6908" max="6908" width="0" style="5" hidden="1" customWidth="1"/>
    <col min="6909" max="6909" width="19.140625" style="5" customWidth="1"/>
    <col min="6910" max="6910" width="0" style="5" hidden="1" customWidth="1"/>
    <col min="6911" max="6911" width="14" style="5" customWidth="1"/>
    <col min="6912" max="6912" width="12.7109375" style="5" customWidth="1"/>
    <col min="6913" max="7158" width="9.140625" style="5"/>
    <col min="7159" max="7159" width="59.7109375" style="5" customWidth="1"/>
    <col min="7160" max="7160" width="7.140625" style="5" customWidth="1"/>
    <col min="7161" max="7163" width="19.28515625" style="5" customWidth="1"/>
    <col min="7164" max="7164" width="0" style="5" hidden="1" customWidth="1"/>
    <col min="7165" max="7165" width="19.140625" style="5" customWidth="1"/>
    <col min="7166" max="7166" width="0" style="5" hidden="1" customWidth="1"/>
    <col min="7167" max="7167" width="14" style="5" customWidth="1"/>
    <col min="7168" max="7168" width="12.7109375" style="5" customWidth="1"/>
    <col min="7169" max="7414" width="9.140625" style="5"/>
    <col min="7415" max="7415" width="59.7109375" style="5" customWidth="1"/>
    <col min="7416" max="7416" width="7.140625" style="5" customWidth="1"/>
    <col min="7417" max="7419" width="19.28515625" style="5" customWidth="1"/>
    <col min="7420" max="7420" width="0" style="5" hidden="1" customWidth="1"/>
    <col min="7421" max="7421" width="19.140625" style="5" customWidth="1"/>
    <col min="7422" max="7422" width="0" style="5" hidden="1" customWidth="1"/>
    <col min="7423" max="7423" width="14" style="5" customWidth="1"/>
    <col min="7424" max="7424" width="12.7109375" style="5" customWidth="1"/>
    <col min="7425" max="7670" width="9.140625" style="5"/>
    <col min="7671" max="7671" width="59.7109375" style="5" customWidth="1"/>
    <col min="7672" max="7672" width="7.140625" style="5" customWidth="1"/>
    <col min="7673" max="7675" width="19.28515625" style="5" customWidth="1"/>
    <col min="7676" max="7676" width="0" style="5" hidden="1" customWidth="1"/>
    <col min="7677" max="7677" width="19.140625" style="5" customWidth="1"/>
    <col min="7678" max="7678" width="0" style="5" hidden="1" customWidth="1"/>
    <col min="7679" max="7679" width="14" style="5" customWidth="1"/>
    <col min="7680" max="7680" width="12.7109375" style="5" customWidth="1"/>
    <col min="7681" max="7926" width="9.140625" style="5"/>
    <col min="7927" max="7927" width="59.7109375" style="5" customWidth="1"/>
    <col min="7928" max="7928" width="7.140625" style="5" customWidth="1"/>
    <col min="7929" max="7931" width="19.28515625" style="5" customWidth="1"/>
    <col min="7932" max="7932" width="0" style="5" hidden="1" customWidth="1"/>
    <col min="7933" max="7933" width="19.140625" style="5" customWidth="1"/>
    <col min="7934" max="7934" width="0" style="5" hidden="1" customWidth="1"/>
    <col min="7935" max="7935" width="14" style="5" customWidth="1"/>
    <col min="7936" max="7936" width="12.7109375" style="5" customWidth="1"/>
    <col min="7937" max="8182" width="9.140625" style="5"/>
    <col min="8183" max="8183" width="59.7109375" style="5" customWidth="1"/>
    <col min="8184" max="8184" width="7.140625" style="5" customWidth="1"/>
    <col min="8185" max="8187" width="19.28515625" style="5" customWidth="1"/>
    <col min="8188" max="8188" width="0" style="5" hidden="1" customWidth="1"/>
    <col min="8189" max="8189" width="19.140625" style="5" customWidth="1"/>
    <col min="8190" max="8190" width="0" style="5" hidden="1" customWidth="1"/>
    <col min="8191" max="8191" width="14" style="5" customWidth="1"/>
    <col min="8192" max="8192" width="12.7109375" style="5" customWidth="1"/>
    <col min="8193" max="8438" width="9.140625" style="5"/>
    <col min="8439" max="8439" width="59.7109375" style="5" customWidth="1"/>
    <col min="8440" max="8440" width="7.140625" style="5" customWidth="1"/>
    <col min="8441" max="8443" width="19.28515625" style="5" customWidth="1"/>
    <col min="8444" max="8444" width="0" style="5" hidden="1" customWidth="1"/>
    <col min="8445" max="8445" width="19.140625" style="5" customWidth="1"/>
    <col min="8446" max="8446" width="0" style="5" hidden="1" customWidth="1"/>
    <col min="8447" max="8447" width="14" style="5" customWidth="1"/>
    <col min="8448" max="8448" width="12.7109375" style="5" customWidth="1"/>
    <col min="8449" max="8694" width="9.140625" style="5"/>
    <col min="8695" max="8695" width="59.7109375" style="5" customWidth="1"/>
    <col min="8696" max="8696" width="7.140625" style="5" customWidth="1"/>
    <col min="8697" max="8699" width="19.28515625" style="5" customWidth="1"/>
    <col min="8700" max="8700" width="0" style="5" hidden="1" customWidth="1"/>
    <col min="8701" max="8701" width="19.140625" style="5" customWidth="1"/>
    <col min="8702" max="8702" width="0" style="5" hidden="1" customWidth="1"/>
    <col min="8703" max="8703" width="14" style="5" customWidth="1"/>
    <col min="8704" max="8704" width="12.7109375" style="5" customWidth="1"/>
    <col min="8705" max="8950" width="9.140625" style="5"/>
    <col min="8951" max="8951" width="59.7109375" style="5" customWidth="1"/>
    <col min="8952" max="8952" width="7.140625" style="5" customWidth="1"/>
    <col min="8953" max="8955" width="19.28515625" style="5" customWidth="1"/>
    <col min="8956" max="8956" width="0" style="5" hidden="1" customWidth="1"/>
    <col min="8957" max="8957" width="19.140625" style="5" customWidth="1"/>
    <col min="8958" max="8958" width="0" style="5" hidden="1" customWidth="1"/>
    <col min="8959" max="8959" width="14" style="5" customWidth="1"/>
    <col min="8960" max="8960" width="12.7109375" style="5" customWidth="1"/>
    <col min="8961" max="9206" width="9.140625" style="5"/>
    <col min="9207" max="9207" width="59.7109375" style="5" customWidth="1"/>
    <col min="9208" max="9208" width="7.140625" style="5" customWidth="1"/>
    <col min="9209" max="9211" width="19.28515625" style="5" customWidth="1"/>
    <col min="9212" max="9212" width="0" style="5" hidden="1" customWidth="1"/>
    <col min="9213" max="9213" width="19.140625" style="5" customWidth="1"/>
    <col min="9214" max="9214" width="0" style="5" hidden="1" customWidth="1"/>
    <col min="9215" max="9215" width="14" style="5" customWidth="1"/>
    <col min="9216" max="9216" width="12.7109375" style="5" customWidth="1"/>
    <col min="9217" max="9462" width="9.140625" style="5"/>
    <col min="9463" max="9463" width="59.7109375" style="5" customWidth="1"/>
    <col min="9464" max="9464" width="7.140625" style="5" customWidth="1"/>
    <col min="9465" max="9467" width="19.28515625" style="5" customWidth="1"/>
    <col min="9468" max="9468" width="0" style="5" hidden="1" customWidth="1"/>
    <col min="9469" max="9469" width="19.140625" style="5" customWidth="1"/>
    <col min="9470" max="9470" width="0" style="5" hidden="1" customWidth="1"/>
    <col min="9471" max="9471" width="14" style="5" customWidth="1"/>
    <col min="9472" max="9472" width="12.7109375" style="5" customWidth="1"/>
    <col min="9473" max="9718" width="9.140625" style="5"/>
    <col min="9719" max="9719" width="59.7109375" style="5" customWidth="1"/>
    <col min="9720" max="9720" width="7.140625" style="5" customWidth="1"/>
    <col min="9721" max="9723" width="19.28515625" style="5" customWidth="1"/>
    <col min="9724" max="9724" width="0" style="5" hidden="1" customWidth="1"/>
    <col min="9725" max="9725" width="19.140625" style="5" customWidth="1"/>
    <col min="9726" max="9726" width="0" style="5" hidden="1" customWidth="1"/>
    <col min="9727" max="9727" width="14" style="5" customWidth="1"/>
    <col min="9728" max="9728" width="12.7109375" style="5" customWidth="1"/>
    <col min="9729" max="9974" width="9.140625" style="5"/>
    <col min="9975" max="9975" width="59.7109375" style="5" customWidth="1"/>
    <col min="9976" max="9976" width="7.140625" style="5" customWidth="1"/>
    <col min="9977" max="9979" width="19.28515625" style="5" customWidth="1"/>
    <col min="9980" max="9980" width="0" style="5" hidden="1" customWidth="1"/>
    <col min="9981" max="9981" width="19.140625" style="5" customWidth="1"/>
    <col min="9982" max="9982" width="0" style="5" hidden="1" customWidth="1"/>
    <col min="9983" max="9983" width="14" style="5" customWidth="1"/>
    <col min="9984" max="9984" width="12.7109375" style="5" customWidth="1"/>
    <col min="9985" max="10230" width="9.140625" style="5"/>
    <col min="10231" max="10231" width="59.7109375" style="5" customWidth="1"/>
    <col min="10232" max="10232" width="7.140625" style="5" customWidth="1"/>
    <col min="10233" max="10235" width="19.28515625" style="5" customWidth="1"/>
    <col min="10236" max="10236" width="0" style="5" hidden="1" customWidth="1"/>
    <col min="10237" max="10237" width="19.140625" style="5" customWidth="1"/>
    <col min="10238" max="10238" width="0" style="5" hidden="1" customWidth="1"/>
    <col min="10239" max="10239" width="14" style="5" customWidth="1"/>
    <col min="10240" max="10240" width="12.7109375" style="5" customWidth="1"/>
    <col min="10241" max="10486" width="9.140625" style="5"/>
    <col min="10487" max="10487" width="59.7109375" style="5" customWidth="1"/>
    <col min="10488" max="10488" width="7.140625" style="5" customWidth="1"/>
    <col min="10489" max="10491" width="19.28515625" style="5" customWidth="1"/>
    <col min="10492" max="10492" width="0" style="5" hidden="1" customWidth="1"/>
    <col min="10493" max="10493" width="19.140625" style="5" customWidth="1"/>
    <col min="10494" max="10494" width="0" style="5" hidden="1" customWidth="1"/>
    <col min="10495" max="10495" width="14" style="5" customWidth="1"/>
    <col min="10496" max="10496" width="12.7109375" style="5" customWidth="1"/>
    <col min="10497" max="10742" width="9.140625" style="5"/>
    <col min="10743" max="10743" width="59.7109375" style="5" customWidth="1"/>
    <col min="10744" max="10744" width="7.140625" style="5" customWidth="1"/>
    <col min="10745" max="10747" width="19.28515625" style="5" customWidth="1"/>
    <col min="10748" max="10748" width="0" style="5" hidden="1" customWidth="1"/>
    <col min="10749" max="10749" width="19.140625" style="5" customWidth="1"/>
    <col min="10750" max="10750" width="0" style="5" hidden="1" customWidth="1"/>
    <col min="10751" max="10751" width="14" style="5" customWidth="1"/>
    <col min="10752" max="10752" width="12.7109375" style="5" customWidth="1"/>
    <col min="10753" max="10998" width="9.140625" style="5"/>
    <col min="10999" max="10999" width="59.7109375" style="5" customWidth="1"/>
    <col min="11000" max="11000" width="7.140625" style="5" customWidth="1"/>
    <col min="11001" max="11003" width="19.28515625" style="5" customWidth="1"/>
    <col min="11004" max="11004" width="0" style="5" hidden="1" customWidth="1"/>
    <col min="11005" max="11005" width="19.140625" style="5" customWidth="1"/>
    <col min="11006" max="11006" width="0" style="5" hidden="1" customWidth="1"/>
    <col min="11007" max="11007" width="14" style="5" customWidth="1"/>
    <col min="11008" max="11008" width="12.7109375" style="5" customWidth="1"/>
    <col min="11009" max="11254" width="9.140625" style="5"/>
    <col min="11255" max="11255" width="59.7109375" style="5" customWidth="1"/>
    <col min="11256" max="11256" width="7.140625" style="5" customWidth="1"/>
    <col min="11257" max="11259" width="19.28515625" style="5" customWidth="1"/>
    <col min="11260" max="11260" width="0" style="5" hidden="1" customWidth="1"/>
    <col min="11261" max="11261" width="19.140625" style="5" customWidth="1"/>
    <col min="11262" max="11262" width="0" style="5" hidden="1" customWidth="1"/>
    <col min="11263" max="11263" width="14" style="5" customWidth="1"/>
    <col min="11264" max="11264" width="12.7109375" style="5" customWidth="1"/>
    <col min="11265" max="11510" width="9.140625" style="5"/>
    <col min="11511" max="11511" width="59.7109375" style="5" customWidth="1"/>
    <col min="11512" max="11512" width="7.140625" style="5" customWidth="1"/>
    <col min="11513" max="11515" width="19.28515625" style="5" customWidth="1"/>
    <col min="11516" max="11516" width="0" style="5" hidden="1" customWidth="1"/>
    <col min="11517" max="11517" width="19.140625" style="5" customWidth="1"/>
    <col min="11518" max="11518" width="0" style="5" hidden="1" customWidth="1"/>
    <col min="11519" max="11519" width="14" style="5" customWidth="1"/>
    <col min="11520" max="11520" width="12.7109375" style="5" customWidth="1"/>
    <col min="11521" max="11766" width="9.140625" style="5"/>
    <col min="11767" max="11767" width="59.7109375" style="5" customWidth="1"/>
    <col min="11768" max="11768" width="7.140625" style="5" customWidth="1"/>
    <col min="11769" max="11771" width="19.28515625" style="5" customWidth="1"/>
    <col min="11772" max="11772" width="0" style="5" hidden="1" customWidth="1"/>
    <col min="11773" max="11773" width="19.140625" style="5" customWidth="1"/>
    <col min="11774" max="11774" width="0" style="5" hidden="1" customWidth="1"/>
    <col min="11775" max="11775" width="14" style="5" customWidth="1"/>
    <col min="11776" max="11776" width="12.7109375" style="5" customWidth="1"/>
    <col min="11777" max="12022" width="9.140625" style="5"/>
    <col min="12023" max="12023" width="59.7109375" style="5" customWidth="1"/>
    <col min="12024" max="12024" width="7.140625" style="5" customWidth="1"/>
    <col min="12025" max="12027" width="19.28515625" style="5" customWidth="1"/>
    <col min="12028" max="12028" width="0" style="5" hidden="1" customWidth="1"/>
    <col min="12029" max="12029" width="19.140625" style="5" customWidth="1"/>
    <col min="12030" max="12030" width="0" style="5" hidden="1" customWidth="1"/>
    <col min="12031" max="12031" width="14" style="5" customWidth="1"/>
    <col min="12032" max="12032" width="12.7109375" style="5" customWidth="1"/>
    <col min="12033" max="12278" width="9.140625" style="5"/>
    <col min="12279" max="12279" width="59.7109375" style="5" customWidth="1"/>
    <col min="12280" max="12280" width="7.140625" style="5" customWidth="1"/>
    <col min="12281" max="12283" width="19.28515625" style="5" customWidth="1"/>
    <col min="12284" max="12284" width="0" style="5" hidden="1" customWidth="1"/>
    <col min="12285" max="12285" width="19.140625" style="5" customWidth="1"/>
    <col min="12286" max="12286" width="0" style="5" hidden="1" customWidth="1"/>
    <col min="12287" max="12287" width="14" style="5" customWidth="1"/>
    <col min="12288" max="12288" width="12.7109375" style="5" customWidth="1"/>
    <col min="12289" max="12534" width="9.140625" style="5"/>
    <col min="12535" max="12535" width="59.7109375" style="5" customWidth="1"/>
    <col min="12536" max="12536" width="7.140625" style="5" customWidth="1"/>
    <col min="12537" max="12539" width="19.28515625" style="5" customWidth="1"/>
    <col min="12540" max="12540" width="0" style="5" hidden="1" customWidth="1"/>
    <col min="12541" max="12541" width="19.140625" style="5" customWidth="1"/>
    <col min="12542" max="12542" width="0" style="5" hidden="1" customWidth="1"/>
    <col min="12543" max="12543" width="14" style="5" customWidth="1"/>
    <col min="12544" max="12544" width="12.7109375" style="5" customWidth="1"/>
    <col min="12545" max="12790" width="9.140625" style="5"/>
    <col min="12791" max="12791" width="59.7109375" style="5" customWidth="1"/>
    <col min="12792" max="12792" width="7.140625" style="5" customWidth="1"/>
    <col min="12793" max="12795" width="19.28515625" style="5" customWidth="1"/>
    <col min="12796" max="12796" width="0" style="5" hidden="1" customWidth="1"/>
    <col min="12797" max="12797" width="19.140625" style="5" customWidth="1"/>
    <col min="12798" max="12798" width="0" style="5" hidden="1" customWidth="1"/>
    <col min="12799" max="12799" width="14" style="5" customWidth="1"/>
    <col min="12800" max="12800" width="12.7109375" style="5" customWidth="1"/>
    <col min="12801" max="13046" width="9.140625" style="5"/>
    <col min="13047" max="13047" width="59.7109375" style="5" customWidth="1"/>
    <col min="13048" max="13048" width="7.140625" style="5" customWidth="1"/>
    <col min="13049" max="13051" width="19.28515625" style="5" customWidth="1"/>
    <col min="13052" max="13052" width="0" style="5" hidden="1" customWidth="1"/>
    <col min="13053" max="13053" width="19.140625" style="5" customWidth="1"/>
    <col min="13054" max="13054" width="0" style="5" hidden="1" customWidth="1"/>
    <col min="13055" max="13055" width="14" style="5" customWidth="1"/>
    <col min="13056" max="13056" width="12.7109375" style="5" customWidth="1"/>
    <col min="13057" max="13302" width="9.140625" style="5"/>
    <col min="13303" max="13303" width="59.7109375" style="5" customWidth="1"/>
    <col min="13304" max="13304" width="7.140625" style="5" customWidth="1"/>
    <col min="13305" max="13307" width="19.28515625" style="5" customWidth="1"/>
    <col min="13308" max="13308" width="0" style="5" hidden="1" customWidth="1"/>
    <col min="13309" max="13309" width="19.140625" style="5" customWidth="1"/>
    <col min="13310" max="13310" width="0" style="5" hidden="1" customWidth="1"/>
    <col min="13311" max="13311" width="14" style="5" customWidth="1"/>
    <col min="13312" max="13312" width="12.7109375" style="5" customWidth="1"/>
    <col min="13313" max="13558" width="9.140625" style="5"/>
    <col min="13559" max="13559" width="59.7109375" style="5" customWidth="1"/>
    <col min="13560" max="13560" width="7.140625" style="5" customWidth="1"/>
    <col min="13561" max="13563" width="19.28515625" style="5" customWidth="1"/>
    <col min="13564" max="13564" width="0" style="5" hidden="1" customWidth="1"/>
    <col min="13565" max="13565" width="19.140625" style="5" customWidth="1"/>
    <col min="13566" max="13566" width="0" style="5" hidden="1" customWidth="1"/>
    <col min="13567" max="13567" width="14" style="5" customWidth="1"/>
    <col min="13568" max="13568" width="12.7109375" style="5" customWidth="1"/>
    <col min="13569" max="13814" width="9.140625" style="5"/>
    <col min="13815" max="13815" width="59.7109375" style="5" customWidth="1"/>
    <col min="13816" max="13816" width="7.140625" style="5" customWidth="1"/>
    <col min="13817" max="13819" width="19.28515625" style="5" customWidth="1"/>
    <col min="13820" max="13820" width="0" style="5" hidden="1" customWidth="1"/>
    <col min="13821" max="13821" width="19.140625" style="5" customWidth="1"/>
    <col min="13822" max="13822" width="0" style="5" hidden="1" customWidth="1"/>
    <col min="13823" max="13823" width="14" style="5" customWidth="1"/>
    <col min="13824" max="13824" width="12.7109375" style="5" customWidth="1"/>
    <col min="13825" max="14070" width="9.140625" style="5"/>
    <col min="14071" max="14071" width="59.7109375" style="5" customWidth="1"/>
    <col min="14072" max="14072" width="7.140625" style="5" customWidth="1"/>
    <col min="14073" max="14075" width="19.28515625" style="5" customWidth="1"/>
    <col min="14076" max="14076" width="0" style="5" hidden="1" customWidth="1"/>
    <col min="14077" max="14077" width="19.140625" style="5" customWidth="1"/>
    <col min="14078" max="14078" width="0" style="5" hidden="1" customWidth="1"/>
    <col min="14079" max="14079" width="14" style="5" customWidth="1"/>
    <col min="14080" max="14080" width="12.7109375" style="5" customWidth="1"/>
    <col min="14081" max="14326" width="9.140625" style="5"/>
    <col min="14327" max="14327" width="59.7109375" style="5" customWidth="1"/>
    <col min="14328" max="14328" width="7.140625" style="5" customWidth="1"/>
    <col min="14329" max="14331" width="19.28515625" style="5" customWidth="1"/>
    <col min="14332" max="14332" width="0" style="5" hidden="1" customWidth="1"/>
    <col min="14333" max="14333" width="19.140625" style="5" customWidth="1"/>
    <col min="14334" max="14334" width="0" style="5" hidden="1" customWidth="1"/>
    <col min="14335" max="14335" width="14" style="5" customWidth="1"/>
    <col min="14336" max="14336" width="12.7109375" style="5" customWidth="1"/>
    <col min="14337" max="14582" width="9.140625" style="5"/>
    <col min="14583" max="14583" width="59.7109375" style="5" customWidth="1"/>
    <col min="14584" max="14584" width="7.140625" style="5" customWidth="1"/>
    <col min="14585" max="14587" width="19.28515625" style="5" customWidth="1"/>
    <col min="14588" max="14588" width="0" style="5" hidden="1" customWidth="1"/>
    <col min="14589" max="14589" width="19.140625" style="5" customWidth="1"/>
    <col min="14590" max="14590" width="0" style="5" hidden="1" customWidth="1"/>
    <col min="14591" max="14591" width="14" style="5" customWidth="1"/>
    <col min="14592" max="14592" width="12.7109375" style="5" customWidth="1"/>
    <col min="14593" max="14838" width="9.140625" style="5"/>
    <col min="14839" max="14839" width="59.7109375" style="5" customWidth="1"/>
    <col min="14840" max="14840" width="7.140625" style="5" customWidth="1"/>
    <col min="14841" max="14843" width="19.28515625" style="5" customWidth="1"/>
    <col min="14844" max="14844" width="0" style="5" hidden="1" customWidth="1"/>
    <col min="14845" max="14845" width="19.140625" style="5" customWidth="1"/>
    <col min="14846" max="14846" width="0" style="5" hidden="1" customWidth="1"/>
    <col min="14847" max="14847" width="14" style="5" customWidth="1"/>
    <col min="14848" max="14848" width="12.7109375" style="5" customWidth="1"/>
    <col min="14849" max="15094" width="9.140625" style="5"/>
    <col min="15095" max="15095" width="59.7109375" style="5" customWidth="1"/>
    <col min="15096" max="15096" width="7.140625" style="5" customWidth="1"/>
    <col min="15097" max="15099" width="19.28515625" style="5" customWidth="1"/>
    <col min="15100" max="15100" width="0" style="5" hidden="1" customWidth="1"/>
    <col min="15101" max="15101" width="19.140625" style="5" customWidth="1"/>
    <col min="15102" max="15102" width="0" style="5" hidden="1" customWidth="1"/>
    <col min="15103" max="15103" width="14" style="5" customWidth="1"/>
    <col min="15104" max="15104" width="12.7109375" style="5" customWidth="1"/>
    <col min="15105" max="15350" width="9.140625" style="5"/>
    <col min="15351" max="15351" width="59.7109375" style="5" customWidth="1"/>
    <col min="15352" max="15352" width="7.140625" style="5" customWidth="1"/>
    <col min="15353" max="15355" width="19.28515625" style="5" customWidth="1"/>
    <col min="15356" max="15356" width="0" style="5" hidden="1" customWidth="1"/>
    <col min="15357" max="15357" width="19.140625" style="5" customWidth="1"/>
    <col min="15358" max="15358" width="0" style="5" hidden="1" customWidth="1"/>
    <col min="15359" max="15359" width="14" style="5" customWidth="1"/>
    <col min="15360" max="15360" width="12.7109375" style="5" customWidth="1"/>
    <col min="15361" max="15606" width="9.140625" style="5"/>
    <col min="15607" max="15607" width="59.7109375" style="5" customWidth="1"/>
    <col min="15608" max="15608" width="7.140625" style="5" customWidth="1"/>
    <col min="15609" max="15611" width="19.28515625" style="5" customWidth="1"/>
    <col min="15612" max="15612" width="0" style="5" hidden="1" customWidth="1"/>
    <col min="15613" max="15613" width="19.140625" style="5" customWidth="1"/>
    <col min="15614" max="15614" width="0" style="5" hidden="1" customWidth="1"/>
    <col min="15615" max="15615" width="14" style="5" customWidth="1"/>
    <col min="15616" max="15616" width="12.7109375" style="5" customWidth="1"/>
    <col min="15617" max="15862" width="9.140625" style="5"/>
    <col min="15863" max="15863" width="59.7109375" style="5" customWidth="1"/>
    <col min="15864" max="15864" width="7.140625" style="5" customWidth="1"/>
    <col min="15865" max="15867" width="19.28515625" style="5" customWidth="1"/>
    <col min="15868" max="15868" width="0" style="5" hidden="1" customWidth="1"/>
    <col min="15869" max="15869" width="19.140625" style="5" customWidth="1"/>
    <col min="15870" max="15870" width="0" style="5" hidden="1" customWidth="1"/>
    <col min="15871" max="15871" width="14" style="5" customWidth="1"/>
    <col min="15872" max="15872" width="12.7109375" style="5" customWidth="1"/>
    <col min="15873" max="16118" width="9.140625" style="5"/>
    <col min="16119" max="16119" width="59.7109375" style="5" customWidth="1"/>
    <col min="16120" max="16120" width="7.140625" style="5" customWidth="1"/>
    <col min="16121" max="16123" width="19.28515625" style="5" customWidth="1"/>
    <col min="16124" max="16124" width="0" style="5" hidden="1" customWidth="1"/>
    <col min="16125" max="16125" width="19.140625" style="5" customWidth="1"/>
    <col min="16126" max="16126" width="0" style="5" hidden="1" customWidth="1"/>
    <col min="16127" max="16127" width="14" style="5" customWidth="1"/>
    <col min="16128" max="16128" width="12.7109375" style="5" customWidth="1"/>
    <col min="16129" max="16381" width="9.140625" style="5"/>
    <col min="16382" max="16384" width="9.140625" style="5" customWidth="1"/>
  </cols>
  <sheetData>
    <row r="1" spans="1:8" ht="8.25" customHeight="1" x14ac:dyDescent="0.25">
      <c r="A1" s="2"/>
      <c r="B1" s="3"/>
      <c r="C1" s="3"/>
      <c r="D1" s="3"/>
      <c r="E1" s="3"/>
      <c r="F1" s="3"/>
    </row>
    <row r="2" spans="1:8" ht="36" customHeight="1" x14ac:dyDescent="0.25">
      <c r="A2" s="29" t="s">
        <v>100</v>
      </c>
      <c r="B2" s="29"/>
      <c r="C2" s="29"/>
      <c r="D2" s="29"/>
      <c r="E2" s="29"/>
      <c r="F2" s="29"/>
      <c r="G2" s="29"/>
      <c r="H2" s="29"/>
    </row>
    <row r="3" spans="1:8" ht="15.75" x14ac:dyDescent="0.25">
      <c r="A3" s="6"/>
      <c r="B3" s="6"/>
      <c r="C3" s="6"/>
      <c r="D3" s="6"/>
      <c r="E3" s="7"/>
      <c r="F3" s="8"/>
      <c r="G3" s="30" t="s">
        <v>0</v>
      </c>
      <c r="H3" s="30"/>
    </row>
    <row r="4" spans="1:8" s="1" customFormat="1" ht="22.5" customHeight="1" x14ac:dyDescent="0.25">
      <c r="A4" s="31" t="s">
        <v>1</v>
      </c>
      <c r="B4" s="31" t="s">
        <v>2</v>
      </c>
      <c r="C4" s="32" t="s">
        <v>101</v>
      </c>
      <c r="D4" s="31" t="s">
        <v>93</v>
      </c>
      <c r="E4" s="32" t="s">
        <v>94</v>
      </c>
      <c r="F4" s="32" t="s">
        <v>102</v>
      </c>
      <c r="G4" s="32" t="s">
        <v>3</v>
      </c>
      <c r="H4" s="33" t="s">
        <v>95</v>
      </c>
    </row>
    <row r="5" spans="1:8" s="1" customFormat="1" ht="46.5" customHeight="1" x14ac:dyDescent="0.25">
      <c r="A5" s="31"/>
      <c r="B5" s="31"/>
      <c r="C5" s="32"/>
      <c r="D5" s="31"/>
      <c r="E5" s="32"/>
      <c r="F5" s="32"/>
      <c r="G5" s="32"/>
      <c r="H5" s="33"/>
    </row>
    <row r="6" spans="1:8" ht="15.75" x14ac:dyDescent="0.25">
      <c r="A6" s="9" t="s">
        <v>4</v>
      </c>
      <c r="B6" s="10" t="s">
        <v>5</v>
      </c>
      <c r="C6" s="11">
        <f>SUM(C7:C14)</f>
        <v>21303628.030000001</v>
      </c>
      <c r="D6" s="11">
        <f>SUM(D7:D14)</f>
        <v>34085955.769999996</v>
      </c>
      <c r="E6" s="11">
        <f>SUM(E7:E14)</f>
        <v>33922955.769999996</v>
      </c>
      <c r="F6" s="11">
        <f>SUM(F7:F14)</f>
        <v>22834623.880000003</v>
      </c>
      <c r="G6" s="12">
        <f>F6/E6*100</f>
        <v>67.313190615877772</v>
      </c>
      <c r="H6" s="12">
        <f>F6/C6*100</f>
        <v>107.18654985828722</v>
      </c>
    </row>
    <row r="7" spans="1:8" ht="33.75" hidden="1" customHeight="1" x14ac:dyDescent="0.25">
      <c r="A7" s="13" t="s">
        <v>6</v>
      </c>
      <c r="B7" s="14" t="s">
        <v>7</v>
      </c>
      <c r="C7" s="15"/>
      <c r="D7" s="15"/>
      <c r="E7" s="15"/>
      <c r="F7" s="15"/>
      <c r="G7" s="16"/>
      <c r="H7" s="16" t="e">
        <f>F7/C7*100</f>
        <v>#DIV/0!</v>
      </c>
    </row>
    <row r="8" spans="1:8" ht="47.25" x14ac:dyDescent="0.25">
      <c r="A8" s="13" t="s">
        <v>8</v>
      </c>
      <c r="B8" s="14" t="s">
        <v>9</v>
      </c>
      <c r="C8" s="15">
        <v>223780.04</v>
      </c>
      <c r="D8" s="15">
        <v>354200</v>
      </c>
      <c r="E8" s="15">
        <v>354200</v>
      </c>
      <c r="F8" s="15">
        <v>228597.61</v>
      </c>
      <c r="G8" s="16">
        <f t="shared" ref="G8:G49" si="0">F8/D8*100</f>
        <v>64.539133258046306</v>
      </c>
      <c r="H8" s="16">
        <f>F8/C8*100</f>
        <v>102.15281488018321</v>
      </c>
    </row>
    <row r="9" spans="1:8" ht="47.25" customHeight="1" x14ac:dyDescent="0.25">
      <c r="A9" s="13" t="s">
        <v>10</v>
      </c>
      <c r="B9" s="14" t="s">
        <v>11</v>
      </c>
      <c r="C9" s="15">
        <v>14264528.210000001</v>
      </c>
      <c r="D9" s="15">
        <v>22624316.77</v>
      </c>
      <c r="E9" s="15">
        <v>22624316.77</v>
      </c>
      <c r="F9" s="15">
        <v>15469585.050000001</v>
      </c>
      <c r="G9" s="16">
        <f t="shared" si="0"/>
        <v>68.375921391415346</v>
      </c>
      <c r="H9" s="16">
        <f>F9/C9*100</f>
        <v>108.44792636853708</v>
      </c>
    </row>
    <row r="10" spans="1:8" ht="15.75" customHeight="1" x14ac:dyDescent="0.25">
      <c r="A10" s="13" t="s">
        <v>12</v>
      </c>
      <c r="B10" s="14" t="s">
        <v>13</v>
      </c>
      <c r="C10" s="15">
        <v>6640</v>
      </c>
      <c r="D10" s="15">
        <v>7421</v>
      </c>
      <c r="E10" s="15">
        <v>7421</v>
      </c>
      <c r="F10" s="15"/>
      <c r="G10" s="16">
        <f t="shared" si="0"/>
        <v>0</v>
      </c>
      <c r="H10" s="16"/>
    </row>
    <row r="11" spans="1:8" ht="47.25" x14ac:dyDescent="0.25">
      <c r="A11" s="13" t="s">
        <v>14</v>
      </c>
      <c r="B11" s="14" t="s">
        <v>15</v>
      </c>
      <c r="C11" s="15">
        <v>4051179.66</v>
      </c>
      <c r="D11" s="15">
        <v>6485800</v>
      </c>
      <c r="E11" s="15">
        <v>6485800</v>
      </c>
      <c r="F11" s="15">
        <v>4522798.33</v>
      </c>
      <c r="G11" s="16">
        <f t="shared" si="0"/>
        <v>69.733854420426169</v>
      </c>
      <c r="H11" s="16">
        <f>F11/C11*100</f>
        <v>111.64151456072426</v>
      </c>
    </row>
    <row r="12" spans="1:8" ht="15.75" hidden="1" customHeight="1" x14ac:dyDescent="0.25">
      <c r="A12" s="13" t="s">
        <v>16</v>
      </c>
      <c r="B12" s="14" t="s">
        <v>17</v>
      </c>
      <c r="C12" s="15"/>
      <c r="D12" s="15">
        <v>0</v>
      </c>
      <c r="E12" s="15">
        <v>0</v>
      </c>
      <c r="F12" s="15"/>
      <c r="G12" s="16" t="e">
        <f t="shared" si="0"/>
        <v>#DIV/0!</v>
      </c>
      <c r="H12" s="16" t="e">
        <f t="shared" ref="H12" si="1">F12/C12*100</f>
        <v>#DIV/0!</v>
      </c>
    </row>
    <row r="13" spans="1:8" ht="15.75" x14ac:dyDescent="0.25">
      <c r="A13" s="13" t="s">
        <v>18</v>
      </c>
      <c r="B13" s="14" t="s">
        <v>19</v>
      </c>
      <c r="C13" s="15">
        <v>0</v>
      </c>
      <c r="D13" s="15">
        <v>493000</v>
      </c>
      <c r="E13" s="15">
        <v>330000</v>
      </c>
      <c r="F13" s="15"/>
      <c r="G13" s="16">
        <f t="shared" si="0"/>
        <v>0</v>
      </c>
      <c r="H13" s="16"/>
    </row>
    <row r="14" spans="1:8" ht="15.75" x14ac:dyDescent="0.25">
      <c r="A14" s="13" t="s">
        <v>20</v>
      </c>
      <c r="B14" s="14" t="s">
        <v>21</v>
      </c>
      <c r="C14" s="15">
        <v>2757500.12</v>
      </c>
      <c r="D14" s="15">
        <v>4121218</v>
      </c>
      <c r="E14" s="15">
        <v>4121218</v>
      </c>
      <c r="F14" s="15">
        <v>2613642.89</v>
      </c>
      <c r="G14" s="16">
        <f t="shared" si="0"/>
        <v>63.419185541750032</v>
      </c>
      <c r="H14" s="16">
        <f t="shared" ref="H14:H22" si="2">F14/C14*100</f>
        <v>94.783056256041064</v>
      </c>
    </row>
    <row r="15" spans="1:8" ht="15.75" x14ac:dyDescent="0.25">
      <c r="A15" s="9" t="s">
        <v>22</v>
      </c>
      <c r="B15" s="10" t="s">
        <v>23</v>
      </c>
      <c r="C15" s="11">
        <f t="shared" ref="C15" si="3">C16</f>
        <v>1174676.95</v>
      </c>
      <c r="D15" s="11">
        <f t="shared" ref="D15:F15" si="4">D16</f>
        <v>1776714</v>
      </c>
      <c r="E15" s="11">
        <f t="shared" si="4"/>
        <v>1776714</v>
      </c>
      <c r="F15" s="11">
        <f t="shared" si="4"/>
        <v>1374179.6</v>
      </c>
      <c r="G15" s="16">
        <f t="shared" si="0"/>
        <v>77.343883146077545</v>
      </c>
      <c r="H15" s="12">
        <f t="shared" si="2"/>
        <v>116.98361834715494</v>
      </c>
    </row>
    <row r="16" spans="1:8" ht="15.75" x14ac:dyDescent="0.25">
      <c r="A16" s="13" t="s">
        <v>24</v>
      </c>
      <c r="B16" s="14" t="s">
        <v>25</v>
      </c>
      <c r="C16" s="15">
        <v>1174676.95</v>
      </c>
      <c r="D16" s="15">
        <v>1776714</v>
      </c>
      <c r="E16" s="15">
        <v>1776714</v>
      </c>
      <c r="F16" s="15">
        <v>1374179.6</v>
      </c>
      <c r="G16" s="16">
        <f t="shared" si="0"/>
        <v>77.343883146077545</v>
      </c>
      <c r="H16" s="16">
        <f t="shared" si="2"/>
        <v>116.98361834715494</v>
      </c>
    </row>
    <row r="17" spans="1:8" ht="31.5" x14ac:dyDescent="0.25">
      <c r="A17" s="9" t="s">
        <v>26</v>
      </c>
      <c r="B17" s="10" t="s">
        <v>27</v>
      </c>
      <c r="C17" s="11">
        <f t="shared" ref="C17:E17" si="5">C18</f>
        <v>2283295.91</v>
      </c>
      <c r="D17" s="11">
        <f t="shared" si="5"/>
        <v>3274886</v>
      </c>
      <c r="E17" s="11">
        <f t="shared" si="5"/>
        <v>3274886</v>
      </c>
      <c r="F17" s="11">
        <f>F18</f>
        <v>2101594.06</v>
      </c>
      <c r="G17" s="16">
        <f t="shared" si="0"/>
        <v>64.17304480217021</v>
      </c>
      <c r="H17" s="16">
        <f>F17/C17*100</f>
        <v>92.042124316685687</v>
      </c>
    </row>
    <row r="18" spans="1:8" ht="33" customHeight="1" x14ac:dyDescent="0.25">
      <c r="A18" s="13" t="s">
        <v>98</v>
      </c>
      <c r="B18" s="14" t="s">
        <v>28</v>
      </c>
      <c r="C18" s="15">
        <v>2283295.91</v>
      </c>
      <c r="D18" s="15">
        <v>3274886</v>
      </c>
      <c r="E18" s="15">
        <v>3274886</v>
      </c>
      <c r="F18" s="15">
        <v>2101594.06</v>
      </c>
      <c r="G18" s="16">
        <f t="shared" si="0"/>
        <v>64.17304480217021</v>
      </c>
      <c r="H18" s="16">
        <f t="shared" si="2"/>
        <v>92.042124316685687</v>
      </c>
    </row>
    <row r="19" spans="1:8" ht="15.75" x14ac:dyDescent="0.25">
      <c r="A19" s="9" t="s">
        <v>29</v>
      </c>
      <c r="B19" s="10" t="s">
        <v>30</v>
      </c>
      <c r="C19" s="11">
        <f>SUM(C20:C24)</f>
        <v>5776718.1699999999</v>
      </c>
      <c r="D19" s="11">
        <f>SUM(D20:D24)</f>
        <v>12018148.969999999</v>
      </c>
      <c r="E19" s="11">
        <f>SUM(E20:E24)</f>
        <v>12018148.969999999</v>
      </c>
      <c r="F19" s="11">
        <f>SUM(F20:F24)</f>
        <v>4406264.9400000004</v>
      </c>
      <c r="G19" s="16">
        <f t="shared" si="0"/>
        <v>36.663424217814473</v>
      </c>
      <c r="H19" s="12">
        <f t="shared" si="2"/>
        <v>76.276266390887486</v>
      </c>
    </row>
    <row r="20" spans="1:8" ht="15.75" x14ac:dyDescent="0.25">
      <c r="A20" s="13" t="s">
        <v>31</v>
      </c>
      <c r="B20" s="14" t="s">
        <v>32</v>
      </c>
      <c r="C20" s="15">
        <v>52370.2</v>
      </c>
      <c r="D20" s="15">
        <v>113596.03</v>
      </c>
      <c r="E20" s="15">
        <v>113596.03</v>
      </c>
      <c r="F20" s="15"/>
      <c r="G20" s="16">
        <f t="shared" si="0"/>
        <v>0</v>
      </c>
      <c r="H20" s="16"/>
    </row>
    <row r="21" spans="1:8" ht="15.75" customHeight="1" x14ac:dyDescent="0.25">
      <c r="A21" s="13" t="s">
        <v>33</v>
      </c>
      <c r="B21" s="14" t="s">
        <v>34</v>
      </c>
      <c r="C21" s="15"/>
      <c r="D21" s="15"/>
      <c r="E21" s="15"/>
      <c r="F21" s="15"/>
      <c r="G21" s="16" t="e">
        <f t="shared" si="0"/>
        <v>#DIV/0!</v>
      </c>
      <c r="H21" s="16" t="e">
        <f t="shared" si="2"/>
        <v>#DIV/0!</v>
      </c>
    </row>
    <row r="22" spans="1:8" ht="15.75" x14ac:dyDescent="0.25">
      <c r="A22" s="13" t="s">
        <v>35</v>
      </c>
      <c r="B22" s="14" t="s">
        <v>36</v>
      </c>
      <c r="C22" s="15">
        <v>1470599.04</v>
      </c>
      <c r="D22" s="15">
        <v>2176286.84</v>
      </c>
      <c r="E22" s="15">
        <v>2176286.84</v>
      </c>
      <c r="F22" s="15">
        <v>1485316.24</v>
      </c>
      <c r="G22" s="16">
        <f t="shared" si="0"/>
        <v>68.250021674532576</v>
      </c>
      <c r="H22" s="16">
        <f t="shared" si="2"/>
        <v>101.0007622471996</v>
      </c>
    </row>
    <row r="23" spans="1:8" ht="15.75" x14ac:dyDescent="0.25">
      <c r="A23" s="13" t="s">
        <v>37</v>
      </c>
      <c r="B23" s="14" t="s">
        <v>38</v>
      </c>
      <c r="C23" s="15">
        <v>4153767.92</v>
      </c>
      <c r="D23" s="15">
        <v>8574382.0999999996</v>
      </c>
      <c r="E23" s="15">
        <v>8574382.0999999996</v>
      </c>
      <c r="F23" s="15">
        <v>2808305.72</v>
      </c>
      <c r="G23" s="16">
        <f t="shared" si="0"/>
        <v>32.752281006931106</v>
      </c>
      <c r="H23" s="16"/>
    </row>
    <row r="24" spans="1:8" ht="15.75" x14ac:dyDescent="0.25">
      <c r="A24" s="13" t="s">
        <v>39</v>
      </c>
      <c r="B24" s="14" t="s">
        <v>40</v>
      </c>
      <c r="C24" s="15">
        <v>99981.01</v>
      </c>
      <c r="D24" s="15">
        <v>1153884</v>
      </c>
      <c r="E24" s="15">
        <v>1153884</v>
      </c>
      <c r="F24" s="15">
        <v>112642.98</v>
      </c>
      <c r="G24" s="16">
        <f t="shared" si="0"/>
        <v>9.7620714040579468</v>
      </c>
      <c r="H24" s="16">
        <f t="shared" ref="H24:H50" si="6">F24/C24*100</f>
        <v>112.66437496480582</v>
      </c>
    </row>
    <row r="25" spans="1:8" ht="15.75" x14ac:dyDescent="0.25">
      <c r="A25" s="9" t="s">
        <v>41</v>
      </c>
      <c r="B25" s="10" t="s">
        <v>42</v>
      </c>
      <c r="C25" s="11">
        <f>C26+C27+C28</f>
        <v>5203924.1899999995</v>
      </c>
      <c r="D25" s="11">
        <f t="shared" ref="D25:F25" si="7">D26+D27+D28+D29</f>
        <v>29550252.27</v>
      </c>
      <c r="E25" s="11">
        <f t="shared" si="7"/>
        <v>29550252.27</v>
      </c>
      <c r="F25" s="11">
        <f t="shared" si="7"/>
        <v>15567710.209999999</v>
      </c>
      <c r="G25" s="12">
        <f t="shared" si="0"/>
        <v>52.682156713107474</v>
      </c>
      <c r="H25" s="12">
        <f t="shared" si="6"/>
        <v>299.15328589750271</v>
      </c>
    </row>
    <row r="26" spans="1:8" ht="15.75" x14ac:dyDescent="0.25">
      <c r="A26" s="13" t="s">
        <v>43</v>
      </c>
      <c r="B26" s="14" t="s">
        <v>44</v>
      </c>
      <c r="C26" s="15">
        <v>90397.57</v>
      </c>
      <c r="D26" s="15">
        <v>421331</v>
      </c>
      <c r="E26" s="15">
        <v>421331</v>
      </c>
      <c r="F26" s="15">
        <v>365039.31</v>
      </c>
      <c r="G26" s="16">
        <f t="shared" si="0"/>
        <v>86.639556548177083</v>
      </c>
      <c r="H26" s="16">
        <f t="shared" si="6"/>
        <v>403.81540123257736</v>
      </c>
    </row>
    <row r="27" spans="1:8" ht="15.75" x14ac:dyDescent="0.25">
      <c r="A27" s="13" t="s">
        <v>45</v>
      </c>
      <c r="B27" s="14" t="s">
        <v>46</v>
      </c>
      <c r="C27" s="15">
        <v>2575249.62</v>
      </c>
      <c r="D27" s="15">
        <v>8761669</v>
      </c>
      <c r="E27" s="15">
        <v>8761669</v>
      </c>
      <c r="F27" s="15">
        <v>2174354.61</v>
      </c>
      <c r="G27" s="16">
        <f t="shared" ref="G27:G29" si="8">F27/D27*100</f>
        <v>24.816671458371687</v>
      </c>
      <c r="H27" s="16">
        <f t="shared" si="6"/>
        <v>84.432770831745614</v>
      </c>
    </row>
    <row r="28" spans="1:8" ht="15.75" customHeight="1" x14ac:dyDescent="0.25">
      <c r="A28" s="13" t="s">
        <v>47</v>
      </c>
      <c r="B28" s="14" t="s">
        <v>48</v>
      </c>
      <c r="C28" s="15">
        <v>2538277</v>
      </c>
      <c r="D28" s="15">
        <v>277399</v>
      </c>
      <c r="E28" s="15">
        <v>277399</v>
      </c>
      <c r="F28" s="15">
        <v>277399</v>
      </c>
      <c r="G28" s="16">
        <f t="shared" si="8"/>
        <v>100</v>
      </c>
      <c r="H28" s="16"/>
    </row>
    <row r="29" spans="1:8" ht="34.5" customHeight="1" x14ac:dyDescent="0.25">
      <c r="A29" s="13" t="s">
        <v>96</v>
      </c>
      <c r="B29" s="14" t="s">
        <v>97</v>
      </c>
      <c r="D29" s="15">
        <v>20089853.27</v>
      </c>
      <c r="E29" s="15">
        <v>20089853.27</v>
      </c>
      <c r="F29" s="15">
        <v>12750917.289999999</v>
      </c>
      <c r="G29" s="16">
        <f t="shared" si="8"/>
        <v>63.469439615274993</v>
      </c>
      <c r="H29" s="16"/>
    </row>
    <row r="30" spans="1:8" ht="15.75" x14ac:dyDescent="0.25">
      <c r="A30" s="9" t="s">
        <v>49</v>
      </c>
      <c r="B30" s="10" t="s">
        <v>50</v>
      </c>
      <c r="C30" s="11">
        <f>SUM(C31:C35)</f>
        <v>109305785.00999999</v>
      </c>
      <c r="D30" s="11">
        <f>SUM(D31:D35)</f>
        <v>200917021.92000002</v>
      </c>
      <c r="E30" s="11">
        <f>SUM(E31:E35)</f>
        <v>201691586.26999998</v>
      </c>
      <c r="F30" s="11">
        <f>SUM(F31:F35)</f>
        <v>142672396.47</v>
      </c>
      <c r="G30" s="12">
        <f t="shared" si="0"/>
        <v>71.010606819967933</v>
      </c>
      <c r="H30" s="12">
        <f t="shared" si="6"/>
        <v>130.52593369778867</v>
      </c>
    </row>
    <row r="31" spans="1:8" ht="15.75" x14ac:dyDescent="0.25">
      <c r="A31" s="13" t="s">
        <v>51</v>
      </c>
      <c r="B31" s="14" t="s">
        <v>52</v>
      </c>
      <c r="C31" s="15">
        <v>25963143.699999999</v>
      </c>
      <c r="D31" s="15">
        <v>37983346</v>
      </c>
      <c r="E31" s="15">
        <v>39955260</v>
      </c>
      <c r="F31" s="15">
        <v>27681128.920000002</v>
      </c>
      <c r="G31" s="16">
        <f t="shared" si="0"/>
        <v>72.8770154161774</v>
      </c>
      <c r="H31" s="16">
        <f t="shared" si="6"/>
        <v>106.61701541173538</v>
      </c>
    </row>
    <row r="32" spans="1:8" ht="15.75" x14ac:dyDescent="0.25">
      <c r="A32" s="13" t="s">
        <v>53</v>
      </c>
      <c r="B32" s="14" t="s">
        <v>54</v>
      </c>
      <c r="C32" s="15">
        <v>64454970.380000003</v>
      </c>
      <c r="D32" s="15">
        <v>130754718.92</v>
      </c>
      <c r="E32" s="15">
        <v>129360721.27</v>
      </c>
      <c r="F32" s="15">
        <v>94556402.150000006</v>
      </c>
      <c r="G32" s="16">
        <f t="shared" si="0"/>
        <v>72.315862043841562</v>
      </c>
      <c r="H32" s="16">
        <f t="shared" si="6"/>
        <v>146.70149034672474</v>
      </c>
    </row>
    <row r="33" spans="1:8" ht="15.75" x14ac:dyDescent="0.25">
      <c r="A33" s="17" t="s">
        <v>90</v>
      </c>
      <c r="B33" s="14" t="s">
        <v>89</v>
      </c>
      <c r="C33" s="15">
        <v>7692266.1100000003</v>
      </c>
      <c r="D33" s="15">
        <v>14863823</v>
      </c>
      <c r="E33" s="15">
        <v>15060471</v>
      </c>
      <c r="F33" s="15">
        <v>8553157.3599999994</v>
      </c>
      <c r="G33" s="16">
        <f t="shared" si="0"/>
        <v>57.543455408477342</v>
      </c>
      <c r="H33" s="16">
        <f t="shared" si="6"/>
        <v>111.19164674868483</v>
      </c>
    </row>
    <row r="34" spans="1:8" ht="15.75" x14ac:dyDescent="0.25">
      <c r="A34" s="13" t="s">
        <v>55</v>
      </c>
      <c r="B34" s="14" t="s">
        <v>56</v>
      </c>
      <c r="C34" s="15">
        <v>11844</v>
      </c>
      <c r="D34" s="15">
        <v>123400</v>
      </c>
      <c r="E34" s="15">
        <v>123400</v>
      </c>
      <c r="F34" s="15">
        <v>0</v>
      </c>
      <c r="G34" s="16">
        <f t="shared" si="0"/>
        <v>0</v>
      </c>
      <c r="H34" s="16">
        <f t="shared" si="6"/>
        <v>0</v>
      </c>
    </row>
    <row r="35" spans="1:8" ht="15.75" x14ac:dyDescent="0.25">
      <c r="A35" s="13" t="s">
        <v>57</v>
      </c>
      <c r="B35" s="14" t="s">
        <v>58</v>
      </c>
      <c r="C35" s="15">
        <v>11183560.82</v>
      </c>
      <c r="D35" s="15">
        <v>17191734</v>
      </c>
      <c r="E35" s="15">
        <v>17191734</v>
      </c>
      <c r="F35" s="15">
        <v>11881708.039999999</v>
      </c>
      <c r="G35" s="16">
        <f t="shared" si="0"/>
        <v>69.112912286800153</v>
      </c>
      <c r="H35" s="16">
        <f t="shared" si="6"/>
        <v>106.24262013894068</v>
      </c>
    </row>
    <row r="36" spans="1:8" ht="15.75" x14ac:dyDescent="0.25">
      <c r="A36" s="9" t="s">
        <v>59</v>
      </c>
      <c r="B36" s="10" t="s">
        <v>60</v>
      </c>
      <c r="C36" s="11">
        <f>C37+C38</f>
        <v>14664374.630000001</v>
      </c>
      <c r="D36" s="11">
        <f>D37+D38</f>
        <v>23116005</v>
      </c>
      <c r="E36" s="11">
        <f>E37+E38</f>
        <v>23116005</v>
      </c>
      <c r="F36" s="11">
        <f>F37+F38</f>
        <v>16242817.130000001</v>
      </c>
      <c r="G36" s="12">
        <f t="shared" si="0"/>
        <v>70.266540996162618</v>
      </c>
      <c r="H36" s="12">
        <f t="shared" si="6"/>
        <v>110.76379006828469</v>
      </c>
    </row>
    <row r="37" spans="1:8" ht="15.75" x14ac:dyDescent="0.25">
      <c r="A37" s="13" t="s">
        <v>61</v>
      </c>
      <c r="B37" s="14" t="s">
        <v>62</v>
      </c>
      <c r="C37" s="15">
        <v>14664374.630000001</v>
      </c>
      <c r="D37" s="15">
        <v>23111005</v>
      </c>
      <c r="E37" s="15">
        <v>23111005</v>
      </c>
      <c r="F37" s="15">
        <v>16242817.130000001</v>
      </c>
      <c r="G37" s="16">
        <f t="shared" si="0"/>
        <v>70.281742961848707</v>
      </c>
      <c r="H37" s="16">
        <f t="shared" si="6"/>
        <v>110.76379006828469</v>
      </c>
    </row>
    <row r="38" spans="1:8" ht="15.75" x14ac:dyDescent="0.25">
      <c r="A38" s="13" t="s">
        <v>63</v>
      </c>
      <c r="B38" s="14" t="s">
        <v>64</v>
      </c>
      <c r="C38" s="15"/>
      <c r="D38" s="15">
        <v>5000</v>
      </c>
      <c r="E38" s="15">
        <v>5000</v>
      </c>
      <c r="F38" s="15"/>
      <c r="G38" s="16">
        <f t="shared" si="0"/>
        <v>0</v>
      </c>
      <c r="H38" s="16"/>
    </row>
    <row r="39" spans="1:8" ht="15.75" x14ac:dyDescent="0.25">
      <c r="A39" s="9" t="s">
        <v>65</v>
      </c>
      <c r="B39" s="10" t="s">
        <v>66</v>
      </c>
      <c r="C39" s="11">
        <f>SUM(C40:C43)</f>
        <v>11692024.780000001</v>
      </c>
      <c r="D39" s="11">
        <f>SUM(D40:D43)</f>
        <v>26773682.48</v>
      </c>
      <c r="E39" s="11">
        <f>SUM(E40:E43)</f>
        <v>26898909.84</v>
      </c>
      <c r="F39" s="11">
        <f>SUM(F40:F43)</f>
        <v>14884939.24</v>
      </c>
      <c r="G39" s="12">
        <f t="shared" si="0"/>
        <v>55.595412588907344</v>
      </c>
      <c r="H39" s="12">
        <f t="shared" si="6"/>
        <v>127.30848180771646</v>
      </c>
    </row>
    <row r="40" spans="1:8" ht="15.75" x14ac:dyDescent="0.25">
      <c r="A40" s="13" t="s">
        <v>67</v>
      </c>
      <c r="B40" s="14" t="s">
        <v>68</v>
      </c>
      <c r="C40" s="15">
        <v>2415064.09</v>
      </c>
      <c r="D40" s="15">
        <v>3209898</v>
      </c>
      <c r="E40" s="15">
        <v>3209898</v>
      </c>
      <c r="F40" s="15">
        <v>2301691.59</v>
      </c>
      <c r="G40" s="16">
        <f t="shared" si="0"/>
        <v>71.706066360987165</v>
      </c>
      <c r="H40" s="16">
        <f t="shared" si="6"/>
        <v>95.305611123554073</v>
      </c>
    </row>
    <row r="41" spans="1:8" ht="15.75" x14ac:dyDescent="0.25">
      <c r="A41" s="13" t="s">
        <v>69</v>
      </c>
      <c r="B41" s="14" t="s">
        <v>70</v>
      </c>
      <c r="C41" s="15">
        <v>52500</v>
      </c>
      <c r="D41" s="15">
        <v>0</v>
      </c>
      <c r="E41" s="15">
        <v>0</v>
      </c>
      <c r="F41" s="15">
        <v>0</v>
      </c>
      <c r="G41" s="16"/>
      <c r="H41" s="16">
        <f t="shared" si="6"/>
        <v>0</v>
      </c>
    </row>
    <row r="42" spans="1:8" ht="15.75" x14ac:dyDescent="0.25">
      <c r="A42" s="13" t="s">
        <v>71</v>
      </c>
      <c r="B42" s="14" t="s">
        <v>72</v>
      </c>
      <c r="C42" s="15">
        <v>8405726.0500000007</v>
      </c>
      <c r="D42" s="15">
        <v>21841596.48</v>
      </c>
      <c r="E42" s="15">
        <v>21803823.84</v>
      </c>
      <c r="F42" s="15">
        <v>11555214.59</v>
      </c>
      <c r="G42" s="16">
        <f t="shared" si="0"/>
        <v>52.90462444254441</v>
      </c>
      <c r="H42" s="16">
        <f t="shared" si="6"/>
        <v>137.46837002854738</v>
      </c>
    </row>
    <row r="43" spans="1:8" ht="15.75" x14ac:dyDescent="0.25">
      <c r="A43" s="13" t="s">
        <v>73</v>
      </c>
      <c r="B43" s="14" t="s">
        <v>74</v>
      </c>
      <c r="C43" s="15">
        <v>818734.64</v>
      </c>
      <c r="D43" s="15">
        <v>1722188</v>
      </c>
      <c r="E43" s="15">
        <v>1885188</v>
      </c>
      <c r="F43" s="15">
        <v>1028033.06</v>
      </c>
      <c r="G43" s="16">
        <f t="shared" si="0"/>
        <v>59.69342835973773</v>
      </c>
      <c r="H43" s="16">
        <f t="shared" si="6"/>
        <v>125.56364538331981</v>
      </c>
    </row>
    <row r="44" spans="1:8" ht="15.75" x14ac:dyDescent="0.25">
      <c r="A44" s="9" t="s">
        <v>75</v>
      </c>
      <c r="B44" s="10" t="s">
        <v>76</v>
      </c>
      <c r="C44" s="11">
        <f t="shared" ref="C44" si="9">SUM(C45:C46)</f>
        <v>657229.67999999993</v>
      </c>
      <c r="D44" s="11">
        <f>SUM(D45:D46)</f>
        <v>4123781</v>
      </c>
      <c r="E44" s="11">
        <f>SUM(E45:E46)</f>
        <v>4123781</v>
      </c>
      <c r="F44" s="11">
        <f t="shared" ref="F44" si="10">SUM(F45:F46)</f>
        <v>3833299.05</v>
      </c>
      <c r="G44" s="12">
        <f t="shared" si="0"/>
        <v>92.955931704423676</v>
      </c>
      <c r="H44" s="12">
        <f t="shared" si="6"/>
        <v>583.25105616045823</v>
      </c>
    </row>
    <row r="45" spans="1:8" s="26" customFormat="1" ht="15.75" x14ac:dyDescent="0.25">
      <c r="A45" s="13" t="s">
        <v>92</v>
      </c>
      <c r="B45" s="14" t="s">
        <v>91</v>
      </c>
      <c r="C45" s="15">
        <v>319960</v>
      </c>
      <c r="D45" s="15">
        <v>0</v>
      </c>
      <c r="E45" s="15"/>
      <c r="F45" s="15"/>
      <c r="G45" s="16"/>
      <c r="H45" s="16"/>
    </row>
    <row r="46" spans="1:8" ht="15.75" x14ac:dyDescent="0.25">
      <c r="A46" s="13" t="s">
        <v>77</v>
      </c>
      <c r="B46" s="14" t="s">
        <v>78</v>
      </c>
      <c r="C46" s="15">
        <v>337269.68</v>
      </c>
      <c r="D46" s="15">
        <v>4123781</v>
      </c>
      <c r="E46" s="15">
        <v>4123781</v>
      </c>
      <c r="F46" s="15">
        <v>3833299.05</v>
      </c>
      <c r="G46" s="16">
        <f t="shared" si="0"/>
        <v>92.955931704423676</v>
      </c>
      <c r="H46" s="16">
        <f t="shared" si="6"/>
        <v>1136.5679387486002</v>
      </c>
    </row>
    <row r="47" spans="1:8" ht="60.75" customHeight="1" x14ac:dyDescent="0.25">
      <c r="A47" s="9" t="s">
        <v>79</v>
      </c>
      <c r="B47" s="10" t="s">
        <v>80</v>
      </c>
      <c r="C47" s="11">
        <f>C48+C49</f>
        <v>2407070</v>
      </c>
      <c r="D47" s="11">
        <f t="shared" ref="D47:F47" si="11">D48+D49</f>
        <v>2607500</v>
      </c>
      <c r="E47" s="11">
        <f t="shared" si="11"/>
        <v>2607500</v>
      </c>
      <c r="F47" s="11">
        <f t="shared" si="11"/>
        <v>2024253</v>
      </c>
      <c r="G47" s="12">
        <f t="shared" si="0"/>
        <v>77.631946308724835</v>
      </c>
      <c r="H47" s="12">
        <f t="shared" si="6"/>
        <v>84.096141782332879</v>
      </c>
    </row>
    <row r="48" spans="1:8" ht="47.25" x14ac:dyDescent="0.25">
      <c r="A48" s="13" t="s">
        <v>81</v>
      </c>
      <c r="B48" s="14" t="s">
        <v>82</v>
      </c>
      <c r="C48" s="15">
        <v>572247</v>
      </c>
      <c r="D48" s="15">
        <v>833000</v>
      </c>
      <c r="E48" s="15">
        <v>833000</v>
      </c>
      <c r="F48" s="15">
        <v>624753</v>
      </c>
      <c r="G48" s="16">
        <f t="shared" si="0"/>
        <v>75.000360144057623</v>
      </c>
      <c r="H48" s="16">
        <f t="shared" si="6"/>
        <v>109.17540852114558</v>
      </c>
    </row>
    <row r="49" spans="1:8" ht="15.75" x14ac:dyDescent="0.25">
      <c r="A49" s="13" t="s">
        <v>83</v>
      </c>
      <c r="B49" s="14" t="s">
        <v>84</v>
      </c>
      <c r="C49" s="15">
        <v>1834823</v>
      </c>
      <c r="D49" s="15">
        <v>1774500</v>
      </c>
      <c r="E49" s="15">
        <v>1774500</v>
      </c>
      <c r="F49" s="15">
        <v>1399500</v>
      </c>
      <c r="G49" s="16">
        <f t="shared" si="0"/>
        <v>78.867286559594248</v>
      </c>
      <c r="H49" s="16">
        <f t="shared" si="6"/>
        <v>76.274387229721881</v>
      </c>
    </row>
    <row r="50" spans="1:8" ht="15.75" x14ac:dyDescent="0.25">
      <c r="A50" s="27" t="s">
        <v>85</v>
      </c>
      <c r="B50" s="28"/>
      <c r="C50" s="11">
        <f>C6+C15+C17+C19+C25+C30+C36+C39+C44+C47</f>
        <v>174468727.34999999</v>
      </c>
      <c r="D50" s="11">
        <f>D6+D15+D17+D19+D25+D30+D36+D39+D44+D47</f>
        <v>338243947.41000003</v>
      </c>
      <c r="E50" s="11">
        <f>E6+E15+E17+E19+E25+E30+E36+E39+E44+E47</f>
        <v>338980739.11999995</v>
      </c>
      <c r="F50" s="11">
        <f>F6+F15+F17+F19+F25+F30+F36+F39+F44+F47</f>
        <v>225942077.58000001</v>
      </c>
      <c r="G50" s="12">
        <f>F50/E50*100</f>
        <v>66.653367435137966</v>
      </c>
      <c r="H50" s="12">
        <f t="shared" si="6"/>
        <v>129.50290921004992</v>
      </c>
    </row>
    <row r="51" spans="1:8" ht="5.25" customHeight="1" x14ac:dyDescent="0.25">
      <c r="A51" s="18"/>
      <c r="B51" s="8"/>
      <c r="C51" s="8"/>
      <c r="D51" s="8"/>
      <c r="E51" s="19"/>
      <c r="F51" s="19"/>
    </row>
    <row r="52" spans="1:8" s="21" customFormat="1" ht="34.5" customHeight="1" x14ac:dyDescent="0.25">
      <c r="A52" s="20" t="s">
        <v>99</v>
      </c>
      <c r="F52" s="21" t="s">
        <v>86</v>
      </c>
      <c r="G52" s="22"/>
      <c r="H52" s="22"/>
    </row>
    <row r="53" spans="1:8" ht="5.25" customHeight="1" x14ac:dyDescent="0.25">
      <c r="A53" s="23"/>
    </row>
    <row r="54" spans="1:8" x14ac:dyDescent="0.25">
      <c r="A54" s="23" t="s">
        <v>87</v>
      </c>
    </row>
    <row r="55" spans="1:8" x14ac:dyDescent="0.25">
      <c r="A55" s="23" t="s">
        <v>88</v>
      </c>
    </row>
    <row r="56" spans="1:8" x14ac:dyDescent="0.25">
      <c r="D56" s="24"/>
      <c r="E56" s="24"/>
      <c r="F56" s="24"/>
    </row>
    <row r="57" spans="1:8" x14ac:dyDescent="0.25">
      <c r="C57" s="25"/>
      <c r="D57" s="25"/>
      <c r="E57" s="25"/>
      <c r="F57" s="25"/>
    </row>
    <row r="59" spans="1:8" x14ac:dyDescent="0.25">
      <c r="C59" s="25"/>
    </row>
  </sheetData>
  <mergeCells count="11">
    <mergeCell ref="A50:B50"/>
    <mergeCell ref="A2:H2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2021-10-27T07:49:09Z</dcterms:modified>
</cp:coreProperties>
</file>